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ndon.takaki\hello\mixerexcels\"/>
    </mc:Choice>
  </mc:AlternateContent>
  <xr:revisionPtr revIDLastSave="0" documentId="13_ncr:1_{BBF1A349-3635-4AF0-87B8-BE2200912FD7}" xr6:coauthVersionLast="45" xr6:coauthVersionMax="45" xr10:uidLastSave="{00000000-0000-0000-0000-000000000000}"/>
  <bookViews>
    <workbookView xWindow="3870" yWindow="1500" windowWidth="21600" windowHeight="11385" tabRatio="662" activeTab="1" xr2:uid="{00000000-000D-0000-FFFF-FFFF00000000}"/>
  </bookViews>
  <sheets>
    <sheet name="1140H" sheetId="18" r:id="rId1"/>
    <sheet name="Mapping" sheetId="27" r:id="rId2"/>
    <sheet name="CLvsLO" sheetId="19" r:id="rId3"/>
    <sheet name="CL &amp; Data" sheetId="8" r:id="rId4"/>
    <sheet name="Isolations" sheetId="4" r:id="rId5"/>
    <sheet name="IF Response" sheetId="6" r:id="rId6"/>
    <sheet name="IP3" sheetId="7" r:id="rId7"/>
    <sheet name="P1dB CL" sheetId="25" r:id="rId8"/>
    <sheet name="P1dB Pt" sheetId="26" r:id="rId9"/>
    <sheet name="LO Harm-A" sheetId="17" r:id="rId10"/>
    <sheet name="LO Harm-B" sheetId="14" r:id="rId11"/>
    <sheet name="2Rx2L" sheetId="15" r:id="rId12"/>
    <sheet name="2Ix1L" sheetId="16" r:id="rId13"/>
    <sheet name="5Rx0L" sheetId="20" r:id="rId14"/>
    <sheet name="5Rx5L" sheetId="21" r:id="rId15"/>
    <sheet name="5Ix0L" sheetId="22" r:id="rId16"/>
    <sheet name="5Ix5L" sheetId="23" r:id="rId17"/>
  </sheets>
  <definedNames>
    <definedName name="Amp_Diff_2_3" localSheetId="0">'1140H'!$G$2:$G$868</definedName>
    <definedName name="Amp_Diff_2_3_2" localSheetId="0">'1140H'!$P$2:$P$836</definedName>
    <definedName name="Amp_Diff_2_4" localSheetId="0">'1140H'!$H$2:$H$868</definedName>
    <definedName name="Common_RL" localSheetId="0">'1140H'!$D$2:$D$868</definedName>
    <definedName name="IL_1_4" localSheetId="0">'1140H'!$A$2:$C$868</definedName>
    <definedName name="IL_1_4_2" localSheetId="0">'1140H'!$O$2:$O$836</definedName>
    <definedName name="Iso_2_3" localSheetId="0">'1140H'!$K$2:$K$868</definedName>
    <definedName name="Iso_2_3_2" localSheetId="0">'1140H'!$R$2:$R$836</definedName>
    <definedName name="Iso_2_4" localSheetId="0">'1140H'!$L$2:$L$868</definedName>
    <definedName name="Iso_2_4_2" localSheetId="0">'1140H'!$S$2:$T$836</definedName>
    <definedName name="MT3H_0113_ConversionLoss_and_Isolation_A__20dBm" localSheetId="3">'CL &amp; Data'!$B$1:$F$629</definedName>
    <definedName name="MT3H_0113_ConversionLoss_and_Isolation_B" localSheetId="3">'CL &amp; Data'!$L$1:$P$629</definedName>
    <definedName name="Output_3_RL" localSheetId="0">'1140H'!$E$2:$E$868</definedName>
    <definedName name="Output_4_RL" localSheetId="0">'1140H'!$F$2:$F$868</definedName>
    <definedName name="Phase_Diff_2_3" localSheetId="0">'1140H'!#REF!</definedName>
    <definedName name="Phase_Diff_2_3_1" localSheetId="0">'1140H'!$I$2:$I$868</definedName>
    <definedName name="Phase_Diff_2_3_2" localSheetId="0">'1140H'!$Q$2:$Q$836</definedName>
    <definedName name="Phase_Diff_2_4" localSheetId="0">'1140H'!$J$2:$J$868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0" i="27" l="1"/>
  <c r="AA34" i="27"/>
  <c r="AA33" i="27"/>
  <c r="AA32" i="27"/>
  <c r="AA31" i="27"/>
  <c r="AA30" i="27"/>
  <c r="Z34" i="27"/>
  <c r="Z33" i="27"/>
  <c r="Z32" i="27"/>
  <c r="Z31" i="27"/>
  <c r="Z30" i="27"/>
  <c r="Y34" i="27"/>
  <c r="Y33" i="27"/>
  <c r="Y32" i="27"/>
  <c r="Y31" i="27"/>
  <c r="Y30" i="27"/>
  <c r="X34" i="27"/>
  <c r="X33" i="27"/>
  <c r="X32" i="27"/>
  <c r="X31" i="27"/>
  <c r="X30" i="27"/>
  <c r="W34" i="27"/>
  <c r="W33" i="27"/>
  <c r="W32" i="27"/>
  <c r="W31" i="27"/>
  <c r="V34" i="27"/>
  <c r="V33" i="27"/>
  <c r="V32" i="27"/>
  <c r="V31" i="27"/>
  <c r="O6" i="23" l="1"/>
  <c r="N7" i="23"/>
  <c r="O7" i="23"/>
  <c r="N8" i="23"/>
  <c r="O8" i="23"/>
  <c r="N9" i="23"/>
  <c r="O9" i="23"/>
  <c r="N10" i="23"/>
  <c r="O10" i="23"/>
  <c r="N11" i="23"/>
  <c r="O11" i="23"/>
  <c r="N12" i="23"/>
  <c r="O12" i="23"/>
  <c r="N13" i="23"/>
  <c r="O13" i="23"/>
  <c r="N14" i="23"/>
  <c r="O14" i="23"/>
  <c r="N15" i="23"/>
  <c r="O15" i="23"/>
  <c r="N16" i="23"/>
  <c r="O16" i="23"/>
  <c r="N17" i="23"/>
  <c r="O17" i="23"/>
  <c r="N18" i="23"/>
  <c r="O18" i="23"/>
  <c r="N19" i="23"/>
  <c r="O19" i="23"/>
  <c r="N20" i="23"/>
  <c r="O20" i="23"/>
  <c r="N21" i="23"/>
  <c r="O21" i="23"/>
  <c r="N22" i="23"/>
  <c r="O22" i="23"/>
  <c r="N23" i="23"/>
  <c r="O23" i="23"/>
  <c r="N24" i="23"/>
  <c r="O24" i="23"/>
  <c r="N25" i="23"/>
  <c r="O25" i="23"/>
  <c r="O30" i="23"/>
  <c r="N31" i="23"/>
  <c r="O31" i="23"/>
  <c r="N32" i="23"/>
  <c r="O32" i="23"/>
  <c r="N33" i="23"/>
  <c r="O33" i="23"/>
  <c r="N34" i="23"/>
  <c r="O34" i="23"/>
  <c r="N35" i="23"/>
  <c r="O35" i="23"/>
  <c r="N36" i="23"/>
  <c r="O36" i="23"/>
  <c r="N37" i="23"/>
  <c r="O37" i="23"/>
  <c r="N38" i="23"/>
  <c r="O38" i="23"/>
  <c r="N39" i="23"/>
  <c r="O39" i="23"/>
  <c r="N40" i="23"/>
  <c r="O40" i="23"/>
  <c r="N41" i="23"/>
  <c r="O41" i="23"/>
  <c r="N42" i="23"/>
  <c r="O42" i="23"/>
  <c r="N43" i="23"/>
  <c r="O43" i="23"/>
  <c r="N44" i="23"/>
  <c r="O44" i="23"/>
  <c r="N45" i="23"/>
  <c r="O45" i="23"/>
  <c r="N46" i="23"/>
  <c r="O46" i="23"/>
  <c r="N47" i="23"/>
  <c r="O47" i="23"/>
  <c r="N48" i="23"/>
  <c r="O48" i="23"/>
  <c r="N49" i="23"/>
  <c r="O49" i="23"/>
  <c r="O54" i="23"/>
  <c r="N55" i="23"/>
  <c r="O55" i="23"/>
  <c r="N56" i="23"/>
  <c r="O56" i="23"/>
  <c r="N57" i="23"/>
  <c r="O57" i="23"/>
  <c r="N58" i="23"/>
  <c r="O58" i="23"/>
  <c r="N59" i="23"/>
  <c r="O59" i="23"/>
  <c r="N60" i="23"/>
  <c r="O60" i="23"/>
  <c r="N61" i="23"/>
  <c r="O61" i="23"/>
  <c r="N62" i="23"/>
  <c r="O62" i="23"/>
  <c r="N63" i="23"/>
  <c r="O63" i="23"/>
  <c r="N64" i="23"/>
  <c r="O64" i="23"/>
  <c r="N65" i="23"/>
  <c r="O65" i="23"/>
  <c r="N66" i="23"/>
  <c r="O66" i="23"/>
  <c r="N67" i="23"/>
  <c r="O67" i="23"/>
  <c r="N68" i="23"/>
  <c r="O68" i="23"/>
  <c r="N69" i="23"/>
  <c r="O69" i="23"/>
  <c r="N70" i="23"/>
  <c r="O70" i="23"/>
  <c r="N71" i="23"/>
  <c r="O71" i="23"/>
  <c r="N72" i="23"/>
  <c r="O72" i="23"/>
  <c r="N73" i="23"/>
  <c r="O73" i="23"/>
  <c r="O78" i="23"/>
  <c r="N79" i="23"/>
  <c r="O79" i="23"/>
  <c r="N80" i="23"/>
  <c r="O80" i="23"/>
  <c r="N81" i="23"/>
  <c r="O81" i="23"/>
  <c r="N82" i="23"/>
  <c r="O82" i="23"/>
  <c r="N83" i="23"/>
  <c r="O83" i="23"/>
  <c r="N84" i="23"/>
  <c r="O84" i="23"/>
  <c r="N85" i="23"/>
  <c r="O85" i="23"/>
  <c r="N86" i="23"/>
  <c r="O86" i="23"/>
  <c r="N87" i="23"/>
  <c r="O87" i="23"/>
  <c r="N88" i="23"/>
  <c r="O88" i="23"/>
  <c r="N89" i="23"/>
  <c r="O89" i="23"/>
  <c r="N90" i="23"/>
  <c r="O90" i="23"/>
  <c r="N91" i="23"/>
  <c r="O91" i="23"/>
  <c r="N92" i="23"/>
  <c r="O92" i="23"/>
  <c r="N93" i="23"/>
  <c r="O93" i="23"/>
  <c r="N94" i="23"/>
  <c r="O94" i="23"/>
  <c r="N95" i="23"/>
  <c r="O95" i="23"/>
  <c r="N96" i="23"/>
  <c r="O96" i="23"/>
  <c r="N97" i="23"/>
  <c r="O97" i="23"/>
  <c r="O102" i="23"/>
  <c r="N103" i="23"/>
  <c r="O103" i="23"/>
  <c r="N104" i="23"/>
  <c r="O104" i="23"/>
  <c r="N105" i="23"/>
  <c r="O105" i="23"/>
  <c r="N106" i="23"/>
  <c r="O106" i="23"/>
  <c r="N107" i="23"/>
  <c r="O107" i="23"/>
  <c r="N108" i="23"/>
  <c r="O108" i="23"/>
  <c r="N109" i="23"/>
  <c r="O109" i="23"/>
  <c r="N110" i="23"/>
  <c r="O110" i="23"/>
  <c r="N111" i="23"/>
  <c r="O111" i="23"/>
  <c r="N112" i="23"/>
  <c r="O112" i="23"/>
  <c r="N113" i="23"/>
  <c r="O113" i="23"/>
  <c r="N114" i="23"/>
  <c r="O114" i="23"/>
  <c r="N115" i="23"/>
  <c r="O115" i="23"/>
  <c r="N116" i="23"/>
  <c r="O116" i="23"/>
  <c r="N117" i="23"/>
  <c r="O117" i="23"/>
  <c r="N118" i="23"/>
  <c r="O118" i="23"/>
  <c r="N119" i="23"/>
  <c r="O119" i="23"/>
  <c r="N120" i="23"/>
  <c r="O120" i="23"/>
  <c r="N121" i="23"/>
  <c r="O121" i="23"/>
  <c r="O126" i="23"/>
  <c r="N127" i="23"/>
  <c r="O127" i="23"/>
  <c r="N128" i="23"/>
  <c r="O128" i="23"/>
  <c r="N129" i="23"/>
  <c r="O129" i="23"/>
  <c r="N130" i="23"/>
  <c r="O130" i="23"/>
  <c r="N131" i="23"/>
  <c r="O131" i="23"/>
  <c r="N132" i="23"/>
  <c r="O132" i="23"/>
  <c r="N133" i="23"/>
  <c r="O133" i="23"/>
  <c r="N134" i="23"/>
  <c r="O134" i="23"/>
  <c r="N135" i="23"/>
  <c r="O135" i="23"/>
  <c r="N136" i="23"/>
  <c r="O136" i="23"/>
  <c r="N137" i="23"/>
  <c r="O137" i="23"/>
  <c r="N138" i="23"/>
  <c r="O138" i="23"/>
  <c r="N139" i="23"/>
  <c r="O139" i="23"/>
  <c r="N140" i="23"/>
  <c r="O140" i="23"/>
  <c r="N141" i="23"/>
  <c r="O141" i="23"/>
  <c r="N142" i="23"/>
  <c r="O142" i="23"/>
  <c r="N143" i="23"/>
  <c r="O143" i="23"/>
  <c r="N144" i="23"/>
  <c r="O144" i="23"/>
  <c r="N145" i="23"/>
  <c r="O145" i="23"/>
  <c r="O150" i="23"/>
  <c r="N151" i="23"/>
  <c r="O151" i="23"/>
  <c r="N152" i="23"/>
  <c r="O152" i="23"/>
  <c r="N153" i="23"/>
  <c r="O153" i="23"/>
  <c r="N154" i="23"/>
  <c r="O154" i="23"/>
  <c r="N155" i="23"/>
  <c r="O155" i="23"/>
  <c r="N156" i="23"/>
  <c r="O156" i="23"/>
  <c r="N157" i="23"/>
  <c r="O157" i="23"/>
  <c r="N158" i="23"/>
  <c r="O158" i="23"/>
  <c r="N159" i="23"/>
  <c r="O159" i="23"/>
  <c r="N160" i="23"/>
  <c r="O160" i="23"/>
  <c r="N161" i="23"/>
  <c r="O161" i="23"/>
  <c r="N162" i="23"/>
  <c r="O162" i="23"/>
  <c r="N163" i="23"/>
  <c r="O163" i="23"/>
  <c r="N164" i="23"/>
  <c r="O164" i="23"/>
  <c r="N165" i="23"/>
  <c r="O165" i="23"/>
  <c r="N166" i="23"/>
  <c r="O166" i="23"/>
  <c r="N167" i="23"/>
  <c r="O167" i="23"/>
  <c r="N168" i="23"/>
  <c r="O168" i="23"/>
  <c r="N169" i="23"/>
  <c r="O169" i="23"/>
  <c r="O174" i="23"/>
  <c r="N175" i="23"/>
  <c r="O175" i="23"/>
  <c r="N176" i="23"/>
  <c r="O176" i="23"/>
  <c r="N177" i="23"/>
  <c r="O177" i="23"/>
  <c r="N178" i="23"/>
  <c r="O178" i="23"/>
  <c r="N179" i="23"/>
  <c r="O179" i="23"/>
  <c r="N180" i="23"/>
  <c r="O180" i="23"/>
  <c r="N181" i="23"/>
  <c r="O181" i="23"/>
  <c r="N182" i="23"/>
  <c r="O182" i="23"/>
  <c r="N183" i="23"/>
  <c r="O183" i="23"/>
  <c r="N184" i="23"/>
  <c r="O184" i="23"/>
  <c r="N185" i="23"/>
  <c r="O185" i="23"/>
  <c r="N186" i="23"/>
  <c r="O186" i="23"/>
  <c r="N187" i="23"/>
  <c r="O187" i="23"/>
  <c r="N188" i="23"/>
  <c r="O188" i="23"/>
  <c r="N189" i="23"/>
  <c r="O189" i="23"/>
  <c r="N190" i="23"/>
  <c r="O190" i="23"/>
  <c r="N191" i="23"/>
  <c r="O191" i="23"/>
  <c r="N192" i="23"/>
  <c r="O192" i="23"/>
  <c r="N193" i="23"/>
  <c r="O193" i="23"/>
  <c r="O198" i="23"/>
  <c r="N199" i="23"/>
  <c r="O199" i="23"/>
  <c r="N200" i="23"/>
  <c r="O200" i="23"/>
  <c r="N201" i="23"/>
  <c r="O201" i="23"/>
  <c r="N202" i="23"/>
  <c r="O202" i="23"/>
  <c r="N203" i="23"/>
  <c r="O203" i="23"/>
  <c r="N204" i="23"/>
  <c r="O204" i="23"/>
  <c r="N205" i="23"/>
  <c r="O205" i="23"/>
  <c r="N206" i="23"/>
  <c r="O206" i="23"/>
  <c r="N207" i="23"/>
  <c r="O207" i="23"/>
  <c r="N208" i="23"/>
  <c r="O208" i="23"/>
  <c r="N209" i="23"/>
  <c r="O209" i="23"/>
  <c r="N210" i="23"/>
  <c r="O210" i="23"/>
  <c r="N211" i="23"/>
  <c r="O211" i="23"/>
  <c r="N212" i="23"/>
  <c r="O212" i="23"/>
  <c r="N213" i="23"/>
  <c r="O213" i="23"/>
  <c r="N214" i="23"/>
  <c r="O214" i="23"/>
  <c r="N215" i="23"/>
  <c r="O215" i="23"/>
  <c r="N216" i="23"/>
  <c r="O216" i="23"/>
  <c r="N217" i="23"/>
  <c r="O217" i="23"/>
  <c r="O222" i="23"/>
  <c r="N223" i="23"/>
  <c r="O223" i="23"/>
  <c r="N224" i="23"/>
  <c r="O224" i="23"/>
  <c r="N225" i="23"/>
  <c r="O225" i="23"/>
  <c r="N226" i="23"/>
  <c r="O226" i="23"/>
  <c r="N227" i="23"/>
  <c r="O227" i="23"/>
  <c r="N228" i="23"/>
  <c r="O228" i="23"/>
  <c r="N229" i="23"/>
  <c r="O229" i="23"/>
  <c r="N230" i="23"/>
  <c r="O230" i="23"/>
  <c r="N231" i="23"/>
  <c r="O231" i="23"/>
  <c r="N232" i="23"/>
  <c r="O232" i="23"/>
  <c r="N233" i="23"/>
  <c r="O233" i="23"/>
  <c r="N234" i="23"/>
  <c r="O234" i="23"/>
  <c r="N235" i="23"/>
  <c r="O235" i="23"/>
  <c r="N236" i="23"/>
  <c r="O236" i="23"/>
  <c r="N237" i="23"/>
  <c r="O237" i="23"/>
  <c r="N238" i="23"/>
  <c r="O238" i="23"/>
  <c r="N239" i="23"/>
  <c r="O239" i="23"/>
  <c r="N240" i="23"/>
  <c r="O240" i="23"/>
  <c r="N241" i="23"/>
  <c r="O241" i="23"/>
  <c r="O246" i="23"/>
  <c r="N247" i="23"/>
  <c r="O247" i="23"/>
  <c r="N248" i="23"/>
  <c r="O248" i="23"/>
  <c r="N249" i="23"/>
  <c r="O249" i="23"/>
  <c r="N250" i="23"/>
  <c r="O250" i="23"/>
  <c r="N251" i="23"/>
  <c r="O251" i="23"/>
  <c r="N252" i="23"/>
  <c r="O252" i="23"/>
  <c r="N253" i="23"/>
  <c r="O253" i="23"/>
  <c r="N254" i="23"/>
  <c r="O254" i="23"/>
  <c r="N255" i="23"/>
  <c r="O255" i="23"/>
  <c r="N256" i="23"/>
  <c r="O256" i="23"/>
  <c r="N257" i="23"/>
  <c r="O257" i="23"/>
  <c r="N258" i="23"/>
  <c r="O258" i="23"/>
  <c r="N259" i="23"/>
  <c r="O259" i="23"/>
  <c r="N260" i="23"/>
  <c r="O260" i="23"/>
  <c r="N261" i="23"/>
  <c r="O261" i="23"/>
  <c r="N262" i="23"/>
  <c r="O262" i="23"/>
  <c r="N263" i="23"/>
  <c r="O263" i="23"/>
  <c r="N264" i="23"/>
  <c r="O264" i="23"/>
  <c r="N265" i="23"/>
  <c r="O265" i="23"/>
  <c r="O270" i="23"/>
  <c r="N271" i="23"/>
  <c r="O271" i="23"/>
  <c r="N272" i="23"/>
  <c r="O272" i="23"/>
  <c r="N273" i="23"/>
  <c r="O273" i="23"/>
  <c r="N274" i="23"/>
  <c r="O274" i="23"/>
  <c r="N275" i="23"/>
  <c r="O275" i="23"/>
  <c r="N276" i="23"/>
  <c r="O276" i="23"/>
  <c r="N277" i="23"/>
  <c r="O277" i="23"/>
  <c r="N278" i="23"/>
  <c r="O278" i="23"/>
  <c r="N279" i="23"/>
  <c r="O279" i="23"/>
  <c r="N280" i="23"/>
  <c r="O280" i="23"/>
  <c r="N281" i="23"/>
  <c r="O281" i="23"/>
  <c r="N282" i="23"/>
  <c r="O282" i="23"/>
  <c r="N283" i="23"/>
  <c r="O283" i="23"/>
  <c r="N284" i="23"/>
  <c r="O284" i="23"/>
  <c r="N285" i="23"/>
  <c r="O285" i="23"/>
  <c r="N286" i="23"/>
  <c r="O286" i="23"/>
  <c r="N287" i="23"/>
  <c r="O287" i="23"/>
  <c r="N288" i="23"/>
  <c r="O288" i="23"/>
  <c r="N289" i="23"/>
  <c r="O289" i="23"/>
  <c r="O294" i="23"/>
  <c r="N295" i="23"/>
  <c r="O295" i="23"/>
  <c r="N296" i="23"/>
  <c r="O296" i="23"/>
  <c r="N297" i="23"/>
  <c r="O297" i="23"/>
  <c r="N298" i="23"/>
  <c r="O298" i="23"/>
  <c r="N299" i="23"/>
  <c r="O299" i="23"/>
  <c r="N300" i="23"/>
  <c r="O300" i="23"/>
  <c r="N301" i="23"/>
  <c r="O301" i="23"/>
  <c r="N302" i="23"/>
  <c r="O302" i="23"/>
  <c r="N303" i="23"/>
  <c r="O303" i="23"/>
  <c r="N304" i="23"/>
  <c r="O304" i="23"/>
  <c r="N305" i="23"/>
  <c r="O305" i="23"/>
  <c r="N306" i="23"/>
  <c r="O306" i="23"/>
  <c r="N307" i="23"/>
  <c r="O307" i="23"/>
  <c r="N308" i="23"/>
  <c r="O308" i="23"/>
  <c r="N309" i="23"/>
  <c r="O309" i="23"/>
  <c r="N310" i="23"/>
  <c r="O310" i="23"/>
  <c r="N311" i="23"/>
  <c r="O311" i="23"/>
  <c r="N312" i="23"/>
  <c r="O312" i="23"/>
  <c r="N313" i="23"/>
  <c r="O313" i="23"/>
  <c r="O318" i="23"/>
  <c r="N319" i="23"/>
  <c r="O319" i="23"/>
  <c r="N320" i="23"/>
  <c r="O320" i="23"/>
  <c r="N321" i="23"/>
  <c r="O321" i="23"/>
  <c r="N322" i="23"/>
  <c r="O322" i="23"/>
  <c r="N323" i="23"/>
  <c r="O323" i="23"/>
  <c r="N324" i="23"/>
  <c r="O324" i="23"/>
  <c r="N325" i="23"/>
  <c r="O325" i="23"/>
  <c r="N326" i="23"/>
  <c r="O326" i="23"/>
  <c r="N327" i="23"/>
  <c r="O327" i="23"/>
  <c r="N328" i="23"/>
  <c r="O328" i="23"/>
  <c r="N329" i="23"/>
  <c r="O329" i="23"/>
  <c r="N330" i="23"/>
  <c r="O330" i="23"/>
  <c r="N331" i="23"/>
  <c r="O331" i="23"/>
  <c r="N332" i="23"/>
  <c r="O332" i="23"/>
  <c r="N333" i="23"/>
  <c r="O333" i="23"/>
  <c r="N334" i="23"/>
  <c r="O334" i="23"/>
  <c r="N335" i="23"/>
  <c r="O335" i="23"/>
  <c r="N336" i="23"/>
  <c r="O336" i="23"/>
  <c r="N337" i="23"/>
  <c r="O337" i="23"/>
  <c r="O342" i="23"/>
  <c r="N343" i="23"/>
  <c r="O343" i="23"/>
  <c r="N344" i="23"/>
  <c r="O344" i="23"/>
  <c r="N345" i="23"/>
  <c r="O345" i="23"/>
  <c r="N346" i="23"/>
  <c r="O346" i="23"/>
  <c r="N347" i="23"/>
  <c r="O347" i="23"/>
  <c r="N348" i="23"/>
  <c r="O348" i="23"/>
  <c r="N349" i="23"/>
  <c r="O349" i="23"/>
  <c r="N350" i="23"/>
  <c r="O350" i="23"/>
  <c r="N351" i="23"/>
  <c r="O351" i="23"/>
  <c r="N352" i="23"/>
  <c r="O352" i="23"/>
  <c r="N353" i="23"/>
  <c r="O353" i="23"/>
  <c r="N354" i="23"/>
  <c r="O354" i="23"/>
  <c r="N355" i="23"/>
  <c r="O355" i="23"/>
  <c r="N356" i="23"/>
  <c r="O356" i="23"/>
  <c r="N357" i="23"/>
  <c r="O357" i="23"/>
  <c r="N358" i="23"/>
  <c r="O358" i="23"/>
  <c r="N359" i="23"/>
  <c r="O359" i="23"/>
  <c r="N360" i="23"/>
  <c r="O360" i="23"/>
  <c r="N361" i="23"/>
  <c r="O361" i="23"/>
  <c r="O366" i="23"/>
  <c r="N367" i="23"/>
  <c r="O367" i="23"/>
  <c r="N368" i="23"/>
  <c r="O368" i="23"/>
  <c r="N369" i="23"/>
  <c r="O369" i="23"/>
  <c r="N370" i="23"/>
  <c r="O370" i="23"/>
  <c r="N371" i="23"/>
  <c r="O371" i="23"/>
  <c r="N372" i="23"/>
  <c r="O372" i="23"/>
  <c r="N373" i="23"/>
  <c r="O373" i="23"/>
  <c r="N374" i="23"/>
  <c r="O374" i="23"/>
  <c r="N375" i="23"/>
  <c r="O375" i="23"/>
  <c r="N376" i="23"/>
  <c r="O376" i="23"/>
  <c r="N377" i="23"/>
  <c r="O377" i="23"/>
  <c r="N378" i="23"/>
  <c r="O378" i="23"/>
  <c r="N379" i="23"/>
  <c r="O379" i="23"/>
  <c r="N380" i="23"/>
  <c r="O380" i="23"/>
  <c r="N381" i="23"/>
  <c r="O381" i="23"/>
  <c r="N382" i="23"/>
  <c r="O382" i="23"/>
  <c r="N383" i="23"/>
  <c r="O383" i="23"/>
  <c r="N384" i="23"/>
  <c r="O384" i="23"/>
  <c r="N385" i="23"/>
  <c r="O385" i="23"/>
  <c r="O390" i="23"/>
  <c r="N391" i="23"/>
  <c r="O391" i="23"/>
  <c r="N392" i="23"/>
  <c r="O392" i="23"/>
  <c r="N393" i="23"/>
  <c r="O393" i="23"/>
  <c r="N394" i="23"/>
  <c r="O394" i="23"/>
  <c r="N395" i="23"/>
  <c r="O395" i="23"/>
  <c r="N396" i="23"/>
  <c r="O396" i="23"/>
  <c r="N397" i="23"/>
  <c r="O397" i="23"/>
  <c r="N398" i="23"/>
  <c r="O398" i="23"/>
  <c r="N399" i="23"/>
  <c r="O399" i="23"/>
  <c r="N400" i="23"/>
  <c r="O400" i="23"/>
  <c r="N401" i="23"/>
  <c r="O401" i="23"/>
  <c r="N402" i="23"/>
  <c r="O402" i="23"/>
  <c r="N403" i="23"/>
  <c r="O403" i="23"/>
  <c r="N404" i="23"/>
  <c r="O404" i="23"/>
  <c r="N405" i="23"/>
  <c r="O405" i="23"/>
  <c r="N406" i="23"/>
  <c r="O406" i="23"/>
  <c r="N407" i="23"/>
  <c r="O407" i="23"/>
  <c r="N408" i="23"/>
  <c r="O408" i="23"/>
  <c r="N409" i="23"/>
  <c r="O409" i="23"/>
  <c r="O414" i="23"/>
  <c r="N415" i="23"/>
  <c r="O415" i="23"/>
  <c r="N416" i="23"/>
  <c r="O416" i="23"/>
  <c r="N417" i="23"/>
  <c r="O417" i="23"/>
  <c r="N418" i="23"/>
  <c r="O418" i="23"/>
  <c r="N419" i="23"/>
  <c r="O419" i="23"/>
  <c r="N420" i="23"/>
  <c r="O420" i="23"/>
  <c r="N421" i="23"/>
  <c r="O421" i="23"/>
  <c r="N422" i="23"/>
  <c r="O422" i="23"/>
  <c r="N423" i="23"/>
  <c r="O423" i="23"/>
  <c r="N424" i="23"/>
  <c r="O424" i="23"/>
  <c r="N425" i="23"/>
  <c r="O425" i="23"/>
  <c r="N426" i="23"/>
  <c r="O426" i="23"/>
  <c r="N427" i="23"/>
  <c r="O427" i="23"/>
  <c r="N428" i="23"/>
  <c r="O428" i="23"/>
  <c r="N429" i="23"/>
  <c r="O429" i="23"/>
  <c r="N430" i="23"/>
  <c r="O430" i="23"/>
  <c r="N431" i="23"/>
  <c r="O431" i="23"/>
  <c r="N432" i="23"/>
  <c r="O432" i="23"/>
  <c r="N433" i="23"/>
  <c r="O433" i="23"/>
  <c r="O438" i="23"/>
  <c r="N439" i="23"/>
  <c r="O439" i="23"/>
  <c r="N440" i="23"/>
  <c r="O440" i="23"/>
  <c r="N441" i="23"/>
  <c r="O441" i="23"/>
  <c r="N442" i="23"/>
  <c r="O442" i="23"/>
  <c r="N443" i="23"/>
  <c r="O443" i="23"/>
  <c r="N444" i="23"/>
  <c r="O444" i="23"/>
  <c r="N445" i="23"/>
  <c r="O445" i="23"/>
  <c r="N446" i="23"/>
  <c r="O446" i="23"/>
  <c r="N447" i="23"/>
  <c r="O447" i="23"/>
  <c r="N448" i="23"/>
  <c r="O448" i="23"/>
  <c r="N449" i="23"/>
  <c r="O449" i="23"/>
  <c r="N450" i="23"/>
  <c r="O450" i="23"/>
  <c r="N451" i="23"/>
  <c r="O451" i="23"/>
  <c r="N452" i="23"/>
  <c r="O452" i="23"/>
  <c r="N453" i="23"/>
  <c r="O453" i="23"/>
  <c r="N454" i="23"/>
  <c r="O454" i="23"/>
  <c r="N455" i="23"/>
  <c r="O455" i="23"/>
  <c r="N456" i="23"/>
  <c r="O456" i="23"/>
  <c r="N457" i="23"/>
  <c r="O457" i="23"/>
  <c r="O462" i="23"/>
  <c r="N463" i="23"/>
  <c r="O463" i="23"/>
  <c r="N464" i="23"/>
  <c r="O464" i="23"/>
  <c r="N465" i="23"/>
  <c r="O465" i="23"/>
  <c r="N466" i="23"/>
  <c r="O466" i="23"/>
  <c r="N467" i="23"/>
  <c r="O467" i="23"/>
  <c r="N468" i="23"/>
  <c r="O468" i="23"/>
  <c r="N469" i="23"/>
  <c r="O469" i="23"/>
  <c r="N470" i="23"/>
  <c r="O470" i="23"/>
  <c r="N471" i="23"/>
  <c r="O471" i="23"/>
  <c r="N472" i="23"/>
  <c r="O472" i="23"/>
  <c r="N473" i="23"/>
  <c r="O473" i="23"/>
  <c r="N474" i="23"/>
  <c r="O474" i="23"/>
  <c r="N475" i="23"/>
  <c r="O475" i="23"/>
  <c r="N476" i="23"/>
  <c r="O476" i="23"/>
  <c r="N477" i="23"/>
  <c r="O477" i="23"/>
  <c r="N478" i="23"/>
  <c r="O478" i="23"/>
  <c r="N479" i="23"/>
  <c r="O479" i="23"/>
  <c r="N480" i="23"/>
  <c r="O480" i="23"/>
  <c r="N481" i="23"/>
  <c r="O481" i="23"/>
  <c r="O486" i="23"/>
  <c r="N487" i="23"/>
  <c r="O487" i="23"/>
  <c r="N488" i="23"/>
  <c r="O488" i="23"/>
  <c r="N489" i="23"/>
  <c r="O489" i="23"/>
  <c r="N490" i="23"/>
  <c r="O490" i="23"/>
  <c r="N491" i="23"/>
  <c r="O491" i="23"/>
  <c r="N492" i="23"/>
  <c r="O492" i="23"/>
  <c r="N493" i="23"/>
  <c r="O493" i="23"/>
  <c r="N494" i="23"/>
  <c r="O494" i="23"/>
  <c r="N495" i="23"/>
  <c r="O495" i="23"/>
  <c r="N496" i="23"/>
  <c r="O496" i="23"/>
  <c r="N497" i="23"/>
  <c r="O497" i="23"/>
  <c r="N498" i="23"/>
  <c r="O498" i="23"/>
  <c r="N499" i="23"/>
  <c r="O499" i="23"/>
  <c r="N500" i="23"/>
  <c r="O500" i="23"/>
  <c r="N501" i="23"/>
  <c r="O501" i="23"/>
  <c r="N502" i="23"/>
  <c r="O502" i="23"/>
  <c r="N503" i="23"/>
  <c r="O503" i="23"/>
  <c r="N504" i="23"/>
  <c r="O504" i="23"/>
  <c r="N505" i="23"/>
  <c r="O505" i="23"/>
  <c r="O510" i="23"/>
  <c r="N511" i="23"/>
  <c r="O511" i="23"/>
  <c r="N512" i="23"/>
  <c r="O512" i="23"/>
  <c r="N513" i="23"/>
  <c r="O513" i="23"/>
  <c r="N514" i="23"/>
  <c r="O514" i="23"/>
  <c r="N515" i="23"/>
  <c r="O515" i="23"/>
  <c r="N516" i="23"/>
  <c r="O516" i="23"/>
  <c r="N517" i="23"/>
  <c r="O517" i="23"/>
  <c r="N518" i="23"/>
  <c r="O518" i="23"/>
  <c r="N519" i="23"/>
  <c r="O519" i="23"/>
  <c r="N520" i="23"/>
  <c r="O520" i="23"/>
  <c r="N521" i="23"/>
  <c r="O521" i="23"/>
  <c r="N522" i="23"/>
  <c r="O522" i="23"/>
  <c r="N523" i="23"/>
  <c r="O523" i="23"/>
  <c r="N524" i="23"/>
  <c r="O524" i="23"/>
  <c r="N525" i="23"/>
  <c r="O525" i="23"/>
  <c r="N526" i="23"/>
  <c r="O526" i="23"/>
  <c r="N527" i="23"/>
  <c r="O527" i="23"/>
  <c r="N528" i="23"/>
  <c r="O528" i="23"/>
  <c r="N529" i="23"/>
  <c r="O529" i="23"/>
  <c r="O534" i="23"/>
  <c r="N535" i="23"/>
  <c r="O535" i="23"/>
  <c r="N536" i="23"/>
  <c r="O536" i="23"/>
  <c r="N537" i="23"/>
  <c r="O537" i="23"/>
  <c r="N538" i="23"/>
  <c r="O538" i="23"/>
  <c r="N539" i="23"/>
  <c r="O539" i="23"/>
  <c r="N540" i="23"/>
  <c r="O540" i="23"/>
  <c r="N541" i="23"/>
  <c r="O541" i="23"/>
  <c r="N542" i="23"/>
  <c r="O542" i="23"/>
  <c r="N543" i="23"/>
  <c r="O543" i="23"/>
  <c r="N544" i="23"/>
  <c r="O544" i="23"/>
  <c r="N545" i="23"/>
  <c r="O545" i="23"/>
  <c r="N546" i="23"/>
  <c r="O546" i="23"/>
  <c r="N547" i="23"/>
  <c r="O547" i="23"/>
  <c r="N548" i="23"/>
  <c r="O548" i="23"/>
  <c r="N549" i="23"/>
  <c r="O549" i="23"/>
  <c r="N550" i="23"/>
  <c r="O550" i="23"/>
  <c r="N551" i="23"/>
  <c r="O551" i="23"/>
  <c r="N552" i="23"/>
  <c r="O552" i="23"/>
  <c r="N553" i="23"/>
  <c r="O553" i="23"/>
  <c r="O558" i="23"/>
  <c r="N559" i="23"/>
  <c r="O559" i="23"/>
  <c r="N560" i="23"/>
  <c r="O560" i="23"/>
  <c r="N561" i="23"/>
  <c r="O561" i="23"/>
  <c r="N562" i="23"/>
  <c r="O562" i="23"/>
  <c r="N563" i="23"/>
  <c r="O563" i="23"/>
  <c r="N564" i="23"/>
  <c r="O564" i="23"/>
  <c r="N565" i="23"/>
  <c r="O565" i="23"/>
  <c r="N566" i="23"/>
  <c r="O566" i="23"/>
  <c r="N567" i="23"/>
  <c r="O567" i="23"/>
  <c r="N568" i="23"/>
  <c r="O568" i="23"/>
  <c r="N569" i="23"/>
  <c r="O569" i="23"/>
  <c r="N570" i="23"/>
  <c r="O570" i="23"/>
  <c r="N571" i="23"/>
  <c r="O571" i="23"/>
  <c r="N572" i="23"/>
  <c r="O572" i="23"/>
  <c r="N573" i="23"/>
  <c r="O573" i="23"/>
  <c r="N574" i="23"/>
  <c r="O574" i="23"/>
  <c r="N575" i="23"/>
  <c r="O575" i="23"/>
  <c r="N576" i="23"/>
  <c r="O576" i="23"/>
  <c r="N577" i="23"/>
  <c r="O577" i="23"/>
  <c r="P439" i="23" l="1"/>
  <c r="P247" i="23"/>
  <c r="P55" i="23"/>
  <c r="P463" i="23"/>
  <c r="P271" i="23"/>
  <c r="P79" i="23"/>
  <c r="P487" i="23"/>
  <c r="P295" i="23"/>
  <c r="P103" i="23"/>
  <c r="P511" i="23"/>
  <c r="P319" i="23"/>
  <c r="P127" i="23"/>
  <c r="P535" i="23"/>
  <c r="P343" i="23"/>
  <c r="P151" i="23"/>
  <c r="P559" i="23"/>
  <c r="P367" i="23"/>
  <c r="P175" i="23"/>
  <c r="P391" i="23"/>
  <c r="P199" i="23"/>
  <c r="P7" i="23"/>
  <c r="P415" i="23"/>
  <c r="P223" i="23"/>
  <c r="P31" i="23"/>
  <c r="AA3" i="26"/>
  <c r="U3" i="26"/>
  <c r="V3" i="26"/>
  <c r="W3" i="26"/>
  <c r="X3" i="26"/>
  <c r="Y3" i="26"/>
  <c r="Z3" i="26"/>
  <c r="J3" i="26"/>
  <c r="AE55" i="25"/>
  <c r="AE54" i="25"/>
  <c r="AE53" i="25"/>
  <c r="AE52" i="25"/>
  <c r="AE51" i="25"/>
  <c r="AE50" i="25"/>
  <c r="AE49" i="25"/>
  <c r="AE48" i="25"/>
  <c r="AE47" i="25"/>
  <c r="AE46" i="25"/>
  <c r="AE45" i="25"/>
  <c r="AE44" i="25"/>
  <c r="AE43" i="25"/>
  <c r="AE42" i="25"/>
  <c r="AE41" i="25"/>
  <c r="AE40" i="25"/>
  <c r="AE39" i="25"/>
  <c r="AE38" i="25"/>
  <c r="AE37" i="25"/>
  <c r="AE36" i="25"/>
  <c r="AE35" i="25"/>
  <c r="AE34" i="25"/>
  <c r="AE33" i="25"/>
  <c r="AE32" i="25"/>
  <c r="AE31" i="25"/>
  <c r="AE30" i="25"/>
  <c r="AE29" i="25"/>
  <c r="AE28" i="25"/>
  <c r="AE27" i="25"/>
  <c r="AE26" i="25"/>
  <c r="AE25" i="25"/>
  <c r="AE24" i="25"/>
  <c r="AE23" i="25"/>
  <c r="AE22" i="25"/>
  <c r="AE21" i="25"/>
  <c r="AE20" i="25"/>
  <c r="AE19" i="25"/>
  <c r="AE18" i="25"/>
  <c r="AE17" i="25"/>
  <c r="AE16" i="25"/>
  <c r="AE15" i="25"/>
  <c r="AE14" i="25"/>
  <c r="AE13" i="25"/>
  <c r="AE12" i="25"/>
  <c r="AE11" i="25"/>
  <c r="AE10" i="25"/>
  <c r="AE9" i="25"/>
  <c r="AE8" i="25"/>
  <c r="AE7" i="25"/>
  <c r="AE6" i="25"/>
  <c r="AE5" i="25"/>
  <c r="AE3" i="25"/>
  <c r="L6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" i="25"/>
  <c r="L3" i="25"/>
  <c r="AZ103" i="7"/>
  <c r="AY103" i="7"/>
  <c r="AX103" i="7"/>
  <c r="AZ102" i="7"/>
  <c r="AY102" i="7"/>
  <c r="AX102" i="7"/>
  <c r="AZ101" i="7"/>
  <c r="AY101" i="7"/>
  <c r="AX101" i="7"/>
  <c r="AZ100" i="7"/>
  <c r="AY100" i="7"/>
  <c r="AX100" i="7"/>
  <c r="AZ99" i="7"/>
  <c r="AY99" i="7"/>
  <c r="AX99" i="7"/>
  <c r="AZ98" i="7"/>
  <c r="AY98" i="7"/>
  <c r="AX98" i="7"/>
  <c r="AZ97" i="7"/>
  <c r="AY97" i="7"/>
  <c r="AX97" i="7"/>
  <c r="AZ96" i="7"/>
  <c r="AY96" i="7"/>
  <c r="AX96" i="7"/>
  <c r="AZ95" i="7"/>
  <c r="AY95" i="7"/>
  <c r="AX95" i="7"/>
  <c r="AZ94" i="7"/>
  <c r="AY94" i="7"/>
  <c r="AX94" i="7"/>
  <c r="AZ93" i="7"/>
  <c r="AY93" i="7"/>
  <c r="AX93" i="7"/>
  <c r="AZ92" i="7"/>
  <c r="AY92" i="7"/>
  <c r="AX92" i="7"/>
  <c r="AZ91" i="7"/>
  <c r="AY91" i="7"/>
  <c r="AX91" i="7"/>
  <c r="AZ90" i="7"/>
  <c r="AY90" i="7"/>
  <c r="AX90" i="7"/>
  <c r="AZ89" i="7"/>
  <c r="AY89" i="7"/>
  <c r="AX89" i="7"/>
  <c r="AZ88" i="7"/>
  <c r="AY88" i="7"/>
  <c r="AX88" i="7"/>
  <c r="AZ87" i="7"/>
  <c r="AY87" i="7"/>
  <c r="AX87" i="7"/>
  <c r="AZ86" i="7"/>
  <c r="AY86" i="7"/>
  <c r="AX86" i="7"/>
  <c r="AZ85" i="7"/>
  <c r="AY85" i="7"/>
  <c r="AX85" i="7"/>
  <c r="AZ84" i="7"/>
  <c r="AY84" i="7"/>
  <c r="AX84" i="7"/>
  <c r="AZ83" i="7"/>
  <c r="AY83" i="7"/>
  <c r="AX83" i="7"/>
  <c r="AZ82" i="7"/>
  <c r="AY82" i="7"/>
  <c r="AX82" i="7"/>
  <c r="AZ81" i="7"/>
  <c r="AY81" i="7"/>
  <c r="AX81" i="7"/>
  <c r="AZ80" i="7"/>
  <c r="AY80" i="7"/>
  <c r="AX80" i="7"/>
  <c r="AZ79" i="7"/>
  <c r="AY79" i="7"/>
  <c r="AX79" i="7"/>
  <c r="AZ78" i="7"/>
  <c r="AY78" i="7"/>
  <c r="AX78" i="7"/>
  <c r="AZ77" i="7"/>
  <c r="AY77" i="7"/>
  <c r="AX77" i="7"/>
  <c r="AZ76" i="7"/>
  <c r="AY76" i="7"/>
  <c r="AX76" i="7"/>
  <c r="AZ75" i="7"/>
  <c r="AY75" i="7"/>
  <c r="AX75" i="7"/>
  <c r="AZ74" i="7"/>
  <c r="AY74" i="7"/>
  <c r="AX74" i="7"/>
  <c r="AZ73" i="7"/>
  <c r="AY73" i="7"/>
  <c r="AX73" i="7"/>
  <c r="AZ72" i="7"/>
  <c r="AY72" i="7"/>
  <c r="AX72" i="7"/>
  <c r="AZ71" i="7"/>
  <c r="AY71" i="7"/>
  <c r="AX71" i="7"/>
  <c r="AZ70" i="7"/>
  <c r="AY70" i="7"/>
  <c r="AX70" i="7"/>
  <c r="AZ69" i="7"/>
  <c r="AY69" i="7"/>
  <c r="AX69" i="7"/>
  <c r="AZ68" i="7"/>
  <c r="AY68" i="7"/>
  <c r="AX68" i="7"/>
  <c r="AZ67" i="7"/>
  <c r="AY67" i="7"/>
  <c r="AX67" i="7"/>
  <c r="AZ66" i="7"/>
  <c r="AY66" i="7"/>
  <c r="AX66" i="7"/>
  <c r="AZ65" i="7"/>
  <c r="AY65" i="7"/>
  <c r="AX65" i="7"/>
  <c r="AZ64" i="7"/>
  <c r="AY64" i="7"/>
  <c r="AX64" i="7"/>
  <c r="AZ63" i="7"/>
  <c r="AY63" i="7"/>
  <c r="AX63" i="7"/>
  <c r="AZ62" i="7"/>
  <c r="AY62" i="7"/>
  <c r="AX62" i="7"/>
  <c r="AZ61" i="7"/>
  <c r="AY61" i="7"/>
  <c r="AX61" i="7"/>
  <c r="AZ60" i="7"/>
  <c r="AY60" i="7"/>
  <c r="AX60" i="7"/>
  <c r="AZ59" i="7"/>
  <c r="AY59" i="7"/>
  <c r="AX59" i="7"/>
  <c r="AZ58" i="7"/>
  <c r="AY58" i="7"/>
  <c r="AX58" i="7"/>
  <c r="AZ57" i="7"/>
  <c r="AY57" i="7"/>
  <c r="AX57" i="7"/>
  <c r="AZ56" i="7"/>
  <c r="AY56" i="7"/>
  <c r="AX56" i="7"/>
  <c r="AZ55" i="7"/>
  <c r="AY55" i="7"/>
  <c r="AX55" i="7"/>
  <c r="AZ54" i="7"/>
  <c r="AY54" i="7"/>
  <c r="AX54" i="7"/>
  <c r="AZ53" i="7"/>
  <c r="AY53" i="7"/>
  <c r="AX53" i="7"/>
  <c r="AZ52" i="7"/>
  <c r="AY52" i="7"/>
  <c r="AX52" i="7"/>
  <c r="AZ51" i="7"/>
  <c r="AY51" i="7"/>
  <c r="AX51" i="7"/>
  <c r="AZ50" i="7"/>
  <c r="AY50" i="7"/>
  <c r="AX50" i="7"/>
  <c r="AZ49" i="7"/>
  <c r="AY49" i="7"/>
  <c r="AX49" i="7"/>
  <c r="AZ48" i="7"/>
  <c r="AY48" i="7"/>
  <c r="AX48" i="7"/>
  <c r="AZ47" i="7"/>
  <c r="AY47" i="7"/>
  <c r="AX47" i="7"/>
  <c r="AZ46" i="7"/>
  <c r="AY46" i="7"/>
  <c r="AX46" i="7"/>
  <c r="AZ45" i="7"/>
  <c r="AY45" i="7"/>
  <c r="AX45" i="7"/>
  <c r="AZ44" i="7"/>
  <c r="AY44" i="7"/>
  <c r="AX44" i="7"/>
  <c r="AZ43" i="7"/>
  <c r="AY43" i="7"/>
  <c r="AX43" i="7"/>
  <c r="AZ42" i="7"/>
  <c r="AY42" i="7"/>
  <c r="AX42" i="7"/>
  <c r="AZ41" i="7"/>
  <c r="AY41" i="7"/>
  <c r="AX41" i="7"/>
  <c r="AZ40" i="7"/>
  <c r="AY40" i="7"/>
  <c r="AX40" i="7"/>
  <c r="AZ39" i="7"/>
  <c r="AY39" i="7"/>
  <c r="AX39" i="7"/>
  <c r="AZ38" i="7"/>
  <c r="AY38" i="7"/>
  <c r="AX38" i="7"/>
  <c r="AZ37" i="7"/>
  <c r="AY37" i="7"/>
  <c r="AX37" i="7"/>
  <c r="AZ36" i="7"/>
  <c r="AY36" i="7"/>
  <c r="AX36" i="7"/>
  <c r="AZ35" i="7"/>
  <c r="AY35" i="7"/>
  <c r="AX35" i="7"/>
  <c r="AZ34" i="7"/>
  <c r="AY34" i="7"/>
  <c r="AX34" i="7"/>
  <c r="AZ33" i="7"/>
  <c r="AY33" i="7"/>
  <c r="AX33" i="7"/>
  <c r="AZ32" i="7"/>
  <c r="AY32" i="7"/>
  <c r="AX32" i="7"/>
  <c r="AZ31" i="7"/>
  <c r="AY31" i="7"/>
  <c r="AX31" i="7"/>
  <c r="AZ30" i="7"/>
  <c r="AY30" i="7"/>
  <c r="AX30" i="7"/>
  <c r="AZ29" i="7"/>
  <c r="AY29" i="7"/>
  <c r="AX29" i="7"/>
  <c r="AZ28" i="7"/>
  <c r="AY28" i="7"/>
  <c r="AX28" i="7"/>
  <c r="AZ27" i="7"/>
  <c r="AY27" i="7"/>
  <c r="AX27" i="7"/>
  <c r="AZ26" i="7"/>
  <c r="AY26" i="7"/>
  <c r="AX26" i="7"/>
  <c r="AZ25" i="7"/>
  <c r="AY25" i="7"/>
  <c r="AX25" i="7"/>
  <c r="AZ24" i="7"/>
  <c r="AY24" i="7"/>
  <c r="AX24" i="7"/>
  <c r="AZ23" i="7"/>
  <c r="AY23" i="7"/>
  <c r="AX23" i="7"/>
  <c r="AZ22" i="7"/>
  <c r="AY22" i="7"/>
  <c r="AX22" i="7"/>
  <c r="AZ21" i="7"/>
  <c r="AY21" i="7"/>
  <c r="AX21" i="7"/>
  <c r="AZ20" i="7"/>
  <c r="AY20" i="7"/>
  <c r="AX20" i="7"/>
  <c r="AZ19" i="7"/>
  <c r="AY19" i="7"/>
  <c r="AX19" i="7"/>
  <c r="AZ18" i="7"/>
  <c r="AY18" i="7"/>
  <c r="AX18" i="7"/>
  <c r="AZ17" i="7"/>
  <c r="AY17" i="7"/>
  <c r="AX17" i="7"/>
  <c r="AZ16" i="7"/>
  <c r="AY16" i="7"/>
  <c r="AX16" i="7"/>
  <c r="AZ15" i="7"/>
  <c r="AY15" i="7"/>
  <c r="AX15" i="7"/>
  <c r="AZ14" i="7"/>
  <c r="AY14" i="7"/>
  <c r="AX14" i="7"/>
  <c r="AZ13" i="7"/>
  <c r="AY13" i="7"/>
  <c r="AX13" i="7"/>
  <c r="AZ12" i="7"/>
  <c r="AY12" i="7"/>
  <c r="AX12" i="7"/>
  <c r="AZ11" i="7"/>
  <c r="AY11" i="7"/>
  <c r="AX11" i="7"/>
  <c r="AZ10" i="7"/>
  <c r="AY10" i="7"/>
  <c r="AX10" i="7"/>
  <c r="AZ9" i="7"/>
  <c r="AY9" i="7"/>
  <c r="AX9" i="7"/>
  <c r="AZ8" i="7"/>
  <c r="AY8" i="7"/>
  <c r="AX8" i="7"/>
  <c r="AZ7" i="7"/>
  <c r="AY7" i="7"/>
  <c r="AX7" i="7"/>
  <c r="AZ6" i="7"/>
  <c r="AY6" i="7"/>
  <c r="AX6" i="7"/>
  <c r="AZ5" i="7"/>
  <c r="AY5" i="7"/>
  <c r="AX5" i="7"/>
  <c r="AZ1" i="7"/>
  <c r="AY1" i="7"/>
  <c r="AX1" i="7"/>
  <c r="X6" i="7"/>
  <c r="Y6" i="7"/>
  <c r="Z6" i="7"/>
  <c r="X7" i="7"/>
  <c r="Y7" i="7"/>
  <c r="Z7" i="7"/>
  <c r="X8" i="7"/>
  <c r="Y8" i="7"/>
  <c r="Z8" i="7"/>
  <c r="X9" i="7"/>
  <c r="Y9" i="7"/>
  <c r="Z9" i="7"/>
  <c r="X10" i="7"/>
  <c r="Y10" i="7"/>
  <c r="Z10" i="7"/>
  <c r="X11" i="7"/>
  <c r="Y11" i="7"/>
  <c r="Z11" i="7"/>
  <c r="X12" i="7"/>
  <c r="Y12" i="7"/>
  <c r="Z12" i="7"/>
  <c r="X13" i="7"/>
  <c r="Y13" i="7"/>
  <c r="Z13" i="7"/>
  <c r="X14" i="7"/>
  <c r="Y14" i="7"/>
  <c r="Z14" i="7"/>
  <c r="X15" i="7"/>
  <c r="Y15" i="7"/>
  <c r="Z15" i="7"/>
  <c r="X16" i="7"/>
  <c r="Y16" i="7"/>
  <c r="Z16" i="7"/>
  <c r="X17" i="7"/>
  <c r="Y17" i="7"/>
  <c r="Z17" i="7"/>
  <c r="X18" i="7"/>
  <c r="Y18" i="7"/>
  <c r="Z18" i="7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40" i="7"/>
  <c r="Y40" i="7"/>
  <c r="Z40" i="7"/>
  <c r="X41" i="7"/>
  <c r="Y41" i="7"/>
  <c r="Z41" i="7"/>
  <c r="X42" i="7"/>
  <c r="Y42" i="7"/>
  <c r="Z42" i="7"/>
  <c r="X43" i="7"/>
  <c r="Y43" i="7"/>
  <c r="Z43" i="7"/>
  <c r="X44" i="7"/>
  <c r="Y44" i="7"/>
  <c r="Z44" i="7"/>
  <c r="X45" i="7"/>
  <c r="Y45" i="7"/>
  <c r="Z45" i="7"/>
  <c r="X46" i="7"/>
  <c r="Y46" i="7"/>
  <c r="Z46" i="7"/>
  <c r="X47" i="7"/>
  <c r="Y47" i="7"/>
  <c r="Z47" i="7"/>
  <c r="X48" i="7"/>
  <c r="Y48" i="7"/>
  <c r="Z48" i="7"/>
  <c r="X49" i="7"/>
  <c r="Y49" i="7"/>
  <c r="Z49" i="7"/>
  <c r="X50" i="7"/>
  <c r="Y50" i="7"/>
  <c r="Z50" i="7"/>
  <c r="X51" i="7"/>
  <c r="Y51" i="7"/>
  <c r="Z51" i="7"/>
  <c r="X52" i="7"/>
  <c r="Y52" i="7"/>
  <c r="Z52" i="7"/>
  <c r="X53" i="7"/>
  <c r="Y53" i="7"/>
  <c r="Z53" i="7"/>
  <c r="X54" i="7"/>
  <c r="Y54" i="7"/>
  <c r="Z54" i="7"/>
  <c r="X55" i="7"/>
  <c r="Y55" i="7"/>
  <c r="Z55" i="7"/>
  <c r="X56" i="7"/>
  <c r="Y56" i="7"/>
  <c r="Z56" i="7"/>
  <c r="X57" i="7"/>
  <c r="Y57" i="7"/>
  <c r="Z57" i="7"/>
  <c r="X58" i="7"/>
  <c r="Y58" i="7"/>
  <c r="Z58" i="7"/>
  <c r="X59" i="7"/>
  <c r="Y59" i="7"/>
  <c r="Z59" i="7"/>
  <c r="X60" i="7"/>
  <c r="Y60" i="7"/>
  <c r="Z60" i="7"/>
  <c r="X61" i="7"/>
  <c r="Y61" i="7"/>
  <c r="Z61" i="7"/>
  <c r="X62" i="7"/>
  <c r="Y62" i="7"/>
  <c r="Z62" i="7"/>
  <c r="X63" i="7"/>
  <c r="Y63" i="7"/>
  <c r="Z63" i="7"/>
  <c r="X64" i="7"/>
  <c r="Y64" i="7"/>
  <c r="Z64" i="7"/>
  <c r="X65" i="7"/>
  <c r="Y65" i="7"/>
  <c r="Z65" i="7"/>
  <c r="X66" i="7"/>
  <c r="Y66" i="7"/>
  <c r="Z66" i="7"/>
  <c r="X67" i="7"/>
  <c r="Y67" i="7"/>
  <c r="Z67" i="7"/>
  <c r="X68" i="7"/>
  <c r="Y68" i="7"/>
  <c r="Z68" i="7"/>
  <c r="X69" i="7"/>
  <c r="Y69" i="7"/>
  <c r="Z69" i="7"/>
  <c r="X70" i="7"/>
  <c r="Y70" i="7"/>
  <c r="Z70" i="7"/>
  <c r="X71" i="7"/>
  <c r="Y71" i="7"/>
  <c r="Z71" i="7"/>
  <c r="X72" i="7"/>
  <c r="Y72" i="7"/>
  <c r="Z72" i="7"/>
  <c r="X73" i="7"/>
  <c r="Y73" i="7"/>
  <c r="Z73" i="7"/>
  <c r="X74" i="7"/>
  <c r="Y74" i="7"/>
  <c r="Z74" i="7"/>
  <c r="X75" i="7"/>
  <c r="Y75" i="7"/>
  <c r="Z75" i="7"/>
  <c r="X76" i="7"/>
  <c r="Y76" i="7"/>
  <c r="Z76" i="7"/>
  <c r="X77" i="7"/>
  <c r="Y77" i="7"/>
  <c r="Z77" i="7"/>
  <c r="X78" i="7"/>
  <c r="Y78" i="7"/>
  <c r="Z78" i="7"/>
  <c r="X79" i="7"/>
  <c r="Y79" i="7"/>
  <c r="Z79" i="7"/>
  <c r="X80" i="7"/>
  <c r="Y80" i="7"/>
  <c r="Z80" i="7"/>
  <c r="X81" i="7"/>
  <c r="Y81" i="7"/>
  <c r="Z81" i="7"/>
  <c r="X82" i="7"/>
  <c r="Y82" i="7"/>
  <c r="Z82" i="7"/>
  <c r="X83" i="7"/>
  <c r="Y83" i="7"/>
  <c r="Z83" i="7"/>
  <c r="X84" i="7"/>
  <c r="Y84" i="7"/>
  <c r="Z84" i="7"/>
  <c r="X85" i="7"/>
  <c r="Y85" i="7"/>
  <c r="Z85" i="7"/>
  <c r="X86" i="7"/>
  <c r="Y86" i="7"/>
  <c r="Z86" i="7"/>
  <c r="X87" i="7"/>
  <c r="Y87" i="7"/>
  <c r="Z87" i="7"/>
  <c r="X88" i="7"/>
  <c r="Y88" i="7"/>
  <c r="Z88" i="7"/>
  <c r="X89" i="7"/>
  <c r="Y89" i="7"/>
  <c r="Z89" i="7"/>
  <c r="X90" i="7"/>
  <c r="Y90" i="7"/>
  <c r="Z90" i="7"/>
  <c r="X91" i="7"/>
  <c r="Y91" i="7"/>
  <c r="Z91" i="7"/>
  <c r="X92" i="7"/>
  <c r="Y92" i="7"/>
  <c r="Z92" i="7"/>
  <c r="X93" i="7"/>
  <c r="Y93" i="7"/>
  <c r="Z93" i="7"/>
  <c r="X94" i="7"/>
  <c r="Y94" i="7"/>
  <c r="Z94" i="7"/>
  <c r="X95" i="7"/>
  <c r="Y95" i="7"/>
  <c r="Z95" i="7"/>
  <c r="X96" i="7"/>
  <c r="Y96" i="7"/>
  <c r="Z96" i="7"/>
  <c r="X97" i="7"/>
  <c r="Y97" i="7"/>
  <c r="Z97" i="7"/>
  <c r="X98" i="7"/>
  <c r="Y98" i="7"/>
  <c r="Z98" i="7"/>
  <c r="X99" i="7"/>
  <c r="Y99" i="7"/>
  <c r="Z99" i="7"/>
  <c r="X100" i="7"/>
  <c r="Y100" i="7"/>
  <c r="Z100" i="7"/>
  <c r="X101" i="7"/>
  <c r="Y101" i="7"/>
  <c r="Z101" i="7"/>
  <c r="X102" i="7"/>
  <c r="Y102" i="7"/>
  <c r="Z102" i="7"/>
  <c r="X103" i="7"/>
  <c r="Y103" i="7"/>
  <c r="Z103" i="7"/>
  <c r="Z5" i="7"/>
  <c r="Y5" i="7"/>
  <c r="X5" i="7"/>
  <c r="Y1" i="7"/>
  <c r="Z1" i="7"/>
  <c r="X1" i="7"/>
  <c r="AA5" i="26" l="1"/>
  <c r="AA16" i="26" s="1"/>
  <c r="AA40" i="26"/>
  <c r="AA56" i="26"/>
  <c r="AA39" i="26"/>
  <c r="AA14" i="26"/>
  <c r="AA46" i="26"/>
  <c r="AA12" i="26"/>
  <c r="AA21" i="26"/>
  <c r="AA37" i="26"/>
  <c r="AA28" i="26"/>
  <c r="AA44" i="26"/>
  <c r="AA19" i="26"/>
  <c r="AA57" i="26"/>
  <c r="AA35" i="26"/>
  <c r="AA58" i="26"/>
  <c r="AA55" i="26"/>
  <c r="AA50" i="26"/>
  <c r="AA26" i="26"/>
  <c r="AA27" i="26"/>
  <c r="AA42" i="26"/>
  <c r="AA33" i="26"/>
  <c r="AA43" i="26"/>
  <c r="AA9" i="26"/>
  <c r="J5" i="26"/>
  <c r="AZ3" i="7"/>
  <c r="AY3" i="7"/>
  <c r="Y3" i="7"/>
  <c r="Z3" i="7"/>
  <c r="AA18" i="26" l="1"/>
  <c r="AA11" i="26"/>
  <c r="AA41" i="26"/>
  <c r="AA52" i="26"/>
  <c r="AA29" i="26"/>
  <c r="AA54" i="26"/>
  <c r="AA47" i="26"/>
  <c r="AA48" i="26"/>
  <c r="AA13" i="26"/>
  <c r="AA38" i="26"/>
  <c r="AA31" i="26"/>
  <c r="AA32" i="26"/>
  <c r="AA51" i="26"/>
  <c r="AA25" i="26"/>
  <c r="AA49" i="26"/>
  <c r="AA53" i="26"/>
  <c r="AA36" i="26"/>
  <c r="AA30" i="26"/>
  <c r="AA23" i="26"/>
  <c r="AA24" i="26"/>
  <c r="AA59" i="26"/>
  <c r="AA17" i="26"/>
  <c r="AA10" i="26"/>
  <c r="AA34" i="26"/>
  <c r="AA45" i="26"/>
  <c r="AA20" i="26"/>
  <c r="AA22" i="26"/>
  <c r="AA15" i="26"/>
  <c r="J12" i="26"/>
  <c r="J20" i="26"/>
  <c r="J28" i="26"/>
  <c r="J36" i="26"/>
  <c r="J44" i="26"/>
  <c r="J52" i="26"/>
  <c r="J11" i="26"/>
  <c r="J19" i="26"/>
  <c r="J27" i="26"/>
  <c r="J35" i="26"/>
  <c r="J43" i="26"/>
  <c r="J51" i="26"/>
  <c r="J10" i="26"/>
  <c r="J16" i="26"/>
  <c r="J22" i="26"/>
  <c r="J42" i="26"/>
  <c r="J48" i="26"/>
  <c r="J54" i="26"/>
  <c r="J13" i="26"/>
  <c r="J33" i="26"/>
  <c r="J39" i="26"/>
  <c r="J45" i="26"/>
  <c r="J57" i="26"/>
  <c r="J18" i="26"/>
  <c r="J24" i="26"/>
  <c r="J30" i="26"/>
  <c r="J50" i="26"/>
  <c r="J15" i="26"/>
  <c r="J21" i="26"/>
  <c r="J41" i="26"/>
  <c r="J47" i="26"/>
  <c r="J53" i="26"/>
  <c r="J56" i="26"/>
  <c r="J26" i="26"/>
  <c r="J32" i="26"/>
  <c r="J38" i="26"/>
  <c r="J23" i="26"/>
  <c r="J40" i="26"/>
  <c r="J49" i="26"/>
  <c r="J58" i="26"/>
  <c r="J17" i="26"/>
  <c r="J29" i="26"/>
  <c r="J25" i="26"/>
  <c r="J37" i="26"/>
  <c r="J59" i="26"/>
  <c r="J34" i="26"/>
  <c r="J46" i="26"/>
  <c r="J9" i="26"/>
  <c r="J31" i="26"/>
  <c r="J55" i="26"/>
  <c r="J14" i="26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O320" i="21"/>
  <c r="O321" i="21"/>
  <c r="O322" i="21"/>
  <c r="O323" i="21"/>
  <c r="O324" i="21"/>
  <c r="O325" i="21"/>
  <c r="O326" i="21"/>
  <c r="O327" i="21"/>
  <c r="O328" i="21"/>
  <c r="O329" i="21"/>
  <c r="O330" i="21"/>
  <c r="O331" i="21"/>
  <c r="O332" i="21"/>
  <c r="O333" i="21"/>
  <c r="O334" i="21"/>
  <c r="O335" i="21"/>
  <c r="O336" i="21"/>
  <c r="O337" i="21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J7" i="26" l="1"/>
  <c r="J6" i="26" s="1"/>
  <c r="AW6" i="7"/>
  <c r="AW7" i="7"/>
  <c r="AW8" i="7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42" i="7"/>
  <c r="AW43" i="7"/>
  <c r="AW44" i="7"/>
  <c r="AW45" i="7"/>
  <c r="AW46" i="7"/>
  <c r="AW47" i="7"/>
  <c r="AW48" i="7"/>
  <c r="AW49" i="7"/>
  <c r="AW50" i="7"/>
  <c r="AW51" i="7"/>
  <c r="AW52" i="7"/>
  <c r="AW53" i="7"/>
  <c r="AW54" i="7"/>
  <c r="AW55" i="7"/>
  <c r="AW56" i="7"/>
  <c r="AW57" i="7"/>
  <c r="AW58" i="7"/>
  <c r="AW59" i="7"/>
  <c r="AW60" i="7"/>
  <c r="AW61" i="7"/>
  <c r="AW62" i="7"/>
  <c r="AW63" i="7"/>
  <c r="AW64" i="7"/>
  <c r="AW65" i="7"/>
  <c r="AW66" i="7"/>
  <c r="AW67" i="7"/>
  <c r="AW68" i="7"/>
  <c r="AW69" i="7"/>
  <c r="AW70" i="7"/>
  <c r="AW71" i="7"/>
  <c r="AW72" i="7"/>
  <c r="AW73" i="7"/>
  <c r="AW74" i="7"/>
  <c r="AW75" i="7"/>
  <c r="AW76" i="7"/>
  <c r="AW77" i="7"/>
  <c r="AW78" i="7"/>
  <c r="AW79" i="7"/>
  <c r="AW80" i="7"/>
  <c r="AW81" i="7"/>
  <c r="AW82" i="7"/>
  <c r="AW83" i="7"/>
  <c r="AW84" i="7"/>
  <c r="AW85" i="7"/>
  <c r="AW86" i="7"/>
  <c r="AW87" i="7"/>
  <c r="AW88" i="7"/>
  <c r="AW89" i="7"/>
  <c r="AW90" i="7"/>
  <c r="AW91" i="7"/>
  <c r="AW92" i="7"/>
  <c r="AW93" i="7"/>
  <c r="AW94" i="7"/>
  <c r="AW95" i="7"/>
  <c r="AW96" i="7"/>
  <c r="AW97" i="7"/>
  <c r="AW98" i="7"/>
  <c r="AW99" i="7"/>
  <c r="AW100" i="7"/>
  <c r="AW101" i="7"/>
  <c r="AW102" i="7"/>
  <c r="AW103" i="7"/>
  <c r="AW5" i="7"/>
  <c r="AT6" i="7"/>
  <c r="AT7" i="7"/>
  <c r="AT8" i="7"/>
  <c r="AT9" i="7"/>
  <c r="AT10" i="7"/>
  <c r="AT11" i="7"/>
  <c r="AT12" i="7"/>
  <c r="AT13" i="7"/>
  <c r="AT14" i="7"/>
  <c r="AT15" i="7"/>
  <c r="AT16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39" i="7"/>
  <c r="AT40" i="7"/>
  <c r="AT41" i="7"/>
  <c r="AT42" i="7"/>
  <c r="AT43" i="7"/>
  <c r="AT44" i="7"/>
  <c r="AT45" i="7"/>
  <c r="AT46" i="7"/>
  <c r="AT47" i="7"/>
  <c r="AT48" i="7"/>
  <c r="AT49" i="7"/>
  <c r="AT50" i="7"/>
  <c r="AT51" i="7"/>
  <c r="AT52" i="7"/>
  <c r="AT53" i="7"/>
  <c r="AT54" i="7"/>
  <c r="AT55" i="7"/>
  <c r="AT56" i="7"/>
  <c r="AT57" i="7"/>
  <c r="AT58" i="7"/>
  <c r="AT59" i="7"/>
  <c r="AT60" i="7"/>
  <c r="AT61" i="7"/>
  <c r="AT62" i="7"/>
  <c r="AT63" i="7"/>
  <c r="AT64" i="7"/>
  <c r="AT65" i="7"/>
  <c r="AT66" i="7"/>
  <c r="AT67" i="7"/>
  <c r="AT68" i="7"/>
  <c r="AT69" i="7"/>
  <c r="AT70" i="7"/>
  <c r="AT71" i="7"/>
  <c r="AT72" i="7"/>
  <c r="AT73" i="7"/>
  <c r="AT74" i="7"/>
  <c r="AT75" i="7"/>
  <c r="AT76" i="7"/>
  <c r="AT77" i="7"/>
  <c r="AT78" i="7"/>
  <c r="AT79" i="7"/>
  <c r="AT80" i="7"/>
  <c r="AT81" i="7"/>
  <c r="AT82" i="7"/>
  <c r="AT83" i="7"/>
  <c r="AT84" i="7"/>
  <c r="AT85" i="7"/>
  <c r="AT86" i="7"/>
  <c r="AT87" i="7"/>
  <c r="AT88" i="7"/>
  <c r="AT89" i="7"/>
  <c r="AT90" i="7"/>
  <c r="AT91" i="7"/>
  <c r="AT92" i="7"/>
  <c r="AT93" i="7"/>
  <c r="AT94" i="7"/>
  <c r="AT95" i="7"/>
  <c r="AT96" i="7"/>
  <c r="AT97" i="7"/>
  <c r="AT98" i="7"/>
  <c r="AT99" i="7"/>
  <c r="AT100" i="7"/>
  <c r="AT101" i="7"/>
  <c r="AT102" i="7"/>
  <c r="AT103" i="7"/>
  <c r="AT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6" i="7"/>
  <c r="AQ67" i="7"/>
  <c r="AQ68" i="7"/>
  <c r="AQ69" i="7"/>
  <c r="AQ70" i="7"/>
  <c r="AQ71" i="7"/>
  <c r="AQ72" i="7"/>
  <c r="AQ73" i="7"/>
  <c r="AQ74" i="7"/>
  <c r="AQ75" i="7"/>
  <c r="AQ76" i="7"/>
  <c r="AQ77" i="7"/>
  <c r="AQ78" i="7"/>
  <c r="AQ79" i="7"/>
  <c r="AQ80" i="7"/>
  <c r="AQ81" i="7"/>
  <c r="AQ82" i="7"/>
  <c r="AQ83" i="7"/>
  <c r="AQ84" i="7"/>
  <c r="AQ85" i="7"/>
  <c r="AQ86" i="7"/>
  <c r="AQ87" i="7"/>
  <c r="AQ88" i="7"/>
  <c r="AQ89" i="7"/>
  <c r="AQ90" i="7"/>
  <c r="AQ91" i="7"/>
  <c r="AQ92" i="7"/>
  <c r="AQ93" i="7"/>
  <c r="AQ94" i="7"/>
  <c r="AQ95" i="7"/>
  <c r="AQ96" i="7"/>
  <c r="AQ97" i="7"/>
  <c r="AQ98" i="7"/>
  <c r="AQ99" i="7"/>
  <c r="AQ100" i="7"/>
  <c r="AQ101" i="7"/>
  <c r="AQ102" i="7"/>
  <c r="AQ103" i="7"/>
  <c r="AQ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N48" i="7"/>
  <c r="AN49" i="7"/>
  <c r="AN50" i="7"/>
  <c r="AN51" i="7"/>
  <c r="AN52" i="7"/>
  <c r="AN53" i="7"/>
  <c r="AN54" i="7"/>
  <c r="AN55" i="7"/>
  <c r="AN56" i="7"/>
  <c r="AN57" i="7"/>
  <c r="AN58" i="7"/>
  <c r="AN59" i="7"/>
  <c r="AN60" i="7"/>
  <c r="AN61" i="7"/>
  <c r="AN62" i="7"/>
  <c r="AN63" i="7"/>
  <c r="AN64" i="7"/>
  <c r="AN65" i="7"/>
  <c r="AN66" i="7"/>
  <c r="AN67" i="7"/>
  <c r="AN68" i="7"/>
  <c r="AN69" i="7"/>
  <c r="AN70" i="7"/>
  <c r="AN71" i="7"/>
  <c r="AN72" i="7"/>
  <c r="AN73" i="7"/>
  <c r="AN74" i="7"/>
  <c r="AN75" i="7"/>
  <c r="AN76" i="7"/>
  <c r="AN77" i="7"/>
  <c r="AN78" i="7"/>
  <c r="AN79" i="7"/>
  <c r="AN80" i="7"/>
  <c r="AN81" i="7"/>
  <c r="AN82" i="7"/>
  <c r="AN83" i="7"/>
  <c r="AN84" i="7"/>
  <c r="AN85" i="7"/>
  <c r="AN86" i="7"/>
  <c r="AN87" i="7"/>
  <c r="AN88" i="7"/>
  <c r="AN89" i="7"/>
  <c r="AN90" i="7"/>
  <c r="AN91" i="7"/>
  <c r="AN92" i="7"/>
  <c r="AN93" i="7"/>
  <c r="AN94" i="7"/>
  <c r="AN95" i="7"/>
  <c r="AN96" i="7"/>
  <c r="AN97" i="7"/>
  <c r="AN98" i="7"/>
  <c r="AN99" i="7"/>
  <c r="AN100" i="7"/>
  <c r="AN101" i="7"/>
  <c r="AN102" i="7"/>
  <c r="AN103" i="7"/>
  <c r="AN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3" i="7"/>
  <c r="AK54" i="7"/>
  <c r="AK55" i="7"/>
  <c r="AK56" i="7"/>
  <c r="AK57" i="7"/>
  <c r="AK58" i="7"/>
  <c r="AK59" i="7"/>
  <c r="AK60" i="7"/>
  <c r="AK61" i="7"/>
  <c r="AK62" i="7"/>
  <c r="AK63" i="7"/>
  <c r="AK64" i="7"/>
  <c r="AK65" i="7"/>
  <c r="AK66" i="7"/>
  <c r="AK67" i="7"/>
  <c r="AK68" i="7"/>
  <c r="AK69" i="7"/>
  <c r="AK70" i="7"/>
  <c r="AK71" i="7"/>
  <c r="AK72" i="7"/>
  <c r="AK73" i="7"/>
  <c r="AK74" i="7"/>
  <c r="AK75" i="7"/>
  <c r="AK76" i="7"/>
  <c r="AK77" i="7"/>
  <c r="AK78" i="7"/>
  <c r="AK79" i="7"/>
  <c r="AK80" i="7"/>
  <c r="AK81" i="7"/>
  <c r="AK82" i="7"/>
  <c r="AK83" i="7"/>
  <c r="AK84" i="7"/>
  <c r="AK85" i="7"/>
  <c r="AK86" i="7"/>
  <c r="AK87" i="7"/>
  <c r="AK88" i="7"/>
  <c r="AK89" i="7"/>
  <c r="AK90" i="7"/>
  <c r="AK91" i="7"/>
  <c r="AK92" i="7"/>
  <c r="AK93" i="7"/>
  <c r="AK94" i="7"/>
  <c r="AK95" i="7"/>
  <c r="AK96" i="7"/>
  <c r="AK97" i="7"/>
  <c r="AK98" i="7"/>
  <c r="AK99" i="7"/>
  <c r="AK100" i="7"/>
  <c r="AK101" i="7"/>
  <c r="AK102" i="7"/>
  <c r="AK103" i="7"/>
  <c r="AK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5" i="7"/>
  <c r="AK3" i="7" l="1"/>
  <c r="K3" i="7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3" i="6"/>
  <c r="L3" i="6"/>
  <c r="AC10" i="26" l="1"/>
  <c r="AD10" i="26"/>
  <c r="AE10" i="26"/>
  <c r="AF10" i="26"/>
  <c r="AG10" i="26"/>
  <c r="AC11" i="26"/>
  <c r="AD11" i="26"/>
  <c r="AE11" i="26"/>
  <c r="AF11" i="26"/>
  <c r="AG11" i="26"/>
  <c r="AC12" i="26"/>
  <c r="AD12" i="26"/>
  <c r="AE12" i="26"/>
  <c r="AF12" i="26"/>
  <c r="AG12" i="26"/>
  <c r="AC13" i="26"/>
  <c r="AD13" i="26"/>
  <c r="AE13" i="26"/>
  <c r="AF13" i="26"/>
  <c r="AG13" i="26"/>
  <c r="AC14" i="26"/>
  <c r="AD14" i="26"/>
  <c r="AE14" i="26"/>
  <c r="AF14" i="26"/>
  <c r="AG14" i="26"/>
  <c r="AC15" i="26"/>
  <c r="AD15" i="26"/>
  <c r="AE15" i="26"/>
  <c r="AF15" i="26"/>
  <c r="AG15" i="26"/>
  <c r="AC16" i="26"/>
  <c r="AD16" i="26"/>
  <c r="AE16" i="26"/>
  <c r="AF16" i="26"/>
  <c r="AG16" i="26"/>
  <c r="AC17" i="26"/>
  <c r="AD17" i="26"/>
  <c r="AE17" i="26"/>
  <c r="AF17" i="26"/>
  <c r="AG17" i="26"/>
  <c r="AC18" i="26"/>
  <c r="AD18" i="26"/>
  <c r="AE18" i="26"/>
  <c r="AF18" i="26"/>
  <c r="AG18" i="26"/>
  <c r="AC19" i="26"/>
  <c r="AD19" i="26"/>
  <c r="AE19" i="26"/>
  <c r="AF19" i="26"/>
  <c r="AG19" i="26"/>
  <c r="AC20" i="26"/>
  <c r="AD20" i="26"/>
  <c r="AE20" i="26"/>
  <c r="AF20" i="26"/>
  <c r="AG20" i="26"/>
  <c r="AC21" i="26"/>
  <c r="AD21" i="26"/>
  <c r="AE21" i="26"/>
  <c r="AF21" i="26"/>
  <c r="AG21" i="26"/>
  <c r="AC22" i="26"/>
  <c r="AD22" i="26"/>
  <c r="AE22" i="26"/>
  <c r="AF22" i="26"/>
  <c r="AG22" i="26"/>
  <c r="AC23" i="26"/>
  <c r="AD23" i="26"/>
  <c r="AE23" i="26"/>
  <c r="AF23" i="26"/>
  <c r="AG23" i="26"/>
  <c r="AC24" i="26"/>
  <c r="AD24" i="26"/>
  <c r="AE24" i="26"/>
  <c r="AF24" i="26"/>
  <c r="AG24" i="26"/>
  <c r="AC25" i="26"/>
  <c r="AD25" i="26"/>
  <c r="AE25" i="26"/>
  <c r="AF25" i="26"/>
  <c r="AG25" i="26"/>
  <c r="AC26" i="26"/>
  <c r="AD26" i="26"/>
  <c r="AE26" i="26"/>
  <c r="AF26" i="26"/>
  <c r="AG26" i="26"/>
  <c r="AC27" i="26"/>
  <c r="AD27" i="26"/>
  <c r="AE27" i="26"/>
  <c r="AF27" i="26"/>
  <c r="AG27" i="26"/>
  <c r="AC28" i="26"/>
  <c r="AD28" i="26"/>
  <c r="AE28" i="26"/>
  <c r="AF28" i="26"/>
  <c r="AG28" i="26"/>
  <c r="AC29" i="26"/>
  <c r="AD29" i="26"/>
  <c r="AE29" i="26"/>
  <c r="AF29" i="26"/>
  <c r="AG29" i="26"/>
  <c r="AC30" i="26"/>
  <c r="AD30" i="26"/>
  <c r="AE30" i="26"/>
  <c r="AF30" i="26"/>
  <c r="AG30" i="26"/>
  <c r="AC31" i="26"/>
  <c r="AD31" i="26"/>
  <c r="AE31" i="26"/>
  <c r="AF31" i="26"/>
  <c r="AG31" i="26"/>
  <c r="AC32" i="26"/>
  <c r="AD32" i="26"/>
  <c r="AE32" i="26"/>
  <c r="AF32" i="26"/>
  <c r="AG32" i="26"/>
  <c r="AC33" i="26"/>
  <c r="AD33" i="26"/>
  <c r="AE33" i="26"/>
  <c r="AF33" i="26"/>
  <c r="AG33" i="26"/>
  <c r="AC34" i="26"/>
  <c r="AD34" i="26"/>
  <c r="AE34" i="26"/>
  <c r="AF34" i="26"/>
  <c r="AG34" i="26"/>
  <c r="AC35" i="26"/>
  <c r="AD35" i="26"/>
  <c r="AE35" i="26"/>
  <c r="AF35" i="26"/>
  <c r="AG35" i="26"/>
  <c r="AC36" i="26"/>
  <c r="AD36" i="26"/>
  <c r="AE36" i="26"/>
  <c r="AF36" i="26"/>
  <c r="AG36" i="26"/>
  <c r="AC37" i="26"/>
  <c r="AD37" i="26"/>
  <c r="AE37" i="26"/>
  <c r="AF37" i="26"/>
  <c r="AG37" i="26"/>
  <c r="AC38" i="26"/>
  <c r="AD38" i="26"/>
  <c r="AE38" i="26"/>
  <c r="AF38" i="26"/>
  <c r="AG38" i="26"/>
  <c r="AC39" i="26"/>
  <c r="AD39" i="26"/>
  <c r="AE39" i="26"/>
  <c r="AF39" i="26"/>
  <c r="AG39" i="26"/>
  <c r="AC40" i="26"/>
  <c r="AD40" i="26"/>
  <c r="AE40" i="26"/>
  <c r="AF40" i="26"/>
  <c r="AG40" i="26"/>
  <c r="AC41" i="26"/>
  <c r="AD41" i="26"/>
  <c r="AE41" i="26"/>
  <c r="AF41" i="26"/>
  <c r="AG41" i="26"/>
  <c r="AC42" i="26"/>
  <c r="AD42" i="26"/>
  <c r="AE42" i="26"/>
  <c r="AF42" i="26"/>
  <c r="AG42" i="26"/>
  <c r="AC43" i="26"/>
  <c r="AD43" i="26"/>
  <c r="AE43" i="26"/>
  <c r="AF43" i="26"/>
  <c r="AG43" i="26"/>
  <c r="AC44" i="26"/>
  <c r="AD44" i="26"/>
  <c r="AE44" i="26"/>
  <c r="AF44" i="26"/>
  <c r="AG44" i="26"/>
  <c r="AC45" i="26"/>
  <c r="AD45" i="26"/>
  <c r="AE45" i="26"/>
  <c r="AF45" i="26"/>
  <c r="AG45" i="26"/>
  <c r="AC46" i="26"/>
  <c r="AD46" i="26"/>
  <c r="AE46" i="26"/>
  <c r="AF46" i="26"/>
  <c r="AG46" i="26"/>
  <c r="AC47" i="26"/>
  <c r="AD47" i="26"/>
  <c r="AE47" i="26"/>
  <c r="AF47" i="26"/>
  <c r="AG47" i="26"/>
  <c r="AC48" i="26"/>
  <c r="AD48" i="26"/>
  <c r="AE48" i="26"/>
  <c r="AF48" i="26"/>
  <c r="AG48" i="26"/>
  <c r="AC49" i="26"/>
  <c r="AD49" i="26"/>
  <c r="AE49" i="26"/>
  <c r="AF49" i="26"/>
  <c r="AG49" i="26"/>
  <c r="AC50" i="26"/>
  <c r="AD50" i="26"/>
  <c r="AE50" i="26"/>
  <c r="AF50" i="26"/>
  <c r="AG50" i="26"/>
  <c r="AC51" i="26"/>
  <c r="AD51" i="26"/>
  <c r="AE51" i="26"/>
  <c r="AF51" i="26"/>
  <c r="AG51" i="26"/>
  <c r="AC52" i="26"/>
  <c r="AD52" i="26"/>
  <c r="AE52" i="26"/>
  <c r="AF52" i="26"/>
  <c r="AG52" i="26"/>
  <c r="AC53" i="26"/>
  <c r="AD53" i="26"/>
  <c r="AE53" i="26"/>
  <c r="AF53" i="26"/>
  <c r="AG53" i="26"/>
  <c r="AC54" i="26"/>
  <c r="AD54" i="26"/>
  <c r="AE54" i="26"/>
  <c r="AF54" i="26"/>
  <c r="AG54" i="26"/>
  <c r="AC55" i="26"/>
  <c r="AD55" i="26"/>
  <c r="AE55" i="26"/>
  <c r="AF55" i="26"/>
  <c r="AG55" i="26"/>
  <c r="AC56" i="26"/>
  <c r="AD56" i="26"/>
  <c r="AE56" i="26"/>
  <c r="AF56" i="26"/>
  <c r="AG56" i="26"/>
  <c r="AC57" i="26"/>
  <c r="AD57" i="26"/>
  <c r="AE57" i="26"/>
  <c r="AF57" i="26"/>
  <c r="AG57" i="26"/>
  <c r="AC58" i="26"/>
  <c r="AD58" i="26"/>
  <c r="AE58" i="26"/>
  <c r="AF58" i="26"/>
  <c r="AG58" i="26"/>
  <c r="AC59" i="26"/>
  <c r="AD59" i="26"/>
  <c r="AE59" i="26"/>
  <c r="AF59" i="26"/>
  <c r="AG59" i="26"/>
  <c r="AG9" i="26"/>
  <c r="AF9" i="26"/>
  <c r="AE9" i="26"/>
  <c r="AD9" i="26"/>
  <c r="AC9" i="26"/>
  <c r="AV1" i="7"/>
  <c r="AS1" i="7"/>
  <c r="AP1" i="7"/>
  <c r="AM1" i="7"/>
  <c r="V1" i="7"/>
  <c r="S1" i="7"/>
  <c r="P1" i="7"/>
  <c r="M1" i="7"/>
  <c r="AV6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42" i="7"/>
  <c r="AV43" i="7"/>
  <c r="AV44" i="7"/>
  <c r="AV45" i="7"/>
  <c r="AV46" i="7"/>
  <c r="AV47" i="7"/>
  <c r="AV48" i="7"/>
  <c r="AV49" i="7"/>
  <c r="AV50" i="7"/>
  <c r="AV51" i="7"/>
  <c r="AV52" i="7"/>
  <c r="AV53" i="7"/>
  <c r="AV54" i="7"/>
  <c r="AV55" i="7"/>
  <c r="AV56" i="7"/>
  <c r="AV57" i="7"/>
  <c r="AV58" i="7"/>
  <c r="AV59" i="7"/>
  <c r="AV60" i="7"/>
  <c r="AV61" i="7"/>
  <c r="AV62" i="7"/>
  <c r="AV63" i="7"/>
  <c r="AV64" i="7"/>
  <c r="AV65" i="7"/>
  <c r="AV66" i="7"/>
  <c r="AV67" i="7"/>
  <c r="AV68" i="7"/>
  <c r="AV69" i="7"/>
  <c r="AV70" i="7"/>
  <c r="AV71" i="7"/>
  <c r="AV72" i="7"/>
  <c r="AV73" i="7"/>
  <c r="AV74" i="7"/>
  <c r="AV75" i="7"/>
  <c r="AV76" i="7"/>
  <c r="AV77" i="7"/>
  <c r="AV78" i="7"/>
  <c r="AV79" i="7"/>
  <c r="AV80" i="7"/>
  <c r="AV81" i="7"/>
  <c r="AV82" i="7"/>
  <c r="AV83" i="7"/>
  <c r="AV84" i="7"/>
  <c r="AV85" i="7"/>
  <c r="AV86" i="7"/>
  <c r="AV87" i="7"/>
  <c r="AV88" i="7"/>
  <c r="AV89" i="7"/>
  <c r="AV90" i="7"/>
  <c r="AV91" i="7"/>
  <c r="AV92" i="7"/>
  <c r="AV93" i="7"/>
  <c r="AV94" i="7"/>
  <c r="AV95" i="7"/>
  <c r="AV96" i="7"/>
  <c r="AV97" i="7"/>
  <c r="AV98" i="7"/>
  <c r="AV99" i="7"/>
  <c r="AV100" i="7"/>
  <c r="AV101" i="7"/>
  <c r="AV102" i="7"/>
  <c r="AV103" i="7"/>
  <c r="AV5" i="7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38" i="7"/>
  <c r="AS39" i="7"/>
  <c r="AS40" i="7"/>
  <c r="AS41" i="7"/>
  <c r="AS42" i="7"/>
  <c r="AS43" i="7"/>
  <c r="AS44" i="7"/>
  <c r="AS45" i="7"/>
  <c r="AS46" i="7"/>
  <c r="AS47" i="7"/>
  <c r="AS48" i="7"/>
  <c r="AS49" i="7"/>
  <c r="AS50" i="7"/>
  <c r="AS51" i="7"/>
  <c r="AS52" i="7"/>
  <c r="AS53" i="7"/>
  <c r="AS54" i="7"/>
  <c r="AS55" i="7"/>
  <c r="AS56" i="7"/>
  <c r="AS57" i="7"/>
  <c r="AS58" i="7"/>
  <c r="AS59" i="7"/>
  <c r="AS60" i="7"/>
  <c r="AS61" i="7"/>
  <c r="AS62" i="7"/>
  <c r="AS63" i="7"/>
  <c r="AS64" i="7"/>
  <c r="AS65" i="7"/>
  <c r="AS66" i="7"/>
  <c r="AS67" i="7"/>
  <c r="AS68" i="7"/>
  <c r="AS69" i="7"/>
  <c r="AS70" i="7"/>
  <c r="AS71" i="7"/>
  <c r="AS72" i="7"/>
  <c r="AS73" i="7"/>
  <c r="AS74" i="7"/>
  <c r="AS75" i="7"/>
  <c r="AS76" i="7"/>
  <c r="AS77" i="7"/>
  <c r="AS78" i="7"/>
  <c r="AS79" i="7"/>
  <c r="AS80" i="7"/>
  <c r="AS81" i="7"/>
  <c r="AS82" i="7"/>
  <c r="AS83" i="7"/>
  <c r="AS84" i="7"/>
  <c r="AS85" i="7"/>
  <c r="AS86" i="7"/>
  <c r="AS87" i="7"/>
  <c r="AS88" i="7"/>
  <c r="AS89" i="7"/>
  <c r="AS90" i="7"/>
  <c r="AS91" i="7"/>
  <c r="AS92" i="7"/>
  <c r="AS93" i="7"/>
  <c r="AS94" i="7"/>
  <c r="AS95" i="7"/>
  <c r="AS96" i="7"/>
  <c r="AS97" i="7"/>
  <c r="AS98" i="7"/>
  <c r="AS99" i="7"/>
  <c r="AS100" i="7"/>
  <c r="AS101" i="7"/>
  <c r="AS102" i="7"/>
  <c r="AS103" i="7"/>
  <c r="AS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42" i="7"/>
  <c r="AP43" i="7"/>
  <c r="AP44" i="7"/>
  <c r="AP45" i="7"/>
  <c r="AP46" i="7"/>
  <c r="AP47" i="7"/>
  <c r="AP48" i="7"/>
  <c r="AP49" i="7"/>
  <c r="AP50" i="7"/>
  <c r="AP51" i="7"/>
  <c r="AP52" i="7"/>
  <c r="AP53" i="7"/>
  <c r="AP54" i="7"/>
  <c r="AP55" i="7"/>
  <c r="AP56" i="7"/>
  <c r="AP57" i="7"/>
  <c r="AP58" i="7"/>
  <c r="AP59" i="7"/>
  <c r="AP60" i="7"/>
  <c r="AP61" i="7"/>
  <c r="AP62" i="7"/>
  <c r="AP63" i="7"/>
  <c r="AP64" i="7"/>
  <c r="AP65" i="7"/>
  <c r="AP66" i="7"/>
  <c r="AP67" i="7"/>
  <c r="AP68" i="7"/>
  <c r="AP69" i="7"/>
  <c r="AP70" i="7"/>
  <c r="AP71" i="7"/>
  <c r="AP72" i="7"/>
  <c r="AP73" i="7"/>
  <c r="AP74" i="7"/>
  <c r="AP75" i="7"/>
  <c r="AP76" i="7"/>
  <c r="AP77" i="7"/>
  <c r="AP78" i="7"/>
  <c r="AP79" i="7"/>
  <c r="AP80" i="7"/>
  <c r="AP81" i="7"/>
  <c r="AP82" i="7"/>
  <c r="AP83" i="7"/>
  <c r="AP84" i="7"/>
  <c r="AP85" i="7"/>
  <c r="AP86" i="7"/>
  <c r="AP87" i="7"/>
  <c r="AP88" i="7"/>
  <c r="AP89" i="7"/>
  <c r="AP90" i="7"/>
  <c r="AP91" i="7"/>
  <c r="AP92" i="7"/>
  <c r="AP93" i="7"/>
  <c r="AP94" i="7"/>
  <c r="AP95" i="7"/>
  <c r="AP96" i="7"/>
  <c r="AP97" i="7"/>
  <c r="AP98" i="7"/>
  <c r="AP99" i="7"/>
  <c r="AP100" i="7"/>
  <c r="AP101" i="7"/>
  <c r="AP102" i="7"/>
  <c r="AP103" i="7"/>
  <c r="AP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M66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5" i="7"/>
  <c r="AH10" i="26" l="1"/>
  <c r="AH11" i="26"/>
  <c r="AH12" i="26"/>
  <c r="AH13" i="26"/>
  <c r="AH14" i="26"/>
  <c r="AH15" i="26"/>
  <c r="AH16" i="26"/>
  <c r="AH17" i="26"/>
  <c r="AH18" i="26"/>
  <c r="AH19" i="26"/>
  <c r="AH20" i="26"/>
  <c r="AH21" i="26"/>
  <c r="AH22" i="26"/>
  <c r="AH23" i="26"/>
  <c r="AH24" i="26"/>
  <c r="AH25" i="26"/>
  <c r="AH26" i="26"/>
  <c r="AH27" i="26"/>
  <c r="AH28" i="26"/>
  <c r="AH29" i="26"/>
  <c r="AH30" i="26"/>
  <c r="AH31" i="26"/>
  <c r="AH32" i="26"/>
  <c r="AH33" i="26"/>
  <c r="AH34" i="26"/>
  <c r="AH35" i="26"/>
  <c r="AH36" i="26"/>
  <c r="AH37" i="26"/>
  <c r="AH38" i="26"/>
  <c r="AH39" i="26"/>
  <c r="AH40" i="26"/>
  <c r="AH41" i="26"/>
  <c r="AH42" i="26"/>
  <c r="AH43" i="26"/>
  <c r="AH44" i="26"/>
  <c r="AH45" i="26"/>
  <c r="AH46" i="26"/>
  <c r="AH47" i="26"/>
  <c r="AH48" i="26"/>
  <c r="AH49" i="26"/>
  <c r="AH50" i="26"/>
  <c r="AH51" i="26"/>
  <c r="AH52" i="26"/>
  <c r="AH53" i="26"/>
  <c r="AH54" i="26"/>
  <c r="AH55" i="26"/>
  <c r="AH56" i="26"/>
  <c r="AH57" i="26"/>
  <c r="AH58" i="26"/>
  <c r="AH59" i="26"/>
  <c r="AH9" i="26"/>
  <c r="AH3" i="26"/>
  <c r="AG3" i="26"/>
  <c r="AF3" i="26"/>
  <c r="AE3" i="26"/>
  <c r="AD3" i="26"/>
  <c r="AC3" i="26"/>
  <c r="AA6" i="25"/>
  <c r="AB6" i="25"/>
  <c r="AC6" i="25"/>
  <c r="AD6" i="25"/>
  <c r="AA7" i="25"/>
  <c r="AB7" i="25"/>
  <c r="AC7" i="25"/>
  <c r="AD7" i="25"/>
  <c r="AA8" i="25"/>
  <c r="AB8" i="25"/>
  <c r="AC8" i="25"/>
  <c r="AD8" i="25"/>
  <c r="AA9" i="25"/>
  <c r="AB9" i="25"/>
  <c r="AC9" i="25"/>
  <c r="AD9" i="25"/>
  <c r="AA10" i="25"/>
  <c r="AB10" i="25"/>
  <c r="AC10" i="25"/>
  <c r="AD10" i="25"/>
  <c r="AA11" i="25"/>
  <c r="AB11" i="25"/>
  <c r="AC11" i="25"/>
  <c r="AD11" i="25"/>
  <c r="AA12" i="25"/>
  <c r="AB12" i="25"/>
  <c r="AC12" i="25"/>
  <c r="AD12" i="25"/>
  <c r="AA13" i="25"/>
  <c r="AB13" i="25"/>
  <c r="AC13" i="25"/>
  <c r="AD13" i="25"/>
  <c r="AA14" i="25"/>
  <c r="AB14" i="25"/>
  <c r="AC14" i="25"/>
  <c r="AD14" i="25"/>
  <c r="AA15" i="25"/>
  <c r="AB15" i="25"/>
  <c r="AC15" i="25"/>
  <c r="AD15" i="25"/>
  <c r="AA16" i="25"/>
  <c r="AB16" i="25"/>
  <c r="AC16" i="25"/>
  <c r="AD16" i="25"/>
  <c r="AA17" i="25"/>
  <c r="AB17" i="25"/>
  <c r="AC17" i="25"/>
  <c r="AD17" i="25"/>
  <c r="AA18" i="25"/>
  <c r="AB18" i="25"/>
  <c r="AC18" i="25"/>
  <c r="AD18" i="25"/>
  <c r="AA19" i="25"/>
  <c r="AB19" i="25"/>
  <c r="AC19" i="25"/>
  <c r="AD19" i="25"/>
  <c r="AA20" i="25"/>
  <c r="AB20" i="25"/>
  <c r="AC20" i="25"/>
  <c r="AD20" i="25"/>
  <c r="AA21" i="25"/>
  <c r="AB21" i="25"/>
  <c r="AC21" i="25"/>
  <c r="AD21" i="25"/>
  <c r="AA22" i="25"/>
  <c r="AB22" i="25"/>
  <c r="AC22" i="25"/>
  <c r="AD22" i="25"/>
  <c r="AA23" i="25"/>
  <c r="AB23" i="25"/>
  <c r="AC23" i="25"/>
  <c r="AD23" i="25"/>
  <c r="AA24" i="25"/>
  <c r="AB24" i="25"/>
  <c r="AC24" i="25"/>
  <c r="AD24" i="25"/>
  <c r="AA25" i="25"/>
  <c r="AB25" i="25"/>
  <c r="AC25" i="25"/>
  <c r="AD25" i="25"/>
  <c r="AA26" i="25"/>
  <c r="AB26" i="25"/>
  <c r="AC26" i="25"/>
  <c r="AD26" i="25"/>
  <c r="AA27" i="25"/>
  <c r="AB27" i="25"/>
  <c r="AC27" i="25"/>
  <c r="AD27" i="25"/>
  <c r="AA28" i="25"/>
  <c r="AB28" i="25"/>
  <c r="AC28" i="25"/>
  <c r="AD28" i="25"/>
  <c r="AA29" i="25"/>
  <c r="AB29" i="25"/>
  <c r="AC29" i="25"/>
  <c r="AD29" i="25"/>
  <c r="AA30" i="25"/>
  <c r="AB30" i="25"/>
  <c r="AC30" i="25"/>
  <c r="AD30" i="25"/>
  <c r="AA31" i="25"/>
  <c r="AB31" i="25"/>
  <c r="AC31" i="25"/>
  <c r="AD31" i="25"/>
  <c r="AA32" i="25"/>
  <c r="AB32" i="25"/>
  <c r="AC32" i="25"/>
  <c r="AD32" i="25"/>
  <c r="AA33" i="25"/>
  <c r="AB33" i="25"/>
  <c r="AC33" i="25"/>
  <c r="AD33" i="25"/>
  <c r="AA34" i="25"/>
  <c r="AB34" i="25"/>
  <c r="AC34" i="25"/>
  <c r="AD34" i="25"/>
  <c r="AA35" i="25"/>
  <c r="AB35" i="25"/>
  <c r="AC35" i="25"/>
  <c r="AD35" i="25"/>
  <c r="AA36" i="25"/>
  <c r="AB36" i="25"/>
  <c r="AC36" i="25"/>
  <c r="AD36" i="25"/>
  <c r="AA37" i="25"/>
  <c r="AB37" i="25"/>
  <c r="AC37" i="25"/>
  <c r="AD37" i="25"/>
  <c r="AA38" i="25"/>
  <c r="AB38" i="25"/>
  <c r="AC38" i="25"/>
  <c r="AD38" i="25"/>
  <c r="AA39" i="25"/>
  <c r="AB39" i="25"/>
  <c r="AC39" i="25"/>
  <c r="AD39" i="25"/>
  <c r="AA40" i="25"/>
  <c r="AB40" i="25"/>
  <c r="AC40" i="25"/>
  <c r="AD40" i="25"/>
  <c r="AA41" i="25"/>
  <c r="AB41" i="25"/>
  <c r="AC41" i="25"/>
  <c r="AD41" i="25"/>
  <c r="AA42" i="25"/>
  <c r="AB42" i="25"/>
  <c r="AC42" i="25"/>
  <c r="AD42" i="25"/>
  <c r="AA43" i="25"/>
  <c r="AB43" i="25"/>
  <c r="AC43" i="25"/>
  <c r="AD43" i="25"/>
  <c r="AA44" i="25"/>
  <c r="AB44" i="25"/>
  <c r="AC44" i="25"/>
  <c r="AD44" i="25"/>
  <c r="AA45" i="25"/>
  <c r="AB45" i="25"/>
  <c r="AC45" i="25"/>
  <c r="AD45" i="25"/>
  <c r="AA46" i="25"/>
  <c r="AB46" i="25"/>
  <c r="AC46" i="25"/>
  <c r="AD46" i="25"/>
  <c r="AA47" i="25"/>
  <c r="AB47" i="25"/>
  <c r="AC47" i="25"/>
  <c r="AD47" i="25"/>
  <c r="AA48" i="25"/>
  <c r="AB48" i="25"/>
  <c r="AC48" i="25"/>
  <c r="AD48" i="25"/>
  <c r="AA49" i="25"/>
  <c r="AB49" i="25"/>
  <c r="AC49" i="25"/>
  <c r="AD49" i="25"/>
  <c r="AA50" i="25"/>
  <c r="AB50" i="25"/>
  <c r="AC50" i="25"/>
  <c r="AD50" i="25"/>
  <c r="AA51" i="25"/>
  <c r="AB51" i="25"/>
  <c r="AC51" i="25"/>
  <c r="AD51" i="25"/>
  <c r="AA52" i="25"/>
  <c r="AB52" i="25"/>
  <c r="AC52" i="25"/>
  <c r="AD52" i="25"/>
  <c r="AA53" i="25"/>
  <c r="AB53" i="25"/>
  <c r="AC53" i="25"/>
  <c r="AD53" i="25"/>
  <c r="AA54" i="25"/>
  <c r="AB54" i="25"/>
  <c r="AC54" i="25"/>
  <c r="AD54" i="25"/>
  <c r="AA55" i="25"/>
  <c r="AB55" i="25"/>
  <c r="AC55" i="25"/>
  <c r="AD55" i="25"/>
  <c r="AD5" i="25"/>
  <c r="AC5" i="25"/>
  <c r="AB5" i="25"/>
  <c r="AA5" i="25"/>
  <c r="AD3" i="25"/>
  <c r="AC3" i="25"/>
  <c r="AB3" i="25"/>
  <c r="AA3" i="25"/>
  <c r="H6" i="25"/>
  <c r="I6" i="25"/>
  <c r="J6" i="25"/>
  <c r="K6" i="25"/>
  <c r="H7" i="25"/>
  <c r="I7" i="25"/>
  <c r="J7" i="25"/>
  <c r="K7" i="25"/>
  <c r="H8" i="25"/>
  <c r="I8" i="25"/>
  <c r="J8" i="25"/>
  <c r="K8" i="25"/>
  <c r="H9" i="25"/>
  <c r="I9" i="25"/>
  <c r="J9" i="25"/>
  <c r="K9" i="25"/>
  <c r="H10" i="25"/>
  <c r="I10" i="25"/>
  <c r="J10" i="25"/>
  <c r="K10" i="25"/>
  <c r="H11" i="25"/>
  <c r="I11" i="25"/>
  <c r="J11" i="25"/>
  <c r="K11" i="25"/>
  <c r="H12" i="25"/>
  <c r="I12" i="25"/>
  <c r="J12" i="25"/>
  <c r="K12" i="25"/>
  <c r="H13" i="25"/>
  <c r="I13" i="25"/>
  <c r="J13" i="25"/>
  <c r="K13" i="25"/>
  <c r="H14" i="25"/>
  <c r="I14" i="25"/>
  <c r="J14" i="25"/>
  <c r="K14" i="25"/>
  <c r="H15" i="25"/>
  <c r="I15" i="25"/>
  <c r="J15" i="25"/>
  <c r="K15" i="25"/>
  <c r="H16" i="25"/>
  <c r="I16" i="25"/>
  <c r="J16" i="25"/>
  <c r="K16" i="25"/>
  <c r="H17" i="25"/>
  <c r="I17" i="25"/>
  <c r="J17" i="25"/>
  <c r="K17" i="25"/>
  <c r="H18" i="25"/>
  <c r="I18" i="25"/>
  <c r="J18" i="25"/>
  <c r="K18" i="25"/>
  <c r="H19" i="25"/>
  <c r="I19" i="25"/>
  <c r="J19" i="25"/>
  <c r="K19" i="25"/>
  <c r="H20" i="25"/>
  <c r="I20" i="25"/>
  <c r="J20" i="25"/>
  <c r="K20" i="25"/>
  <c r="H21" i="25"/>
  <c r="I21" i="25"/>
  <c r="J21" i="25"/>
  <c r="K21" i="25"/>
  <c r="H22" i="25"/>
  <c r="I22" i="25"/>
  <c r="J22" i="25"/>
  <c r="K22" i="25"/>
  <c r="H23" i="25"/>
  <c r="I23" i="25"/>
  <c r="J23" i="25"/>
  <c r="K23" i="25"/>
  <c r="H24" i="25"/>
  <c r="I24" i="25"/>
  <c r="J24" i="25"/>
  <c r="K24" i="25"/>
  <c r="H25" i="25"/>
  <c r="I25" i="25"/>
  <c r="J25" i="25"/>
  <c r="K25" i="25"/>
  <c r="H26" i="25"/>
  <c r="I26" i="25"/>
  <c r="J26" i="25"/>
  <c r="K26" i="25"/>
  <c r="H27" i="25"/>
  <c r="I27" i="25"/>
  <c r="J27" i="25"/>
  <c r="K27" i="25"/>
  <c r="H28" i="25"/>
  <c r="I28" i="25"/>
  <c r="J28" i="25"/>
  <c r="K28" i="25"/>
  <c r="H29" i="25"/>
  <c r="I29" i="25"/>
  <c r="J29" i="25"/>
  <c r="K29" i="25"/>
  <c r="H30" i="25"/>
  <c r="I30" i="25"/>
  <c r="J30" i="25"/>
  <c r="K30" i="25"/>
  <c r="H31" i="25"/>
  <c r="I31" i="25"/>
  <c r="J31" i="25"/>
  <c r="K31" i="25"/>
  <c r="H32" i="25"/>
  <c r="I32" i="25"/>
  <c r="J32" i="25"/>
  <c r="K32" i="25"/>
  <c r="H33" i="25"/>
  <c r="I33" i="25"/>
  <c r="J33" i="25"/>
  <c r="K33" i="25"/>
  <c r="H34" i="25"/>
  <c r="I34" i="25"/>
  <c r="J34" i="25"/>
  <c r="K34" i="25"/>
  <c r="H35" i="25"/>
  <c r="I35" i="25"/>
  <c r="J35" i="25"/>
  <c r="K35" i="25"/>
  <c r="H36" i="25"/>
  <c r="I36" i="25"/>
  <c r="J36" i="25"/>
  <c r="K36" i="25"/>
  <c r="H37" i="25"/>
  <c r="I37" i="25"/>
  <c r="J37" i="25"/>
  <c r="K37" i="25"/>
  <c r="H38" i="25"/>
  <c r="I38" i="25"/>
  <c r="J38" i="25"/>
  <c r="K38" i="25"/>
  <c r="H39" i="25"/>
  <c r="I39" i="25"/>
  <c r="J39" i="25"/>
  <c r="K39" i="25"/>
  <c r="H40" i="25"/>
  <c r="I40" i="25"/>
  <c r="J40" i="25"/>
  <c r="K40" i="25"/>
  <c r="H41" i="25"/>
  <c r="I41" i="25"/>
  <c r="J41" i="25"/>
  <c r="K41" i="25"/>
  <c r="H42" i="25"/>
  <c r="I42" i="25"/>
  <c r="J42" i="25"/>
  <c r="K42" i="25"/>
  <c r="H43" i="25"/>
  <c r="I43" i="25"/>
  <c r="J43" i="25"/>
  <c r="K43" i="25"/>
  <c r="H44" i="25"/>
  <c r="I44" i="25"/>
  <c r="J44" i="25"/>
  <c r="K44" i="25"/>
  <c r="H45" i="25"/>
  <c r="I45" i="25"/>
  <c r="J45" i="25"/>
  <c r="K45" i="25"/>
  <c r="H46" i="25"/>
  <c r="I46" i="25"/>
  <c r="J46" i="25"/>
  <c r="K46" i="25"/>
  <c r="H47" i="25"/>
  <c r="I47" i="25"/>
  <c r="J47" i="25"/>
  <c r="K47" i="25"/>
  <c r="H48" i="25"/>
  <c r="I48" i="25"/>
  <c r="J48" i="25"/>
  <c r="K48" i="25"/>
  <c r="H49" i="25"/>
  <c r="I49" i="25"/>
  <c r="J49" i="25"/>
  <c r="K49" i="25"/>
  <c r="H50" i="25"/>
  <c r="I50" i="25"/>
  <c r="J50" i="25"/>
  <c r="K50" i="25"/>
  <c r="H51" i="25"/>
  <c r="I51" i="25"/>
  <c r="J51" i="25"/>
  <c r="K51" i="25"/>
  <c r="H52" i="25"/>
  <c r="I52" i="25"/>
  <c r="J52" i="25"/>
  <c r="K52" i="25"/>
  <c r="H53" i="25"/>
  <c r="I53" i="25"/>
  <c r="J53" i="25"/>
  <c r="K53" i="25"/>
  <c r="H54" i="25"/>
  <c r="I54" i="25"/>
  <c r="J54" i="25"/>
  <c r="K54" i="25"/>
  <c r="H55" i="25"/>
  <c r="I55" i="25"/>
  <c r="J55" i="25"/>
  <c r="K55" i="25"/>
  <c r="K3" i="25"/>
  <c r="I3" i="25"/>
  <c r="J3" i="25"/>
  <c r="H5" i="25"/>
  <c r="H3" i="25"/>
  <c r="I5" i="25"/>
  <c r="G5" i="26" s="1"/>
  <c r="J5" i="25"/>
  <c r="H5" i="26" s="1"/>
  <c r="K5" i="25"/>
  <c r="F3" i="26"/>
  <c r="I3" i="26"/>
  <c r="H3" i="26"/>
  <c r="G3" i="26"/>
  <c r="Z5" i="26" l="1"/>
  <c r="Z15" i="26" s="1"/>
  <c r="I5" i="26"/>
  <c r="I43" i="26" s="1"/>
  <c r="W5" i="26"/>
  <c r="X5" i="26"/>
  <c r="Y5" i="26"/>
  <c r="Z23" i="26"/>
  <c r="Z31" i="26"/>
  <c r="Z39" i="26"/>
  <c r="Z47" i="26"/>
  <c r="Z55" i="26"/>
  <c r="Z22" i="26"/>
  <c r="Z30" i="26"/>
  <c r="Z38" i="26"/>
  <c r="Z46" i="26"/>
  <c r="Z13" i="26"/>
  <c r="Z29" i="26"/>
  <c r="Z37" i="26"/>
  <c r="Z45" i="26"/>
  <c r="Z53" i="26"/>
  <c r="Z11" i="26"/>
  <c r="Z35" i="26"/>
  <c r="Z43" i="26"/>
  <c r="Z59" i="26"/>
  <c r="Z12" i="26"/>
  <c r="Z20" i="26"/>
  <c r="Z36" i="26"/>
  <c r="Z44" i="26"/>
  <c r="Z52" i="26"/>
  <c r="Z19" i="26"/>
  <c r="Z51" i="26"/>
  <c r="Z25" i="26"/>
  <c r="Z40" i="26"/>
  <c r="Z41" i="26"/>
  <c r="Z58" i="26"/>
  <c r="Z16" i="26"/>
  <c r="Z26" i="26"/>
  <c r="Z32" i="26"/>
  <c r="Z42" i="26"/>
  <c r="Z56" i="26"/>
  <c r="Z18" i="26"/>
  <c r="Z48" i="26"/>
  <c r="Z54" i="26"/>
  <c r="Z24" i="26"/>
  <c r="Z34" i="26"/>
  <c r="Z49" i="26"/>
  <c r="Z9" i="26"/>
  <c r="Z17" i="26"/>
  <c r="I11" i="26"/>
  <c r="I19" i="26"/>
  <c r="I27" i="26"/>
  <c r="I51" i="26"/>
  <c r="I59" i="26"/>
  <c r="I10" i="26"/>
  <c r="I18" i="26"/>
  <c r="I42" i="26"/>
  <c r="I50" i="26"/>
  <c r="I13" i="26"/>
  <c r="I33" i="26"/>
  <c r="I57" i="26"/>
  <c r="I24" i="26"/>
  <c r="I30" i="26"/>
  <c r="I36" i="26"/>
  <c r="I41" i="26"/>
  <c r="I47" i="26"/>
  <c r="I53" i="26"/>
  <c r="I56" i="26"/>
  <c r="I38" i="26"/>
  <c r="I44" i="26"/>
  <c r="I17" i="26"/>
  <c r="I23" i="26"/>
  <c r="I31" i="26"/>
  <c r="I55" i="26"/>
  <c r="I20" i="26"/>
  <c r="I48" i="26"/>
  <c r="I28" i="26"/>
  <c r="I25" i="26"/>
  <c r="I37" i="26"/>
  <c r="I46" i="26"/>
  <c r="I52" i="26"/>
  <c r="I9" i="26"/>
  <c r="I22" i="26"/>
  <c r="I54" i="26"/>
  <c r="H10" i="26"/>
  <c r="H18" i="26"/>
  <c r="H26" i="26"/>
  <c r="H34" i="26"/>
  <c r="H42" i="26"/>
  <c r="H50" i="26"/>
  <c r="H58" i="26"/>
  <c r="H17" i="26"/>
  <c r="H25" i="26"/>
  <c r="H33" i="26"/>
  <c r="H41" i="26"/>
  <c r="H49" i="26"/>
  <c r="H24" i="26"/>
  <c r="H30" i="26"/>
  <c r="H36" i="26"/>
  <c r="H9" i="26"/>
  <c r="H15" i="26"/>
  <c r="H21" i="26"/>
  <c r="H27" i="26"/>
  <c r="H47" i="26"/>
  <c r="H53" i="26"/>
  <c r="H56" i="26"/>
  <c r="H12" i="26"/>
  <c r="H32" i="26"/>
  <c r="H38" i="26"/>
  <c r="H44" i="26"/>
  <c r="H23" i="26"/>
  <c r="H29" i="26"/>
  <c r="H35" i="26"/>
  <c r="H55" i="26"/>
  <c r="H14" i="26"/>
  <c r="H20" i="26"/>
  <c r="H40" i="26"/>
  <c r="H46" i="26"/>
  <c r="H52" i="26"/>
  <c r="H11" i="26"/>
  <c r="H39" i="26"/>
  <c r="H51" i="26"/>
  <c r="H16" i="26"/>
  <c r="H28" i="26"/>
  <c r="H37" i="26"/>
  <c r="H45" i="26"/>
  <c r="H59" i="26"/>
  <c r="H13" i="26"/>
  <c r="H22" i="26"/>
  <c r="H54" i="26"/>
  <c r="H19" i="26"/>
  <c r="H48" i="26"/>
  <c r="H31" i="26"/>
  <c r="H43" i="26"/>
  <c r="H57" i="26"/>
  <c r="G17" i="26"/>
  <c r="G25" i="26"/>
  <c r="G33" i="26"/>
  <c r="G41" i="26"/>
  <c r="G49" i="26"/>
  <c r="G57" i="26"/>
  <c r="G16" i="26"/>
  <c r="G24" i="26"/>
  <c r="G32" i="26"/>
  <c r="G40" i="26"/>
  <c r="G48" i="26"/>
  <c r="G10" i="26"/>
  <c r="G15" i="26"/>
  <c r="G21" i="26"/>
  <c r="G27" i="26"/>
  <c r="G47" i="26"/>
  <c r="G53" i="26"/>
  <c r="G56" i="26"/>
  <c r="G12" i="26"/>
  <c r="G18" i="26"/>
  <c r="G38" i="26"/>
  <c r="G44" i="26"/>
  <c r="G50" i="26"/>
  <c r="G9" i="26"/>
  <c r="G23" i="26"/>
  <c r="G29" i="26"/>
  <c r="G35" i="26"/>
  <c r="G55" i="26"/>
  <c r="G14" i="26"/>
  <c r="G20" i="26"/>
  <c r="G26" i="26"/>
  <c r="G46" i="26"/>
  <c r="G52" i="26"/>
  <c r="G59" i="26"/>
  <c r="G11" i="26"/>
  <c r="G31" i="26"/>
  <c r="G37" i="26"/>
  <c r="G43" i="26"/>
  <c r="G19" i="26"/>
  <c r="G36" i="26"/>
  <c r="G45" i="26"/>
  <c r="G13" i="26"/>
  <c r="G22" i="26"/>
  <c r="G34" i="26"/>
  <c r="G54" i="26"/>
  <c r="G30" i="26"/>
  <c r="G42" i="26"/>
  <c r="G28" i="26"/>
  <c r="G58" i="26"/>
  <c r="G39" i="26"/>
  <c r="G51" i="26"/>
  <c r="F5" i="26"/>
  <c r="AH7" i="26"/>
  <c r="AH6" i="26" s="1"/>
  <c r="D3" i="26"/>
  <c r="Q3" i="26"/>
  <c r="P3" i="26"/>
  <c r="O3" i="26"/>
  <c r="N3" i="26"/>
  <c r="M3" i="26"/>
  <c r="L3" i="26"/>
  <c r="E3" i="26"/>
  <c r="AK6" i="25"/>
  <c r="AK7" i="25"/>
  <c r="AK8" i="25"/>
  <c r="AK9" i="25"/>
  <c r="AK10" i="25"/>
  <c r="AK11" i="25"/>
  <c r="AK12" i="25"/>
  <c r="AK13" i="25"/>
  <c r="AK14" i="25"/>
  <c r="AK15" i="25"/>
  <c r="AK16" i="25"/>
  <c r="AK17" i="25"/>
  <c r="AK18" i="25"/>
  <c r="AK19" i="25"/>
  <c r="AK20" i="25"/>
  <c r="AK21" i="25"/>
  <c r="AK22" i="25"/>
  <c r="AK23" i="25"/>
  <c r="AK24" i="25"/>
  <c r="AK25" i="25"/>
  <c r="AK26" i="25"/>
  <c r="AK27" i="25"/>
  <c r="AK28" i="25"/>
  <c r="AK29" i="25"/>
  <c r="AK30" i="25"/>
  <c r="AK31" i="25"/>
  <c r="AK32" i="25"/>
  <c r="AK33" i="25"/>
  <c r="AK34" i="25"/>
  <c r="AK35" i="25"/>
  <c r="AK36" i="25"/>
  <c r="AK37" i="25"/>
  <c r="AK38" i="25"/>
  <c r="AK39" i="25"/>
  <c r="AK40" i="25"/>
  <c r="AK41" i="25"/>
  <c r="AK42" i="25"/>
  <c r="AK43" i="25"/>
  <c r="AK44" i="25"/>
  <c r="AK45" i="25"/>
  <c r="AK46" i="25"/>
  <c r="AK47" i="25"/>
  <c r="AK48" i="25"/>
  <c r="AK49" i="25"/>
  <c r="AK50" i="25"/>
  <c r="AK51" i="25"/>
  <c r="AK52" i="25"/>
  <c r="AK53" i="25"/>
  <c r="AK54" i="25"/>
  <c r="AK55" i="25"/>
  <c r="AK5" i="25"/>
  <c r="R6" i="25"/>
  <c r="R7" i="25"/>
  <c r="R8" i="25"/>
  <c r="R9" i="25"/>
  <c r="R10" i="25"/>
  <c r="R11" i="25"/>
  <c r="R12" i="25"/>
  <c r="R13" i="25"/>
  <c r="R14" i="25"/>
  <c r="R15" i="25"/>
  <c r="R16" i="25"/>
  <c r="R17" i="25"/>
  <c r="R18" i="25"/>
  <c r="R19" i="25"/>
  <c r="R20" i="25"/>
  <c r="R21" i="25"/>
  <c r="R22" i="25"/>
  <c r="R23" i="25"/>
  <c r="R24" i="25"/>
  <c r="R25" i="25"/>
  <c r="R26" i="25"/>
  <c r="R27" i="25"/>
  <c r="R28" i="25"/>
  <c r="R29" i="25"/>
  <c r="R30" i="25"/>
  <c r="R31" i="25"/>
  <c r="R32" i="25"/>
  <c r="R33" i="25"/>
  <c r="R34" i="25"/>
  <c r="R35" i="25"/>
  <c r="R36" i="25"/>
  <c r="R37" i="25"/>
  <c r="R38" i="25"/>
  <c r="R39" i="25"/>
  <c r="R40" i="25"/>
  <c r="R41" i="25"/>
  <c r="R42" i="25"/>
  <c r="R43" i="25"/>
  <c r="R44" i="25"/>
  <c r="R45" i="25"/>
  <c r="R46" i="25"/>
  <c r="R47" i="25"/>
  <c r="R48" i="25"/>
  <c r="R49" i="25"/>
  <c r="R50" i="25"/>
  <c r="R51" i="25"/>
  <c r="R52" i="25"/>
  <c r="R53" i="25"/>
  <c r="R54" i="25"/>
  <c r="R55" i="25"/>
  <c r="R5" i="25"/>
  <c r="AG6" i="25"/>
  <c r="AH6" i="25"/>
  <c r="AI6" i="25"/>
  <c r="AJ6" i="25"/>
  <c r="AL6" i="25"/>
  <c r="AG7" i="25"/>
  <c r="AH7" i="25"/>
  <c r="AI7" i="25"/>
  <c r="AJ7" i="25"/>
  <c r="AL7" i="25"/>
  <c r="AG8" i="25"/>
  <c r="AH8" i="25"/>
  <c r="AI8" i="25"/>
  <c r="AJ8" i="25"/>
  <c r="AL8" i="25"/>
  <c r="AG9" i="25"/>
  <c r="AH9" i="25"/>
  <c r="AI9" i="25"/>
  <c r="AJ9" i="25"/>
  <c r="AL9" i="25"/>
  <c r="AG10" i="25"/>
  <c r="AH10" i="25"/>
  <c r="AI10" i="25"/>
  <c r="AJ10" i="25"/>
  <c r="AL10" i="25"/>
  <c r="AG11" i="25"/>
  <c r="AH11" i="25"/>
  <c r="AI11" i="25"/>
  <c r="AJ11" i="25"/>
  <c r="AL11" i="25"/>
  <c r="AG12" i="25"/>
  <c r="AH12" i="25"/>
  <c r="AI12" i="25"/>
  <c r="AJ12" i="25"/>
  <c r="AL12" i="25"/>
  <c r="AG13" i="25"/>
  <c r="AH13" i="25"/>
  <c r="AI13" i="25"/>
  <c r="AJ13" i="25"/>
  <c r="AL13" i="25"/>
  <c r="AG14" i="25"/>
  <c r="AH14" i="25"/>
  <c r="AI14" i="25"/>
  <c r="AJ14" i="25"/>
  <c r="AL14" i="25"/>
  <c r="AG15" i="25"/>
  <c r="AH15" i="25"/>
  <c r="AI15" i="25"/>
  <c r="AJ15" i="25"/>
  <c r="AL15" i="25"/>
  <c r="AG16" i="25"/>
  <c r="AH16" i="25"/>
  <c r="AI16" i="25"/>
  <c r="AJ16" i="25"/>
  <c r="AL16" i="25"/>
  <c r="AG17" i="25"/>
  <c r="AH17" i="25"/>
  <c r="AI17" i="25"/>
  <c r="AJ17" i="25"/>
  <c r="AL17" i="25"/>
  <c r="AG18" i="25"/>
  <c r="AH18" i="25"/>
  <c r="AI18" i="25"/>
  <c r="AJ18" i="25"/>
  <c r="AL18" i="25"/>
  <c r="AG19" i="25"/>
  <c r="AH19" i="25"/>
  <c r="AI19" i="25"/>
  <c r="AJ19" i="25"/>
  <c r="AL19" i="25"/>
  <c r="AG20" i="25"/>
  <c r="AH20" i="25"/>
  <c r="AI20" i="25"/>
  <c r="AJ20" i="25"/>
  <c r="AL20" i="25"/>
  <c r="AG21" i="25"/>
  <c r="AH21" i="25"/>
  <c r="AI21" i="25"/>
  <c r="AJ21" i="25"/>
  <c r="AL21" i="25"/>
  <c r="AG22" i="25"/>
  <c r="AH22" i="25"/>
  <c r="AI22" i="25"/>
  <c r="AJ22" i="25"/>
  <c r="AL22" i="25"/>
  <c r="AG23" i="25"/>
  <c r="AH23" i="25"/>
  <c r="AI23" i="25"/>
  <c r="AJ23" i="25"/>
  <c r="AL23" i="25"/>
  <c r="AG24" i="25"/>
  <c r="AH24" i="25"/>
  <c r="AI24" i="25"/>
  <c r="AJ24" i="25"/>
  <c r="AL24" i="25"/>
  <c r="AG25" i="25"/>
  <c r="AH25" i="25"/>
  <c r="AI25" i="25"/>
  <c r="AJ25" i="25"/>
  <c r="AL25" i="25"/>
  <c r="AG26" i="25"/>
  <c r="AH26" i="25"/>
  <c r="AI26" i="25"/>
  <c r="AJ26" i="25"/>
  <c r="AL26" i="25"/>
  <c r="AG27" i="25"/>
  <c r="AH27" i="25"/>
  <c r="AI27" i="25"/>
  <c r="AJ27" i="25"/>
  <c r="AL27" i="25"/>
  <c r="AG28" i="25"/>
  <c r="AH28" i="25"/>
  <c r="AI28" i="25"/>
  <c r="AJ28" i="25"/>
  <c r="AL28" i="25"/>
  <c r="AG29" i="25"/>
  <c r="AH29" i="25"/>
  <c r="AI29" i="25"/>
  <c r="AJ29" i="25"/>
  <c r="AL29" i="25"/>
  <c r="AG30" i="25"/>
  <c r="AH30" i="25"/>
  <c r="AI30" i="25"/>
  <c r="AJ30" i="25"/>
  <c r="AL30" i="25"/>
  <c r="AG31" i="25"/>
  <c r="AH31" i="25"/>
  <c r="AI31" i="25"/>
  <c r="AJ31" i="25"/>
  <c r="AL31" i="25"/>
  <c r="AG32" i="25"/>
  <c r="AH32" i="25"/>
  <c r="AI32" i="25"/>
  <c r="AJ32" i="25"/>
  <c r="AL32" i="25"/>
  <c r="AG33" i="25"/>
  <c r="AH33" i="25"/>
  <c r="AI33" i="25"/>
  <c r="AJ33" i="25"/>
  <c r="AL33" i="25"/>
  <c r="AG34" i="25"/>
  <c r="AH34" i="25"/>
  <c r="AI34" i="25"/>
  <c r="AJ34" i="25"/>
  <c r="AL34" i="25"/>
  <c r="AG35" i="25"/>
  <c r="AH35" i="25"/>
  <c r="AI35" i="25"/>
  <c r="AJ35" i="25"/>
  <c r="AL35" i="25"/>
  <c r="AG36" i="25"/>
  <c r="AH36" i="25"/>
  <c r="AI36" i="25"/>
  <c r="AJ36" i="25"/>
  <c r="AL36" i="25"/>
  <c r="AG37" i="25"/>
  <c r="AH37" i="25"/>
  <c r="AI37" i="25"/>
  <c r="AJ37" i="25"/>
  <c r="AL37" i="25"/>
  <c r="AG38" i="25"/>
  <c r="AH38" i="25"/>
  <c r="AI38" i="25"/>
  <c r="AJ38" i="25"/>
  <c r="AL38" i="25"/>
  <c r="AG39" i="25"/>
  <c r="AH39" i="25"/>
  <c r="AI39" i="25"/>
  <c r="AJ39" i="25"/>
  <c r="AL39" i="25"/>
  <c r="AG40" i="25"/>
  <c r="AH40" i="25"/>
  <c r="AI40" i="25"/>
  <c r="AJ40" i="25"/>
  <c r="AL40" i="25"/>
  <c r="AG41" i="25"/>
  <c r="AH41" i="25"/>
  <c r="AI41" i="25"/>
  <c r="AJ41" i="25"/>
  <c r="AL41" i="25"/>
  <c r="AG42" i="25"/>
  <c r="AH42" i="25"/>
  <c r="AI42" i="25"/>
  <c r="AJ42" i="25"/>
  <c r="AL42" i="25"/>
  <c r="AG43" i="25"/>
  <c r="AH43" i="25"/>
  <c r="AI43" i="25"/>
  <c r="AJ43" i="25"/>
  <c r="AL43" i="25"/>
  <c r="AG44" i="25"/>
  <c r="AH44" i="25"/>
  <c r="AI44" i="25"/>
  <c r="AJ44" i="25"/>
  <c r="AL44" i="25"/>
  <c r="AG45" i="25"/>
  <c r="AH45" i="25"/>
  <c r="AI45" i="25"/>
  <c r="AJ45" i="25"/>
  <c r="AL45" i="25"/>
  <c r="AG46" i="25"/>
  <c r="AH46" i="25"/>
  <c r="AI46" i="25"/>
  <c r="AJ46" i="25"/>
  <c r="AL46" i="25"/>
  <c r="AG47" i="25"/>
  <c r="AH47" i="25"/>
  <c r="AI47" i="25"/>
  <c r="AJ47" i="25"/>
  <c r="AL47" i="25"/>
  <c r="AG48" i="25"/>
  <c r="AH48" i="25"/>
  <c r="AI48" i="25"/>
  <c r="AJ48" i="25"/>
  <c r="AL48" i="25"/>
  <c r="AG49" i="25"/>
  <c r="AH49" i="25"/>
  <c r="AI49" i="25"/>
  <c r="AJ49" i="25"/>
  <c r="AL49" i="25"/>
  <c r="AG50" i="25"/>
  <c r="AH50" i="25"/>
  <c r="AI50" i="25"/>
  <c r="AJ50" i="25"/>
  <c r="AL50" i="25"/>
  <c r="AG51" i="25"/>
  <c r="AH51" i="25"/>
  <c r="AI51" i="25"/>
  <c r="AJ51" i="25"/>
  <c r="AL51" i="25"/>
  <c r="AG52" i="25"/>
  <c r="AH52" i="25"/>
  <c r="AI52" i="25"/>
  <c r="AJ52" i="25"/>
  <c r="AL52" i="25"/>
  <c r="AG53" i="25"/>
  <c r="AH53" i="25"/>
  <c r="AI53" i="25"/>
  <c r="AJ53" i="25"/>
  <c r="AL53" i="25"/>
  <c r="AG54" i="25"/>
  <c r="AH54" i="25"/>
  <c r="AI54" i="25"/>
  <c r="AJ54" i="25"/>
  <c r="AL54" i="25"/>
  <c r="AG55" i="25"/>
  <c r="AH55" i="25"/>
  <c r="AI55" i="25"/>
  <c r="AJ55" i="25"/>
  <c r="AL55" i="25"/>
  <c r="AL5" i="25"/>
  <c r="AJ5" i="25"/>
  <c r="AI5" i="25"/>
  <c r="AH5" i="25"/>
  <c r="AG5" i="25"/>
  <c r="AL3" i="25"/>
  <c r="AK3" i="25"/>
  <c r="AJ3" i="25"/>
  <c r="AI3" i="25"/>
  <c r="AH3" i="25"/>
  <c r="AG3" i="25"/>
  <c r="N6" i="25"/>
  <c r="O6" i="25"/>
  <c r="P6" i="25"/>
  <c r="Q6" i="25"/>
  <c r="S6" i="25"/>
  <c r="N7" i="25"/>
  <c r="O7" i="25"/>
  <c r="P7" i="25"/>
  <c r="Q7" i="25"/>
  <c r="S7" i="25"/>
  <c r="N8" i="25"/>
  <c r="O8" i="25"/>
  <c r="P8" i="25"/>
  <c r="Q8" i="25"/>
  <c r="S8" i="25"/>
  <c r="N9" i="25"/>
  <c r="O9" i="25"/>
  <c r="P9" i="25"/>
  <c r="Q9" i="25"/>
  <c r="S9" i="25"/>
  <c r="N10" i="25"/>
  <c r="O10" i="25"/>
  <c r="P10" i="25"/>
  <c r="Q10" i="25"/>
  <c r="S10" i="25"/>
  <c r="N11" i="25"/>
  <c r="O11" i="25"/>
  <c r="P11" i="25"/>
  <c r="Q11" i="25"/>
  <c r="S11" i="25"/>
  <c r="N12" i="25"/>
  <c r="O12" i="25"/>
  <c r="P12" i="25"/>
  <c r="Q12" i="25"/>
  <c r="S12" i="25"/>
  <c r="N13" i="25"/>
  <c r="O13" i="25"/>
  <c r="P13" i="25"/>
  <c r="Q13" i="25"/>
  <c r="S13" i="25"/>
  <c r="N14" i="25"/>
  <c r="O14" i="25"/>
  <c r="P14" i="25"/>
  <c r="Q14" i="25"/>
  <c r="S14" i="25"/>
  <c r="N15" i="25"/>
  <c r="O15" i="25"/>
  <c r="P15" i="25"/>
  <c r="Q15" i="25"/>
  <c r="S15" i="25"/>
  <c r="N16" i="25"/>
  <c r="O16" i="25"/>
  <c r="P16" i="25"/>
  <c r="Q16" i="25"/>
  <c r="S16" i="25"/>
  <c r="N17" i="25"/>
  <c r="O17" i="25"/>
  <c r="P17" i="25"/>
  <c r="Q17" i="25"/>
  <c r="S17" i="25"/>
  <c r="N18" i="25"/>
  <c r="O18" i="25"/>
  <c r="P18" i="25"/>
  <c r="Q18" i="25"/>
  <c r="S18" i="25"/>
  <c r="N19" i="25"/>
  <c r="O19" i="25"/>
  <c r="P19" i="25"/>
  <c r="Q19" i="25"/>
  <c r="S19" i="25"/>
  <c r="N20" i="25"/>
  <c r="O20" i="25"/>
  <c r="P20" i="25"/>
  <c r="Q20" i="25"/>
  <c r="S20" i="25"/>
  <c r="N21" i="25"/>
  <c r="O21" i="25"/>
  <c r="P21" i="25"/>
  <c r="Q21" i="25"/>
  <c r="S21" i="25"/>
  <c r="N22" i="25"/>
  <c r="O22" i="25"/>
  <c r="P22" i="25"/>
  <c r="Q22" i="25"/>
  <c r="S22" i="25"/>
  <c r="N23" i="25"/>
  <c r="O23" i="25"/>
  <c r="P23" i="25"/>
  <c r="Q23" i="25"/>
  <c r="S23" i="25"/>
  <c r="N24" i="25"/>
  <c r="O24" i="25"/>
  <c r="P24" i="25"/>
  <c r="Q24" i="25"/>
  <c r="S24" i="25"/>
  <c r="N25" i="25"/>
  <c r="O25" i="25"/>
  <c r="P25" i="25"/>
  <c r="Q25" i="25"/>
  <c r="S25" i="25"/>
  <c r="N26" i="25"/>
  <c r="O26" i="25"/>
  <c r="P26" i="25"/>
  <c r="Q26" i="25"/>
  <c r="S26" i="25"/>
  <c r="N27" i="25"/>
  <c r="O27" i="25"/>
  <c r="P27" i="25"/>
  <c r="Q27" i="25"/>
  <c r="S27" i="25"/>
  <c r="N28" i="25"/>
  <c r="O28" i="25"/>
  <c r="P28" i="25"/>
  <c r="Q28" i="25"/>
  <c r="S28" i="25"/>
  <c r="N29" i="25"/>
  <c r="O29" i="25"/>
  <c r="P29" i="25"/>
  <c r="Q29" i="25"/>
  <c r="S29" i="25"/>
  <c r="N30" i="25"/>
  <c r="O30" i="25"/>
  <c r="P30" i="25"/>
  <c r="Q30" i="25"/>
  <c r="S30" i="25"/>
  <c r="N31" i="25"/>
  <c r="O31" i="25"/>
  <c r="P31" i="25"/>
  <c r="Q31" i="25"/>
  <c r="S31" i="25"/>
  <c r="N32" i="25"/>
  <c r="O32" i="25"/>
  <c r="P32" i="25"/>
  <c r="Q32" i="25"/>
  <c r="S32" i="25"/>
  <c r="N33" i="25"/>
  <c r="O33" i="25"/>
  <c r="P33" i="25"/>
  <c r="Q33" i="25"/>
  <c r="S33" i="25"/>
  <c r="N34" i="25"/>
  <c r="O34" i="25"/>
  <c r="P34" i="25"/>
  <c r="Q34" i="25"/>
  <c r="S34" i="25"/>
  <c r="N35" i="25"/>
  <c r="O35" i="25"/>
  <c r="P35" i="25"/>
  <c r="Q35" i="25"/>
  <c r="S35" i="25"/>
  <c r="N36" i="25"/>
  <c r="O36" i="25"/>
  <c r="P36" i="25"/>
  <c r="Q36" i="25"/>
  <c r="S36" i="25"/>
  <c r="N37" i="25"/>
  <c r="O37" i="25"/>
  <c r="P37" i="25"/>
  <c r="Q37" i="25"/>
  <c r="S37" i="25"/>
  <c r="N38" i="25"/>
  <c r="O38" i="25"/>
  <c r="P38" i="25"/>
  <c r="Q38" i="25"/>
  <c r="S38" i="25"/>
  <c r="N39" i="25"/>
  <c r="O39" i="25"/>
  <c r="P39" i="25"/>
  <c r="Q39" i="25"/>
  <c r="S39" i="25"/>
  <c r="N40" i="25"/>
  <c r="O40" i="25"/>
  <c r="P40" i="25"/>
  <c r="Q40" i="25"/>
  <c r="S40" i="25"/>
  <c r="N41" i="25"/>
  <c r="O41" i="25"/>
  <c r="P41" i="25"/>
  <c r="Q41" i="25"/>
  <c r="S41" i="25"/>
  <c r="N42" i="25"/>
  <c r="O42" i="25"/>
  <c r="P42" i="25"/>
  <c r="Q42" i="25"/>
  <c r="S42" i="25"/>
  <c r="N43" i="25"/>
  <c r="O43" i="25"/>
  <c r="P43" i="25"/>
  <c r="Q43" i="25"/>
  <c r="S43" i="25"/>
  <c r="N44" i="25"/>
  <c r="O44" i="25"/>
  <c r="P44" i="25"/>
  <c r="Q44" i="25"/>
  <c r="S44" i="25"/>
  <c r="N45" i="25"/>
  <c r="O45" i="25"/>
  <c r="P45" i="25"/>
  <c r="Q45" i="25"/>
  <c r="S45" i="25"/>
  <c r="N46" i="25"/>
  <c r="O46" i="25"/>
  <c r="P46" i="25"/>
  <c r="Q46" i="25"/>
  <c r="S46" i="25"/>
  <c r="N47" i="25"/>
  <c r="O47" i="25"/>
  <c r="P47" i="25"/>
  <c r="Q47" i="25"/>
  <c r="S47" i="25"/>
  <c r="N48" i="25"/>
  <c r="O48" i="25"/>
  <c r="P48" i="25"/>
  <c r="Q48" i="25"/>
  <c r="S48" i="25"/>
  <c r="N49" i="25"/>
  <c r="O49" i="25"/>
  <c r="P49" i="25"/>
  <c r="Q49" i="25"/>
  <c r="S49" i="25"/>
  <c r="N50" i="25"/>
  <c r="O50" i="25"/>
  <c r="P50" i="25"/>
  <c r="Q50" i="25"/>
  <c r="S50" i="25"/>
  <c r="N51" i="25"/>
  <c r="O51" i="25"/>
  <c r="P51" i="25"/>
  <c r="Q51" i="25"/>
  <c r="S51" i="25"/>
  <c r="N52" i="25"/>
  <c r="O52" i="25"/>
  <c r="P52" i="25"/>
  <c r="Q52" i="25"/>
  <c r="S52" i="25"/>
  <c r="N53" i="25"/>
  <c r="O53" i="25"/>
  <c r="P53" i="25"/>
  <c r="Q53" i="25"/>
  <c r="S53" i="25"/>
  <c r="N54" i="25"/>
  <c r="O54" i="25"/>
  <c r="P54" i="25"/>
  <c r="Q54" i="25"/>
  <c r="S54" i="25"/>
  <c r="N55" i="25"/>
  <c r="O55" i="25"/>
  <c r="P55" i="25"/>
  <c r="Q55" i="25"/>
  <c r="S55" i="25"/>
  <c r="S5" i="25"/>
  <c r="S3" i="25"/>
  <c r="R3" i="25"/>
  <c r="Q5" i="25"/>
  <c r="Q3" i="25"/>
  <c r="P5" i="25"/>
  <c r="N5" i="26" s="1"/>
  <c r="P3" i="25"/>
  <c r="O5" i="25"/>
  <c r="O3" i="25"/>
  <c r="N5" i="25"/>
  <c r="N3" i="25"/>
  <c r="Y6" i="25"/>
  <c r="Z6" i="25"/>
  <c r="Y7" i="25"/>
  <c r="Z7" i="25"/>
  <c r="Y8" i="25"/>
  <c r="Z8" i="25"/>
  <c r="Y9" i="25"/>
  <c r="Z9" i="25"/>
  <c r="Y10" i="25"/>
  <c r="Z10" i="25"/>
  <c r="Y11" i="25"/>
  <c r="Z11" i="25"/>
  <c r="Y12" i="25"/>
  <c r="Z12" i="25"/>
  <c r="Y13" i="25"/>
  <c r="Z13" i="25"/>
  <c r="Y14" i="25"/>
  <c r="Z14" i="25"/>
  <c r="Y15" i="25"/>
  <c r="Z15" i="25"/>
  <c r="Y16" i="25"/>
  <c r="Z16" i="25"/>
  <c r="Y17" i="25"/>
  <c r="Z17" i="25"/>
  <c r="Y18" i="25"/>
  <c r="Z18" i="25"/>
  <c r="Y19" i="25"/>
  <c r="Z19" i="25"/>
  <c r="Y20" i="25"/>
  <c r="Z20" i="25"/>
  <c r="Y21" i="25"/>
  <c r="Z21" i="25"/>
  <c r="Y22" i="25"/>
  <c r="Z22" i="25"/>
  <c r="Y23" i="25"/>
  <c r="Z23" i="25"/>
  <c r="Y24" i="25"/>
  <c r="Z24" i="25"/>
  <c r="Y25" i="25"/>
  <c r="Z25" i="25"/>
  <c r="Y26" i="25"/>
  <c r="Z26" i="25"/>
  <c r="Y27" i="25"/>
  <c r="Z27" i="25"/>
  <c r="Y28" i="25"/>
  <c r="Z28" i="25"/>
  <c r="Y29" i="25"/>
  <c r="Z29" i="25"/>
  <c r="Y30" i="25"/>
  <c r="Z30" i="25"/>
  <c r="Y31" i="25"/>
  <c r="Z31" i="25"/>
  <c r="Y32" i="25"/>
  <c r="Z32" i="25"/>
  <c r="Y33" i="25"/>
  <c r="Z33" i="25"/>
  <c r="Y34" i="25"/>
  <c r="Z34" i="25"/>
  <c r="Y35" i="25"/>
  <c r="Z35" i="25"/>
  <c r="Y36" i="25"/>
  <c r="Z36" i="25"/>
  <c r="Y37" i="25"/>
  <c r="Z37" i="25"/>
  <c r="Y38" i="25"/>
  <c r="Z38" i="25"/>
  <c r="Y39" i="25"/>
  <c r="Z39" i="25"/>
  <c r="Y40" i="25"/>
  <c r="Z40" i="25"/>
  <c r="Y41" i="25"/>
  <c r="Z41" i="25"/>
  <c r="Y42" i="25"/>
  <c r="Z42" i="25"/>
  <c r="Y43" i="25"/>
  <c r="Z43" i="25"/>
  <c r="Y44" i="25"/>
  <c r="Z44" i="25"/>
  <c r="Y45" i="25"/>
  <c r="Z45" i="25"/>
  <c r="Y46" i="25"/>
  <c r="Z46" i="25"/>
  <c r="Y47" i="25"/>
  <c r="Z47" i="25"/>
  <c r="Y48" i="25"/>
  <c r="Z48" i="25"/>
  <c r="Y49" i="25"/>
  <c r="Z49" i="25"/>
  <c r="Y50" i="25"/>
  <c r="Z50" i="25"/>
  <c r="Y51" i="25"/>
  <c r="Z51" i="25"/>
  <c r="Y52" i="25"/>
  <c r="Z52" i="25"/>
  <c r="Y53" i="25"/>
  <c r="Z53" i="25"/>
  <c r="Y54" i="25"/>
  <c r="Z54" i="25"/>
  <c r="Y55" i="25"/>
  <c r="Z55" i="25"/>
  <c r="Z5" i="25"/>
  <c r="Y5" i="25"/>
  <c r="Z3" i="25"/>
  <c r="Y3" i="25"/>
  <c r="F6" i="25"/>
  <c r="G6" i="25"/>
  <c r="F7" i="25"/>
  <c r="G7" i="25"/>
  <c r="F8" i="25"/>
  <c r="G8" i="25"/>
  <c r="F9" i="25"/>
  <c r="G9" i="25"/>
  <c r="F10" i="25"/>
  <c r="G10" i="25"/>
  <c r="F11" i="25"/>
  <c r="G11" i="25"/>
  <c r="F12" i="25"/>
  <c r="G12" i="25"/>
  <c r="F13" i="25"/>
  <c r="G13" i="25"/>
  <c r="F14" i="25"/>
  <c r="G14" i="25"/>
  <c r="F15" i="25"/>
  <c r="G15" i="25"/>
  <c r="F16" i="25"/>
  <c r="G16" i="25"/>
  <c r="F17" i="25"/>
  <c r="G17" i="25"/>
  <c r="F18" i="25"/>
  <c r="G18" i="25"/>
  <c r="F19" i="25"/>
  <c r="G19" i="25"/>
  <c r="F20" i="25"/>
  <c r="G20" i="25"/>
  <c r="F21" i="25"/>
  <c r="G21" i="25"/>
  <c r="F22" i="25"/>
  <c r="G22" i="25"/>
  <c r="F23" i="25"/>
  <c r="G23" i="25"/>
  <c r="F24" i="25"/>
  <c r="G24" i="25"/>
  <c r="F25" i="25"/>
  <c r="G25" i="25"/>
  <c r="F26" i="25"/>
  <c r="G26" i="25"/>
  <c r="F27" i="25"/>
  <c r="G27" i="25"/>
  <c r="F28" i="25"/>
  <c r="G28" i="25"/>
  <c r="F29" i="25"/>
  <c r="G29" i="25"/>
  <c r="F30" i="25"/>
  <c r="G30" i="25"/>
  <c r="F31" i="25"/>
  <c r="G31" i="25"/>
  <c r="F32" i="25"/>
  <c r="G32" i="25"/>
  <c r="F33" i="25"/>
  <c r="G33" i="25"/>
  <c r="F34" i="25"/>
  <c r="G34" i="25"/>
  <c r="F35" i="25"/>
  <c r="G35" i="25"/>
  <c r="F36" i="25"/>
  <c r="G36" i="25"/>
  <c r="F37" i="25"/>
  <c r="G37" i="25"/>
  <c r="F38" i="25"/>
  <c r="G38" i="25"/>
  <c r="F39" i="25"/>
  <c r="G39" i="25"/>
  <c r="F40" i="25"/>
  <c r="G40" i="25"/>
  <c r="F41" i="25"/>
  <c r="G41" i="25"/>
  <c r="F42" i="25"/>
  <c r="G42" i="25"/>
  <c r="F43" i="25"/>
  <c r="G43" i="25"/>
  <c r="F44" i="25"/>
  <c r="G44" i="25"/>
  <c r="F45" i="25"/>
  <c r="G45" i="25"/>
  <c r="F46" i="25"/>
  <c r="G46" i="25"/>
  <c r="F47" i="25"/>
  <c r="G47" i="25"/>
  <c r="F48" i="25"/>
  <c r="G48" i="25"/>
  <c r="F49" i="25"/>
  <c r="G49" i="25"/>
  <c r="F50" i="25"/>
  <c r="G50" i="25"/>
  <c r="F51" i="25"/>
  <c r="G51" i="25"/>
  <c r="F52" i="25"/>
  <c r="G52" i="25"/>
  <c r="F53" i="25"/>
  <c r="G53" i="25"/>
  <c r="F54" i="25"/>
  <c r="G54" i="25"/>
  <c r="F55" i="25"/>
  <c r="G55" i="25"/>
  <c r="F3" i="25"/>
  <c r="G3" i="25"/>
  <c r="G5" i="25"/>
  <c r="N10" i="26" l="1"/>
  <c r="N11" i="26"/>
  <c r="N12" i="26"/>
  <c r="N13" i="26"/>
  <c r="N14" i="26"/>
  <c r="N15" i="26"/>
  <c r="N16" i="26"/>
  <c r="N17" i="26"/>
  <c r="N18" i="26"/>
  <c r="N19" i="26"/>
  <c r="N20" i="26"/>
  <c r="N21" i="26"/>
  <c r="N22" i="26"/>
  <c r="N23" i="26"/>
  <c r="N24" i="26"/>
  <c r="N25" i="26"/>
  <c r="N26" i="26"/>
  <c r="N27" i="26"/>
  <c r="N28" i="26"/>
  <c r="N29" i="26"/>
  <c r="N30" i="26"/>
  <c r="N31" i="26"/>
  <c r="N32" i="26"/>
  <c r="N33" i="26"/>
  <c r="N34" i="26"/>
  <c r="N35" i="26"/>
  <c r="N36" i="26"/>
  <c r="N37" i="26"/>
  <c r="N38" i="26"/>
  <c r="N39" i="26"/>
  <c r="N40" i="26"/>
  <c r="N41" i="26"/>
  <c r="N42" i="26"/>
  <c r="N43" i="26"/>
  <c r="N44" i="26"/>
  <c r="N45" i="26"/>
  <c r="N46" i="26"/>
  <c r="N47" i="26"/>
  <c r="N48" i="26"/>
  <c r="N49" i="26"/>
  <c r="N50" i="26"/>
  <c r="N51" i="26"/>
  <c r="N52" i="26"/>
  <c r="N53" i="26"/>
  <c r="N54" i="26"/>
  <c r="N55" i="26"/>
  <c r="N56" i="26"/>
  <c r="N57" i="26"/>
  <c r="N58" i="26"/>
  <c r="N59" i="26"/>
  <c r="N9" i="26"/>
  <c r="O5" i="26"/>
  <c r="M5" i="26"/>
  <c r="Q5" i="26"/>
  <c r="I14" i="26"/>
  <c r="I58" i="26"/>
  <c r="I29" i="26"/>
  <c r="I12" i="26"/>
  <c r="I15" i="26"/>
  <c r="I39" i="26"/>
  <c r="I26" i="26"/>
  <c r="I35" i="26"/>
  <c r="Z57" i="26"/>
  <c r="Z33" i="26"/>
  <c r="Z50" i="26"/>
  <c r="Z10" i="26"/>
  <c r="Z28" i="26"/>
  <c r="Z27" i="26"/>
  <c r="Z21" i="26"/>
  <c r="Z14" i="26"/>
  <c r="U5" i="26"/>
  <c r="U56" i="26" s="1"/>
  <c r="P5" i="26"/>
  <c r="L5" i="26"/>
  <c r="I40" i="26"/>
  <c r="I16" i="26"/>
  <c r="I49" i="26"/>
  <c r="I32" i="26"/>
  <c r="I21" i="26"/>
  <c r="I45" i="26"/>
  <c r="I34" i="26"/>
  <c r="U54" i="26"/>
  <c r="U44" i="26"/>
  <c r="U21" i="26"/>
  <c r="U52" i="26"/>
  <c r="U53" i="26"/>
  <c r="V5" i="26"/>
  <c r="Y14" i="26"/>
  <c r="Y22" i="26"/>
  <c r="Y30" i="26"/>
  <c r="Y38" i="26"/>
  <c r="Y46" i="26"/>
  <c r="Y54" i="26"/>
  <c r="Y13" i="26"/>
  <c r="Y21" i="26"/>
  <c r="Y29" i="26"/>
  <c r="Y37" i="26"/>
  <c r="Y45" i="26"/>
  <c r="Y53" i="26"/>
  <c r="Y12" i="26"/>
  <c r="Y20" i="26"/>
  <c r="Y28" i="26"/>
  <c r="Y36" i="26"/>
  <c r="Y44" i="26"/>
  <c r="Y52" i="26"/>
  <c r="Y18" i="26"/>
  <c r="Y11" i="26"/>
  <c r="Y19" i="26"/>
  <c r="Y27" i="26"/>
  <c r="Y35" i="26"/>
  <c r="Y43" i="26"/>
  <c r="Y51" i="26"/>
  <c r="Y59" i="26"/>
  <c r="Y10" i="26"/>
  <c r="Y26" i="26"/>
  <c r="Y34" i="26"/>
  <c r="Y42" i="26"/>
  <c r="Y50" i="26"/>
  <c r="Y58" i="26"/>
  <c r="Y16" i="26"/>
  <c r="Y31" i="26"/>
  <c r="Y55" i="26"/>
  <c r="Y9" i="26"/>
  <c r="Y23" i="26"/>
  <c r="Y41" i="26"/>
  <c r="Y32" i="26"/>
  <c r="Y47" i="26"/>
  <c r="Y56" i="26"/>
  <c r="Y33" i="26"/>
  <c r="Y48" i="26"/>
  <c r="Y24" i="26"/>
  <c r="Y39" i="26"/>
  <c r="Y15" i="26"/>
  <c r="Y49" i="26"/>
  <c r="Y57" i="26"/>
  <c r="Y25" i="26"/>
  <c r="Y40" i="26"/>
  <c r="Y17" i="26"/>
  <c r="X13" i="26"/>
  <c r="X21" i="26"/>
  <c r="X29" i="26"/>
  <c r="X37" i="26"/>
  <c r="X45" i="26"/>
  <c r="X53" i="26"/>
  <c r="X9" i="26"/>
  <c r="X12" i="26"/>
  <c r="X20" i="26"/>
  <c r="X28" i="26"/>
  <c r="X36" i="26"/>
  <c r="X44" i="26"/>
  <c r="X52" i="26"/>
  <c r="X11" i="26"/>
  <c r="X19" i="26"/>
  <c r="X27" i="26"/>
  <c r="X35" i="26"/>
  <c r="X43" i="26"/>
  <c r="X51" i="26"/>
  <c r="X59" i="26"/>
  <c r="X25" i="26"/>
  <c r="X33" i="26"/>
  <c r="X41" i="26"/>
  <c r="X57" i="26"/>
  <c r="X10" i="26"/>
  <c r="X18" i="26"/>
  <c r="X26" i="26"/>
  <c r="X34" i="26"/>
  <c r="X42" i="26"/>
  <c r="X50" i="26"/>
  <c r="X58" i="26"/>
  <c r="X17" i="26"/>
  <c r="X49" i="26"/>
  <c r="X22" i="26"/>
  <c r="X23" i="26"/>
  <c r="X14" i="26"/>
  <c r="X48" i="26"/>
  <c r="X32" i="26"/>
  <c r="X47" i="26"/>
  <c r="X38" i="26"/>
  <c r="X56" i="26"/>
  <c r="X24" i="26"/>
  <c r="X39" i="26"/>
  <c r="X54" i="26"/>
  <c r="X15" i="26"/>
  <c r="X30" i="26"/>
  <c r="X40" i="26"/>
  <c r="X16" i="26"/>
  <c r="X31" i="26"/>
  <c r="X46" i="26"/>
  <c r="X55" i="26"/>
  <c r="W12" i="26"/>
  <c r="W20" i="26"/>
  <c r="W28" i="26"/>
  <c r="W36" i="26"/>
  <c r="W44" i="26"/>
  <c r="W52" i="26"/>
  <c r="W11" i="26"/>
  <c r="W19" i="26"/>
  <c r="W27" i="26"/>
  <c r="W35" i="26"/>
  <c r="W43" i="26"/>
  <c r="W51" i="26"/>
  <c r="W10" i="26"/>
  <c r="W18" i="26"/>
  <c r="W26" i="26"/>
  <c r="W34" i="26"/>
  <c r="W42" i="26"/>
  <c r="W50" i="26"/>
  <c r="W58" i="26"/>
  <c r="W16" i="26"/>
  <c r="W48" i="26"/>
  <c r="W17" i="26"/>
  <c r="W25" i="26"/>
  <c r="W33" i="26"/>
  <c r="W41" i="26"/>
  <c r="W49" i="26"/>
  <c r="W57" i="26"/>
  <c r="W24" i="26"/>
  <c r="W32" i="26"/>
  <c r="W40" i="26"/>
  <c r="W56" i="26"/>
  <c r="W13" i="26"/>
  <c r="W47" i="26"/>
  <c r="W29" i="26"/>
  <c r="W23" i="26"/>
  <c r="W38" i="26"/>
  <c r="W53" i="26"/>
  <c r="W9" i="26"/>
  <c r="W14" i="26"/>
  <c r="W39" i="26"/>
  <c r="W54" i="26"/>
  <c r="W15" i="26"/>
  <c r="W30" i="26"/>
  <c r="W45" i="26"/>
  <c r="W21" i="26"/>
  <c r="W59" i="26"/>
  <c r="W31" i="26"/>
  <c r="W46" i="26"/>
  <c r="W55" i="26"/>
  <c r="W22" i="26"/>
  <c r="W37" i="26"/>
  <c r="F16" i="26"/>
  <c r="F24" i="26"/>
  <c r="F32" i="26"/>
  <c r="F40" i="26"/>
  <c r="F48" i="26"/>
  <c r="F56" i="26"/>
  <c r="F15" i="26"/>
  <c r="F23" i="26"/>
  <c r="F31" i="26"/>
  <c r="F39" i="26"/>
  <c r="F47" i="26"/>
  <c r="F55" i="26"/>
  <c r="F12" i="26"/>
  <c r="F18" i="26"/>
  <c r="F38" i="26"/>
  <c r="F44" i="26"/>
  <c r="F50" i="26"/>
  <c r="F29" i="26"/>
  <c r="F35" i="26"/>
  <c r="F41" i="26"/>
  <c r="F14" i="26"/>
  <c r="F20" i="26"/>
  <c r="F26" i="26"/>
  <c r="F46" i="26"/>
  <c r="F52" i="26"/>
  <c r="F59" i="26"/>
  <c r="F9" i="26"/>
  <c r="F11" i="26"/>
  <c r="F17" i="26"/>
  <c r="F37" i="26"/>
  <c r="F43" i="26"/>
  <c r="F49" i="26"/>
  <c r="F22" i="26"/>
  <c r="F28" i="26"/>
  <c r="F34" i="26"/>
  <c r="F27" i="26"/>
  <c r="F58" i="26"/>
  <c r="F45" i="26"/>
  <c r="F13" i="26"/>
  <c r="F25" i="26"/>
  <c r="F53" i="26"/>
  <c r="F21" i="26"/>
  <c r="F33" i="26"/>
  <c r="F54" i="26"/>
  <c r="F30" i="26"/>
  <c r="F42" i="26"/>
  <c r="F51" i="26"/>
  <c r="F57" i="26"/>
  <c r="F36" i="26"/>
  <c r="F10" i="26"/>
  <c r="F19" i="26"/>
  <c r="E5" i="26"/>
  <c r="X6" i="25"/>
  <c r="X7" i="25"/>
  <c r="X8" i="25"/>
  <c r="X9" i="25"/>
  <c r="X10" i="25"/>
  <c r="X11" i="25"/>
  <c r="X12" i="25"/>
  <c r="X13" i="25"/>
  <c r="X14" i="25"/>
  <c r="X15" i="25"/>
  <c r="X16" i="25"/>
  <c r="X17" i="25"/>
  <c r="X18" i="25"/>
  <c r="X19" i="25"/>
  <c r="X20" i="25"/>
  <c r="X21" i="25"/>
  <c r="X22" i="25"/>
  <c r="X23" i="25"/>
  <c r="X24" i="25"/>
  <c r="X25" i="25"/>
  <c r="X26" i="25"/>
  <c r="X27" i="25"/>
  <c r="X28" i="25"/>
  <c r="X29" i="25"/>
  <c r="X30" i="25"/>
  <c r="X31" i="25"/>
  <c r="X32" i="25"/>
  <c r="X33" i="25"/>
  <c r="X34" i="25"/>
  <c r="X35" i="25"/>
  <c r="X36" i="25"/>
  <c r="X37" i="25"/>
  <c r="X38" i="25"/>
  <c r="X39" i="25"/>
  <c r="X40" i="25"/>
  <c r="X41" i="25"/>
  <c r="X42" i="25"/>
  <c r="X43" i="25"/>
  <c r="X44" i="25"/>
  <c r="X45" i="25"/>
  <c r="X46" i="25"/>
  <c r="X47" i="25"/>
  <c r="X48" i="25"/>
  <c r="X49" i="25"/>
  <c r="X50" i="25"/>
  <c r="X51" i="25"/>
  <c r="X52" i="25"/>
  <c r="X53" i="25"/>
  <c r="X54" i="25"/>
  <c r="X55" i="25"/>
  <c r="X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" i="25"/>
  <c r="F5" i="25"/>
  <c r="D5" i="26" s="1"/>
  <c r="U55" i="26" l="1"/>
  <c r="U32" i="26"/>
  <c r="U25" i="26"/>
  <c r="U26" i="26"/>
  <c r="U50" i="26"/>
  <c r="U13" i="26"/>
  <c r="U12" i="26"/>
  <c r="U45" i="26"/>
  <c r="U14" i="26"/>
  <c r="U23" i="26"/>
  <c r="U48" i="26"/>
  <c r="U41" i="26"/>
  <c r="U42" i="26"/>
  <c r="U57" i="26"/>
  <c r="U51" i="26"/>
  <c r="U11" i="26"/>
  <c r="U9" i="26"/>
  <c r="U15" i="26"/>
  <c r="U40" i="26"/>
  <c r="U33" i="26"/>
  <c r="U34" i="26"/>
  <c r="P9" i="26"/>
  <c r="P10" i="26"/>
  <c r="P11" i="26"/>
  <c r="P12" i="26"/>
  <c r="P13" i="26"/>
  <c r="P14" i="26"/>
  <c r="P15" i="26"/>
  <c r="P16" i="26"/>
  <c r="P17" i="26"/>
  <c r="P18" i="26"/>
  <c r="P19" i="26"/>
  <c r="P20" i="26"/>
  <c r="P21" i="26"/>
  <c r="P22" i="26"/>
  <c r="P23" i="26"/>
  <c r="P24" i="26"/>
  <c r="P25" i="26"/>
  <c r="P26" i="26"/>
  <c r="P27" i="26"/>
  <c r="P28" i="26"/>
  <c r="P29" i="26"/>
  <c r="P30" i="26"/>
  <c r="P31" i="26"/>
  <c r="P32" i="26"/>
  <c r="P33" i="26"/>
  <c r="P34" i="26"/>
  <c r="P35" i="26"/>
  <c r="P36" i="26"/>
  <c r="P37" i="26"/>
  <c r="P38" i="26"/>
  <c r="P39" i="26"/>
  <c r="P40" i="26"/>
  <c r="P41" i="26"/>
  <c r="P42" i="26"/>
  <c r="P43" i="26"/>
  <c r="P44" i="26"/>
  <c r="P45" i="26"/>
  <c r="P46" i="26"/>
  <c r="P47" i="26"/>
  <c r="P48" i="26"/>
  <c r="P49" i="26"/>
  <c r="P50" i="26"/>
  <c r="P51" i="26"/>
  <c r="P52" i="26"/>
  <c r="P53" i="26"/>
  <c r="P54" i="26"/>
  <c r="P55" i="26"/>
  <c r="P56" i="26"/>
  <c r="P57" i="26"/>
  <c r="P58" i="26"/>
  <c r="P59" i="26"/>
  <c r="Q10" i="26"/>
  <c r="Q11" i="26"/>
  <c r="Q12" i="26"/>
  <c r="Q13" i="26"/>
  <c r="Q14" i="26"/>
  <c r="Q15" i="26"/>
  <c r="Q16" i="26"/>
  <c r="Q17" i="26"/>
  <c r="Q18" i="26"/>
  <c r="Q19" i="26"/>
  <c r="Q20" i="26"/>
  <c r="Q21" i="26"/>
  <c r="Q22" i="26"/>
  <c r="Q23" i="26"/>
  <c r="Q24" i="26"/>
  <c r="Q25" i="26"/>
  <c r="Q26" i="26"/>
  <c r="Q27" i="26"/>
  <c r="Q28" i="26"/>
  <c r="Q29" i="26"/>
  <c r="Q30" i="26"/>
  <c r="Q31" i="26"/>
  <c r="Q32" i="26"/>
  <c r="Q33" i="26"/>
  <c r="Q34" i="26"/>
  <c r="Q35" i="26"/>
  <c r="Q36" i="26"/>
  <c r="Q37" i="26"/>
  <c r="Q38" i="26"/>
  <c r="Q39" i="26"/>
  <c r="Q40" i="26"/>
  <c r="Q41" i="26"/>
  <c r="Q42" i="26"/>
  <c r="Q43" i="26"/>
  <c r="Q44" i="26"/>
  <c r="Q45" i="26"/>
  <c r="Q46" i="26"/>
  <c r="Q47" i="26"/>
  <c r="Q48" i="26"/>
  <c r="Q49" i="26"/>
  <c r="Q50" i="26"/>
  <c r="Q51" i="26"/>
  <c r="Q52" i="26"/>
  <c r="Q53" i="26"/>
  <c r="Q54" i="26"/>
  <c r="Q55" i="26"/>
  <c r="Q56" i="26"/>
  <c r="Q57" i="26"/>
  <c r="Q58" i="26"/>
  <c r="Q59" i="26"/>
  <c r="Q9" i="26"/>
  <c r="U19" i="26"/>
  <c r="U37" i="26"/>
  <c r="U35" i="26"/>
  <c r="U29" i="26"/>
  <c r="U47" i="26"/>
  <c r="U46" i="26"/>
  <c r="U24" i="26"/>
  <c r="U17" i="26"/>
  <c r="U18" i="26"/>
  <c r="O9" i="26"/>
  <c r="O10" i="26"/>
  <c r="O11" i="26"/>
  <c r="O12" i="26"/>
  <c r="O13" i="26"/>
  <c r="O14" i="26"/>
  <c r="O15" i="26"/>
  <c r="O16" i="26"/>
  <c r="O17" i="26"/>
  <c r="O18" i="26"/>
  <c r="O19" i="26"/>
  <c r="O20" i="26"/>
  <c r="O21" i="26"/>
  <c r="O22" i="26"/>
  <c r="O23" i="26"/>
  <c r="O24" i="26"/>
  <c r="O25" i="26"/>
  <c r="O26" i="26"/>
  <c r="O27" i="26"/>
  <c r="O28" i="26"/>
  <c r="O29" i="26"/>
  <c r="O30" i="26"/>
  <c r="O31" i="26"/>
  <c r="O32" i="26"/>
  <c r="O33" i="26"/>
  <c r="O34" i="26"/>
  <c r="O35" i="26"/>
  <c r="O36" i="26"/>
  <c r="O37" i="26"/>
  <c r="O38" i="26"/>
  <c r="O39" i="26"/>
  <c r="O40" i="26"/>
  <c r="O41" i="26"/>
  <c r="O42" i="26"/>
  <c r="O43" i="26"/>
  <c r="O44" i="26"/>
  <c r="O45" i="26"/>
  <c r="O46" i="26"/>
  <c r="O47" i="26"/>
  <c r="O48" i="26"/>
  <c r="O49" i="26"/>
  <c r="O50" i="26"/>
  <c r="O51" i="26"/>
  <c r="O52" i="26"/>
  <c r="O53" i="26"/>
  <c r="O54" i="26"/>
  <c r="O55" i="26"/>
  <c r="O56" i="26"/>
  <c r="O57" i="26"/>
  <c r="O58" i="26"/>
  <c r="O59" i="26"/>
  <c r="U43" i="26"/>
  <c r="U59" i="26"/>
  <c r="U20" i="26"/>
  <c r="U38" i="26"/>
  <c r="U39" i="26"/>
  <c r="U30" i="26"/>
  <c r="U16" i="26"/>
  <c r="U58" i="26"/>
  <c r="U10" i="26"/>
  <c r="U28" i="26"/>
  <c r="U27" i="26"/>
  <c r="U36" i="26"/>
  <c r="U22" i="26"/>
  <c r="U31" i="26"/>
  <c r="U4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1" i="26"/>
  <c r="M32" i="26"/>
  <c r="M33" i="26"/>
  <c r="M34" i="26"/>
  <c r="M35" i="26"/>
  <c r="M36" i="26"/>
  <c r="M37" i="26"/>
  <c r="M38" i="26"/>
  <c r="M39" i="26"/>
  <c r="M40" i="26"/>
  <c r="M41" i="26"/>
  <c r="M42" i="26"/>
  <c r="M43" i="26"/>
  <c r="M44" i="26"/>
  <c r="M45" i="26"/>
  <c r="M46" i="26"/>
  <c r="M47" i="26"/>
  <c r="M48" i="26"/>
  <c r="M49" i="26"/>
  <c r="M50" i="26"/>
  <c r="M51" i="26"/>
  <c r="M52" i="26"/>
  <c r="M53" i="26"/>
  <c r="M54" i="26"/>
  <c r="M55" i="26"/>
  <c r="M56" i="26"/>
  <c r="M57" i="26"/>
  <c r="M58" i="26"/>
  <c r="M59" i="26"/>
  <c r="M9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57" i="26"/>
  <c r="L58" i="26"/>
  <c r="L59" i="26"/>
  <c r="V11" i="26"/>
  <c r="V19" i="26"/>
  <c r="V27" i="26"/>
  <c r="V35" i="26"/>
  <c r="V43" i="26"/>
  <c r="V51" i="26"/>
  <c r="V59" i="26"/>
  <c r="V10" i="26"/>
  <c r="V18" i="26"/>
  <c r="V26" i="26"/>
  <c r="V34" i="26"/>
  <c r="V42" i="26"/>
  <c r="V50" i="26"/>
  <c r="V17" i="26"/>
  <c r="V25" i="26"/>
  <c r="V33" i="26"/>
  <c r="V41" i="26"/>
  <c r="V49" i="26"/>
  <c r="V57" i="26"/>
  <c r="V9" i="26"/>
  <c r="V15" i="26"/>
  <c r="V23" i="26"/>
  <c r="V31" i="26"/>
  <c r="V39" i="26"/>
  <c r="V16" i="26"/>
  <c r="V24" i="26"/>
  <c r="V32" i="26"/>
  <c r="V40" i="26"/>
  <c r="V48" i="26"/>
  <c r="V56" i="26"/>
  <c r="V47" i="26"/>
  <c r="V55" i="26"/>
  <c r="V38" i="26"/>
  <c r="V53" i="26"/>
  <c r="V54" i="26"/>
  <c r="V30" i="26"/>
  <c r="V14" i="26"/>
  <c r="V29" i="26"/>
  <c r="V44" i="26"/>
  <c r="V58" i="26"/>
  <c r="V20" i="26"/>
  <c r="V45" i="26"/>
  <c r="V21" i="26"/>
  <c r="V36" i="26"/>
  <c r="V12" i="26"/>
  <c r="V46" i="26"/>
  <c r="V22" i="26"/>
  <c r="V37" i="26"/>
  <c r="V52" i="26"/>
  <c r="V13" i="26"/>
  <c r="V28" i="26"/>
  <c r="E15" i="26"/>
  <c r="E23" i="26"/>
  <c r="E31" i="26"/>
  <c r="E39" i="26"/>
  <c r="E47" i="26"/>
  <c r="E55" i="26"/>
  <c r="E14" i="26"/>
  <c r="E22" i="26"/>
  <c r="E30" i="26"/>
  <c r="E38" i="26"/>
  <c r="E46" i="26"/>
  <c r="E54" i="26"/>
  <c r="E29" i="26"/>
  <c r="E35" i="26"/>
  <c r="E41" i="26"/>
  <c r="E20" i="26"/>
  <c r="E26" i="26"/>
  <c r="E32" i="26"/>
  <c r="E52" i="26"/>
  <c r="E59" i="26"/>
  <c r="E11" i="26"/>
  <c r="E17" i="26"/>
  <c r="E37" i="26"/>
  <c r="E43" i="26"/>
  <c r="E49" i="26"/>
  <c r="E28" i="26"/>
  <c r="E34" i="26"/>
  <c r="E40" i="26"/>
  <c r="E58" i="26"/>
  <c r="E9" i="26"/>
  <c r="E13" i="26"/>
  <c r="E19" i="26"/>
  <c r="E25" i="26"/>
  <c r="E45" i="26"/>
  <c r="E51" i="26"/>
  <c r="E36" i="26"/>
  <c r="E48" i="26"/>
  <c r="E12" i="26"/>
  <c r="E24" i="26"/>
  <c r="E53" i="26"/>
  <c r="E21" i="26"/>
  <c r="E33" i="26"/>
  <c r="E56" i="26"/>
  <c r="E42" i="26"/>
  <c r="E50" i="26"/>
  <c r="E57" i="26"/>
  <c r="E10" i="26"/>
  <c r="E18" i="26"/>
  <c r="E16" i="26"/>
  <c r="E44" i="26"/>
  <c r="E27" i="26"/>
  <c r="D14" i="26"/>
  <c r="D22" i="26"/>
  <c r="D30" i="26"/>
  <c r="D38" i="26"/>
  <c r="D46" i="26"/>
  <c r="D54" i="26"/>
  <c r="D9" i="26"/>
  <c r="D13" i="26"/>
  <c r="D21" i="26"/>
  <c r="D29" i="26"/>
  <c r="D37" i="26"/>
  <c r="D45" i="26"/>
  <c r="D53" i="26"/>
  <c r="D20" i="26"/>
  <c r="D26" i="26"/>
  <c r="D32" i="26"/>
  <c r="D52" i="26"/>
  <c r="D59" i="26"/>
  <c r="D11" i="26"/>
  <c r="D17" i="26"/>
  <c r="D23" i="26"/>
  <c r="D43" i="26"/>
  <c r="D49" i="26"/>
  <c r="D55" i="26"/>
  <c r="D28" i="26"/>
  <c r="D34" i="26"/>
  <c r="D40" i="26"/>
  <c r="D58" i="26"/>
  <c r="D19" i="26"/>
  <c r="D25" i="26"/>
  <c r="D31" i="26"/>
  <c r="D51" i="26"/>
  <c r="D10" i="26"/>
  <c r="D16" i="26"/>
  <c r="D36" i="26"/>
  <c r="D42" i="26"/>
  <c r="D48" i="26"/>
  <c r="D15" i="26"/>
  <c r="D44" i="26"/>
  <c r="D33" i="26"/>
  <c r="D56" i="26"/>
  <c r="D41" i="26"/>
  <c r="D50" i="26"/>
  <c r="D57" i="26"/>
  <c r="D18" i="26"/>
  <c r="D27" i="26"/>
  <c r="D39" i="26"/>
  <c r="D12" i="26"/>
  <c r="D24" i="26"/>
  <c r="D35" i="26"/>
  <c r="D47" i="26"/>
  <c r="S43" i="26"/>
  <c r="AG7" i="26" s="1"/>
  <c r="AG6" i="26" s="1"/>
  <c r="B43" i="26"/>
  <c r="S19" i="26"/>
  <c r="B19" i="26"/>
  <c r="B9" i="26"/>
  <c r="S9" i="26"/>
  <c r="S53" i="26"/>
  <c r="B53" i="26"/>
  <c r="L7" i="26" s="1"/>
  <c r="L6" i="26" s="1"/>
  <c r="S45" i="26"/>
  <c r="B45" i="26"/>
  <c r="B37" i="26"/>
  <c r="S37" i="26"/>
  <c r="S29" i="26"/>
  <c r="B29" i="26"/>
  <c r="S21" i="26"/>
  <c r="B21" i="26"/>
  <c r="B13" i="26"/>
  <c r="S13" i="26"/>
  <c r="S52" i="26"/>
  <c r="B52" i="26"/>
  <c r="S44" i="26"/>
  <c r="B44" i="26"/>
  <c r="S36" i="26"/>
  <c r="B36" i="26"/>
  <c r="S28" i="26"/>
  <c r="B28" i="26"/>
  <c r="S20" i="26"/>
  <c r="B20" i="26"/>
  <c r="S12" i="26"/>
  <c r="B12" i="26"/>
  <c r="S51" i="26"/>
  <c r="B51" i="26"/>
  <c r="S58" i="26"/>
  <c r="B58" i="26"/>
  <c r="S42" i="26"/>
  <c r="B42" i="26"/>
  <c r="S18" i="26"/>
  <c r="B18" i="26"/>
  <c r="S56" i="26"/>
  <c r="B56" i="26"/>
  <c r="S48" i="26"/>
  <c r="B48" i="26"/>
  <c r="S40" i="26"/>
  <c r="B40" i="26"/>
  <c r="S32" i="26"/>
  <c r="B32" i="26"/>
  <c r="S24" i="26"/>
  <c r="B24" i="26"/>
  <c r="S16" i="26"/>
  <c r="B16" i="26"/>
  <c r="S50" i="26"/>
  <c r="B50" i="26"/>
  <c r="S34" i="26"/>
  <c r="B34" i="26"/>
  <c r="S26" i="26"/>
  <c r="W7" i="26" s="1"/>
  <c r="W6" i="26" s="1"/>
  <c r="B26" i="26"/>
  <c r="S10" i="26"/>
  <c r="B10" i="26"/>
  <c r="B57" i="26"/>
  <c r="S57" i="26"/>
  <c r="S25" i="26"/>
  <c r="B25" i="26"/>
  <c r="S55" i="26"/>
  <c r="B55" i="26"/>
  <c r="S47" i="26"/>
  <c r="AF7" i="26" s="1"/>
  <c r="AF6" i="26" s="1"/>
  <c r="B47" i="26"/>
  <c r="S39" i="26"/>
  <c r="B39" i="26"/>
  <c r="S31" i="26"/>
  <c r="B31" i="26"/>
  <c r="S23" i="26"/>
  <c r="B23" i="26"/>
  <c r="S15" i="26"/>
  <c r="B15" i="26"/>
  <c r="S59" i="26"/>
  <c r="B59" i="26"/>
  <c r="S35" i="26"/>
  <c r="B35" i="26"/>
  <c r="S27" i="26"/>
  <c r="B27" i="26"/>
  <c r="S11" i="26"/>
  <c r="B11" i="26"/>
  <c r="S49" i="26"/>
  <c r="B49" i="26"/>
  <c r="S41" i="26"/>
  <c r="B41" i="26"/>
  <c r="B33" i="26"/>
  <c r="S33" i="26"/>
  <c r="S17" i="26"/>
  <c r="B17" i="26"/>
  <c r="B54" i="26"/>
  <c r="S54" i="26"/>
  <c r="AC7" i="26" s="1"/>
  <c r="AC6" i="26" s="1"/>
  <c r="S46" i="26"/>
  <c r="B46" i="26"/>
  <c r="B38" i="26"/>
  <c r="S38" i="26"/>
  <c r="S30" i="26"/>
  <c r="B30" i="26"/>
  <c r="S22" i="26"/>
  <c r="B22" i="26"/>
  <c r="B14" i="26"/>
  <c r="S14" i="26"/>
  <c r="O7" i="26" l="1"/>
  <c r="O6" i="26" s="1"/>
  <c r="Q7" i="26"/>
  <c r="Q6" i="26" s="1"/>
  <c r="U7" i="26"/>
  <c r="U6" i="26" s="1"/>
  <c r="V7" i="26"/>
  <c r="V6" i="26" s="1"/>
  <c r="AA7" i="26"/>
  <c r="AA6" i="26" s="1"/>
  <c r="Z7" i="26"/>
  <c r="Z6" i="26" s="1"/>
  <c r="X7" i="26"/>
  <c r="X6" i="26" s="1"/>
  <c r="Y7" i="26"/>
  <c r="Y6" i="26" s="1"/>
  <c r="N7" i="26"/>
  <c r="N6" i="26" s="1"/>
  <c r="I7" i="26"/>
  <c r="I6" i="26" s="1"/>
  <c r="P7" i="26"/>
  <c r="P6" i="26" s="1"/>
  <c r="G7" i="26"/>
  <c r="G6" i="26" s="1"/>
  <c r="H7" i="26"/>
  <c r="H6" i="26" s="1"/>
  <c r="M7" i="26"/>
  <c r="M6" i="26" s="1"/>
  <c r="E7" i="26"/>
  <c r="E6" i="26" s="1"/>
  <c r="AE7" i="26"/>
  <c r="AE6" i="26" s="1"/>
  <c r="AD7" i="26"/>
  <c r="AD6" i="26" s="1"/>
  <c r="AL6" i="7"/>
  <c r="AO6" i="7"/>
  <c r="AR6" i="7"/>
  <c r="AU6" i="7"/>
  <c r="AL7" i="7"/>
  <c r="AO7" i="7"/>
  <c r="AR7" i="7"/>
  <c r="AU7" i="7"/>
  <c r="AL8" i="7"/>
  <c r="AO8" i="7"/>
  <c r="AR8" i="7"/>
  <c r="AU8" i="7"/>
  <c r="AL9" i="7"/>
  <c r="AO9" i="7"/>
  <c r="AR9" i="7"/>
  <c r="AU9" i="7"/>
  <c r="AL10" i="7"/>
  <c r="AO10" i="7"/>
  <c r="AR10" i="7"/>
  <c r="AU10" i="7"/>
  <c r="AL11" i="7"/>
  <c r="AO11" i="7"/>
  <c r="AR11" i="7"/>
  <c r="AU11" i="7"/>
  <c r="AL12" i="7"/>
  <c r="AO12" i="7"/>
  <c r="AR12" i="7"/>
  <c r="AU12" i="7"/>
  <c r="AL13" i="7"/>
  <c r="AO13" i="7"/>
  <c r="AR13" i="7"/>
  <c r="AU13" i="7"/>
  <c r="AL14" i="7"/>
  <c r="AO14" i="7"/>
  <c r="AR14" i="7"/>
  <c r="AU14" i="7"/>
  <c r="AL15" i="7"/>
  <c r="AO15" i="7"/>
  <c r="AR15" i="7"/>
  <c r="AU15" i="7"/>
  <c r="AL16" i="7"/>
  <c r="AO16" i="7"/>
  <c r="AR16" i="7"/>
  <c r="AU16" i="7"/>
  <c r="AL17" i="7"/>
  <c r="AO17" i="7"/>
  <c r="AR17" i="7"/>
  <c r="AU17" i="7"/>
  <c r="AL18" i="7"/>
  <c r="AO18" i="7"/>
  <c r="AR18" i="7"/>
  <c r="AU18" i="7"/>
  <c r="AL19" i="7"/>
  <c r="AO19" i="7"/>
  <c r="AR19" i="7"/>
  <c r="AU19" i="7"/>
  <c r="AL20" i="7"/>
  <c r="AO20" i="7"/>
  <c r="AR20" i="7"/>
  <c r="AU20" i="7"/>
  <c r="AL21" i="7"/>
  <c r="AO21" i="7"/>
  <c r="AR21" i="7"/>
  <c r="AU21" i="7"/>
  <c r="AL22" i="7"/>
  <c r="AO22" i="7"/>
  <c r="AR22" i="7"/>
  <c r="AU22" i="7"/>
  <c r="AL23" i="7"/>
  <c r="AO23" i="7"/>
  <c r="AR23" i="7"/>
  <c r="AU23" i="7"/>
  <c r="AL24" i="7"/>
  <c r="AO24" i="7"/>
  <c r="AR24" i="7"/>
  <c r="AU24" i="7"/>
  <c r="AL25" i="7"/>
  <c r="AO25" i="7"/>
  <c r="AR25" i="7"/>
  <c r="AU25" i="7"/>
  <c r="AL26" i="7"/>
  <c r="AO26" i="7"/>
  <c r="AR26" i="7"/>
  <c r="AU26" i="7"/>
  <c r="AL27" i="7"/>
  <c r="AM3" i="7"/>
  <c r="AO27" i="7"/>
  <c r="AR27" i="7"/>
  <c r="AU27" i="7"/>
  <c r="AL28" i="7"/>
  <c r="AO28" i="7"/>
  <c r="AR28" i="7"/>
  <c r="AU28" i="7"/>
  <c r="AL29" i="7"/>
  <c r="AO29" i="7"/>
  <c r="AR29" i="7"/>
  <c r="AU29" i="7"/>
  <c r="AL30" i="7"/>
  <c r="AO30" i="7"/>
  <c r="AR30" i="7"/>
  <c r="AU30" i="7"/>
  <c r="AL31" i="7"/>
  <c r="AO31" i="7"/>
  <c r="AR31" i="7"/>
  <c r="AU31" i="7"/>
  <c r="AL32" i="7"/>
  <c r="AO32" i="7"/>
  <c r="AR32" i="7"/>
  <c r="AU32" i="7"/>
  <c r="AL33" i="7"/>
  <c r="AO33" i="7"/>
  <c r="AR33" i="7"/>
  <c r="AU33" i="7"/>
  <c r="AL34" i="7"/>
  <c r="AO34" i="7"/>
  <c r="AR34" i="7"/>
  <c r="AU34" i="7"/>
  <c r="AL35" i="7"/>
  <c r="AO35" i="7"/>
  <c r="AR35" i="7"/>
  <c r="AU35" i="7"/>
  <c r="AL36" i="7"/>
  <c r="AO36" i="7"/>
  <c r="AR36" i="7"/>
  <c r="AU36" i="7"/>
  <c r="AL37" i="7"/>
  <c r="AO37" i="7"/>
  <c r="AR37" i="7"/>
  <c r="AU37" i="7"/>
  <c r="AL38" i="7"/>
  <c r="AO38" i="7"/>
  <c r="AR38" i="7"/>
  <c r="AU38" i="7"/>
  <c r="AL39" i="7"/>
  <c r="AO39" i="7"/>
  <c r="AR39" i="7"/>
  <c r="AU39" i="7"/>
  <c r="AL40" i="7"/>
  <c r="AO40" i="7"/>
  <c r="AR40" i="7"/>
  <c r="AU40" i="7"/>
  <c r="AL41" i="7"/>
  <c r="AO41" i="7"/>
  <c r="AR41" i="7"/>
  <c r="AU41" i="7"/>
  <c r="AL42" i="7"/>
  <c r="AO42" i="7"/>
  <c r="AR42" i="7"/>
  <c r="AU42" i="7"/>
  <c r="AL43" i="7"/>
  <c r="AO43" i="7"/>
  <c r="AR43" i="7"/>
  <c r="AU43" i="7"/>
  <c r="AL44" i="7"/>
  <c r="AO44" i="7"/>
  <c r="AR44" i="7"/>
  <c r="AU44" i="7"/>
  <c r="AL45" i="7"/>
  <c r="AO45" i="7"/>
  <c r="AR45" i="7"/>
  <c r="AU45" i="7"/>
  <c r="AL46" i="7"/>
  <c r="AO46" i="7"/>
  <c r="AR46" i="7"/>
  <c r="AU46" i="7"/>
  <c r="AL47" i="7"/>
  <c r="AO47" i="7"/>
  <c r="AR47" i="7"/>
  <c r="AU47" i="7"/>
  <c r="AL48" i="7"/>
  <c r="AO48" i="7"/>
  <c r="AR48" i="7"/>
  <c r="AU48" i="7"/>
  <c r="AL49" i="7"/>
  <c r="AO49" i="7"/>
  <c r="AR49" i="7"/>
  <c r="AU49" i="7"/>
  <c r="AL50" i="7"/>
  <c r="AO50" i="7"/>
  <c r="AR50" i="7"/>
  <c r="AU50" i="7"/>
  <c r="AL51" i="7"/>
  <c r="AO51" i="7"/>
  <c r="AR51" i="7"/>
  <c r="AU51" i="7"/>
  <c r="AL52" i="7"/>
  <c r="AO52" i="7"/>
  <c r="AR52" i="7"/>
  <c r="AU52" i="7"/>
  <c r="AL53" i="7"/>
  <c r="AO53" i="7"/>
  <c r="AR53" i="7"/>
  <c r="AU53" i="7"/>
  <c r="AL54" i="7"/>
  <c r="AO54" i="7"/>
  <c r="AR54" i="7"/>
  <c r="AU54" i="7"/>
  <c r="AL55" i="7"/>
  <c r="AO55" i="7"/>
  <c r="AR55" i="7"/>
  <c r="AU55" i="7"/>
  <c r="AL56" i="7"/>
  <c r="AO56" i="7"/>
  <c r="AR56" i="7"/>
  <c r="AU56" i="7"/>
  <c r="AL57" i="7"/>
  <c r="AO57" i="7"/>
  <c r="AR57" i="7"/>
  <c r="AU57" i="7"/>
  <c r="AL58" i="7"/>
  <c r="AO58" i="7"/>
  <c r="AR58" i="7"/>
  <c r="AU58" i="7"/>
  <c r="AL59" i="7"/>
  <c r="AO59" i="7"/>
  <c r="AR59" i="7"/>
  <c r="AU59" i="7"/>
  <c r="AL60" i="7"/>
  <c r="AO60" i="7"/>
  <c r="AR60" i="7"/>
  <c r="AU60" i="7"/>
  <c r="AL61" i="7"/>
  <c r="AO61" i="7"/>
  <c r="AR61" i="7"/>
  <c r="AU61" i="7"/>
  <c r="AL62" i="7"/>
  <c r="AO62" i="7"/>
  <c r="AR62" i="7"/>
  <c r="AU62" i="7"/>
  <c r="AL63" i="7"/>
  <c r="AO63" i="7"/>
  <c r="AR63" i="7"/>
  <c r="AU63" i="7"/>
  <c r="AL64" i="7"/>
  <c r="AO64" i="7"/>
  <c r="AR64" i="7"/>
  <c r="AU64" i="7"/>
  <c r="AL65" i="7"/>
  <c r="AO65" i="7"/>
  <c r="AR65" i="7"/>
  <c r="AU65" i="7"/>
  <c r="AL66" i="7"/>
  <c r="AO66" i="7"/>
  <c r="AR66" i="7"/>
  <c r="AU66" i="7"/>
  <c r="AL67" i="7"/>
  <c r="AO67" i="7"/>
  <c r="AR67" i="7"/>
  <c r="AU67" i="7"/>
  <c r="AL68" i="7"/>
  <c r="AO68" i="7"/>
  <c r="AR68" i="7"/>
  <c r="AU68" i="7"/>
  <c r="AL69" i="7"/>
  <c r="AO69" i="7"/>
  <c r="AR69" i="7"/>
  <c r="AU69" i="7"/>
  <c r="AL70" i="7"/>
  <c r="AO70" i="7"/>
  <c r="AR70" i="7"/>
  <c r="AU70" i="7"/>
  <c r="AL71" i="7"/>
  <c r="AO71" i="7"/>
  <c r="AR71" i="7"/>
  <c r="AU71" i="7"/>
  <c r="AL72" i="7"/>
  <c r="AO72" i="7"/>
  <c r="AR72" i="7"/>
  <c r="AU72" i="7"/>
  <c r="AL73" i="7"/>
  <c r="AO73" i="7"/>
  <c r="AR73" i="7"/>
  <c r="AU73" i="7"/>
  <c r="AL74" i="7"/>
  <c r="AO74" i="7"/>
  <c r="AR74" i="7"/>
  <c r="AU74" i="7"/>
  <c r="AL75" i="7"/>
  <c r="AO75" i="7"/>
  <c r="AR75" i="7"/>
  <c r="AU75" i="7"/>
  <c r="AL76" i="7"/>
  <c r="AO76" i="7"/>
  <c r="AR76" i="7"/>
  <c r="AU76" i="7"/>
  <c r="AL77" i="7"/>
  <c r="AO77" i="7"/>
  <c r="AR77" i="7"/>
  <c r="AU77" i="7"/>
  <c r="AL78" i="7"/>
  <c r="AO78" i="7"/>
  <c r="AR78" i="7"/>
  <c r="AU78" i="7"/>
  <c r="AL79" i="7"/>
  <c r="AO79" i="7"/>
  <c r="AR79" i="7"/>
  <c r="AU79" i="7"/>
  <c r="AL80" i="7"/>
  <c r="AO80" i="7"/>
  <c r="AR80" i="7"/>
  <c r="AU80" i="7"/>
  <c r="AL81" i="7"/>
  <c r="AO81" i="7"/>
  <c r="AR81" i="7"/>
  <c r="AU81" i="7"/>
  <c r="AL82" i="7"/>
  <c r="AO82" i="7"/>
  <c r="AR82" i="7"/>
  <c r="AU82" i="7"/>
  <c r="AL83" i="7"/>
  <c r="AO83" i="7"/>
  <c r="AR83" i="7"/>
  <c r="AU83" i="7"/>
  <c r="AL84" i="7"/>
  <c r="AO84" i="7"/>
  <c r="AR84" i="7"/>
  <c r="AU84" i="7"/>
  <c r="AL85" i="7"/>
  <c r="AO85" i="7"/>
  <c r="AR85" i="7"/>
  <c r="AU85" i="7"/>
  <c r="AL86" i="7"/>
  <c r="AO86" i="7"/>
  <c r="AR86" i="7"/>
  <c r="AU86" i="7"/>
  <c r="AL87" i="7"/>
  <c r="AO87" i="7"/>
  <c r="AR87" i="7"/>
  <c r="AU87" i="7"/>
  <c r="AL88" i="7"/>
  <c r="AO88" i="7"/>
  <c r="AR88" i="7"/>
  <c r="AU88" i="7"/>
  <c r="AL89" i="7"/>
  <c r="AO89" i="7"/>
  <c r="AR89" i="7"/>
  <c r="AU89" i="7"/>
  <c r="AL90" i="7"/>
  <c r="AO90" i="7"/>
  <c r="AR90" i="7"/>
  <c r="AU90" i="7"/>
  <c r="AL91" i="7"/>
  <c r="AO91" i="7"/>
  <c r="AR91" i="7"/>
  <c r="AU91" i="7"/>
  <c r="AL92" i="7"/>
  <c r="AO92" i="7"/>
  <c r="AR92" i="7"/>
  <c r="AU92" i="7"/>
  <c r="AL93" i="7"/>
  <c r="AO93" i="7"/>
  <c r="AR93" i="7"/>
  <c r="AU93" i="7"/>
  <c r="AL94" i="7"/>
  <c r="AO94" i="7"/>
  <c r="AR94" i="7"/>
  <c r="AU94" i="7"/>
  <c r="AL95" i="7"/>
  <c r="AO95" i="7"/>
  <c r="AR95" i="7"/>
  <c r="AU95" i="7"/>
  <c r="AL96" i="7"/>
  <c r="AO96" i="7"/>
  <c r="AR96" i="7"/>
  <c r="AU96" i="7"/>
  <c r="AL97" i="7"/>
  <c r="AO97" i="7"/>
  <c r="AR97" i="7"/>
  <c r="AU97" i="7"/>
  <c r="AL98" i="7"/>
  <c r="AO98" i="7"/>
  <c r="AR98" i="7"/>
  <c r="AU98" i="7"/>
  <c r="AL99" i="7"/>
  <c r="AO99" i="7"/>
  <c r="AR99" i="7"/>
  <c r="AU99" i="7"/>
  <c r="AL100" i="7"/>
  <c r="AO100" i="7"/>
  <c r="AR100" i="7"/>
  <c r="AU100" i="7"/>
  <c r="AL101" i="7"/>
  <c r="AO101" i="7"/>
  <c r="AR101" i="7"/>
  <c r="AU101" i="7"/>
  <c r="AL102" i="7"/>
  <c r="AO102" i="7"/>
  <c r="AR102" i="7"/>
  <c r="AU102" i="7"/>
  <c r="AL103" i="7"/>
  <c r="AO103" i="7"/>
  <c r="AR103" i="7"/>
  <c r="AU103" i="7"/>
  <c r="AT1" i="7"/>
  <c r="AW1" i="7"/>
  <c r="AQ1" i="7"/>
  <c r="AU5" i="7"/>
  <c r="AR5" i="7"/>
  <c r="AO5" i="7"/>
  <c r="L6" i="7"/>
  <c r="O6" i="7"/>
  <c r="R6" i="7"/>
  <c r="U6" i="7"/>
  <c r="L7" i="7"/>
  <c r="O7" i="7"/>
  <c r="R7" i="7"/>
  <c r="U7" i="7"/>
  <c r="L8" i="7"/>
  <c r="O8" i="7"/>
  <c r="R8" i="7"/>
  <c r="U8" i="7"/>
  <c r="L9" i="7"/>
  <c r="O9" i="7"/>
  <c r="R9" i="7"/>
  <c r="U9" i="7"/>
  <c r="L10" i="7"/>
  <c r="O10" i="7"/>
  <c r="R10" i="7"/>
  <c r="U10" i="7"/>
  <c r="L11" i="7"/>
  <c r="O11" i="7"/>
  <c r="R11" i="7"/>
  <c r="U11" i="7"/>
  <c r="L12" i="7"/>
  <c r="O12" i="7"/>
  <c r="R12" i="7"/>
  <c r="U12" i="7"/>
  <c r="L13" i="7"/>
  <c r="O13" i="7"/>
  <c r="R13" i="7"/>
  <c r="U13" i="7"/>
  <c r="L14" i="7"/>
  <c r="O14" i="7"/>
  <c r="R14" i="7"/>
  <c r="U14" i="7"/>
  <c r="L15" i="7"/>
  <c r="O15" i="7"/>
  <c r="R15" i="7"/>
  <c r="U15" i="7"/>
  <c r="L16" i="7"/>
  <c r="O16" i="7"/>
  <c r="R16" i="7"/>
  <c r="U16" i="7"/>
  <c r="L17" i="7"/>
  <c r="O17" i="7"/>
  <c r="R17" i="7"/>
  <c r="U17" i="7"/>
  <c r="L18" i="7"/>
  <c r="O18" i="7"/>
  <c r="R18" i="7"/>
  <c r="U18" i="7"/>
  <c r="L19" i="7"/>
  <c r="O19" i="7"/>
  <c r="R19" i="7"/>
  <c r="U19" i="7"/>
  <c r="L20" i="7"/>
  <c r="O20" i="7"/>
  <c r="R20" i="7"/>
  <c r="U20" i="7"/>
  <c r="L21" i="7"/>
  <c r="O21" i="7"/>
  <c r="R21" i="7"/>
  <c r="U21" i="7"/>
  <c r="L22" i="7"/>
  <c r="O22" i="7"/>
  <c r="R22" i="7"/>
  <c r="U22" i="7"/>
  <c r="L23" i="7"/>
  <c r="O23" i="7"/>
  <c r="R23" i="7"/>
  <c r="U23" i="7"/>
  <c r="L24" i="7"/>
  <c r="O24" i="7"/>
  <c r="R24" i="7"/>
  <c r="U24" i="7"/>
  <c r="L25" i="7"/>
  <c r="O25" i="7"/>
  <c r="R25" i="7"/>
  <c r="U25" i="7"/>
  <c r="L26" i="7"/>
  <c r="O26" i="7"/>
  <c r="R26" i="7"/>
  <c r="U26" i="7"/>
  <c r="L27" i="7"/>
  <c r="O27" i="7"/>
  <c r="R27" i="7"/>
  <c r="U27" i="7"/>
  <c r="L28" i="7"/>
  <c r="O28" i="7"/>
  <c r="R28" i="7"/>
  <c r="U28" i="7"/>
  <c r="L29" i="7"/>
  <c r="O29" i="7"/>
  <c r="R29" i="7"/>
  <c r="U29" i="7"/>
  <c r="L30" i="7"/>
  <c r="O30" i="7"/>
  <c r="R30" i="7"/>
  <c r="U30" i="7"/>
  <c r="L31" i="7"/>
  <c r="O31" i="7"/>
  <c r="R31" i="7"/>
  <c r="U31" i="7"/>
  <c r="L32" i="7"/>
  <c r="O32" i="7"/>
  <c r="R32" i="7"/>
  <c r="U32" i="7"/>
  <c r="L33" i="7"/>
  <c r="O33" i="7"/>
  <c r="R33" i="7"/>
  <c r="U33" i="7"/>
  <c r="L34" i="7"/>
  <c r="O34" i="7"/>
  <c r="R34" i="7"/>
  <c r="U34" i="7"/>
  <c r="L35" i="7"/>
  <c r="O35" i="7"/>
  <c r="R35" i="7"/>
  <c r="U35" i="7"/>
  <c r="L36" i="7"/>
  <c r="O36" i="7"/>
  <c r="R36" i="7"/>
  <c r="U36" i="7"/>
  <c r="L37" i="7"/>
  <c r="O37" i="7"/>
  <c r="R37" i="7"/>
  <c r="U37" i="7"/>
  <c r="L38" i="7"/>
  <c r="O38" i="7"/>
  <c r="R38" i="7"/>
  <c r="U38" i="7"/>
  <c r="L39" i="7"/>
  <c r="O39" i="7"/>
  <c r="R39" i="7"/>
  <c r="U39" i="7"/>
  <c r="L40" i="7"/>
  <c r="O40" i="7"/>
  <c r="R40" i="7"/>
  <c r="U40" i="7"/>
  <c r="L41" i="7"/>
  <c r="O41" i="7"/>
  <c r="R41" i="7"/>
  <c r="U41" i="7"/>
  <c r="L42" i="7"/>
  <c r="O42" i="7"/>
  <c r="R42" i="7"/>
  <c r="U42" i="7"/>
  <c r="L43" i="7"/>
  <c r="O43" i="7"/>
  <c r="R43" i="7"/>
  <c r="U43" i="7"/>
  <c r="L44" i="7"/>
  <c r="O44" i="7"/>
  <c r="R44" i="7"/>
  <c r="U44" i="7"/>
  <c r="L45" i="7"/>
  <c r="O45" i="7"/>
  <c r="R45" i="7"/>
  <c r="U45" i="7"/>
  <c r="L46" i="7"/>
  <c r="O46" i="7"/>
  <c r="R46" i="7"/>
  <c r="U46" i="7"/>
  <c r="L47" i="7"/>
  <c r="O47" i="7"/>
  <c r="R47" i="7"/>
  <c r="U47" i="7"/>
  <c r="L48" i="7"/>
  <c r="O48" i="7"/>
  <c r="R48" i="7"/>
  <c r="U48" i="7"/>
  <c r="L49" i="7"/>
  <c r="O49" i="7"/>
  <c r="R49" i="7"/>
  <c r="U49" i="7"/>
  <c r="L50" i="7"/>
  <c r="O50" i="7"/>
  <c r="R50" i="7"/>
  <c r="U50" i="7"/>
  <c r="L51" i="7"/>
  <c r="O51" i="7"/>
  <c r="R51" i="7"/>
  <c r="U51" i="7"/>
  <c r="L52" i="7"/>
  <c r="O52" i="7"/>
  <c r="R52" i="7"/>
  <c r="U52" i="7"/>
  <c r="L53" i="7"/>
  <c r="O53" i="7"/>
  <c r="R53" i="7"/>
  <c r="U53" i="7"/>
  <c r="L54" i="7"/>
  <c r="O54" i="7"/>
  <c r="R54" i="7"/>
  <c r="U54" i="7"/>
  <c r="L55" i="7"/>
  <c r="O55" i="7"/>
  <c r="R55" i="7"/>
  <c r="U55" i="7"/>
  <c r="L56" i="7"/>
  <c r="O56" i="7"/>
  <c r="R56" i="7"/>
  <c r="U56" i="7"/>
  <c r="L57" i="7"/>
  <c r="O57" i="7"/>
  <c r="R57" i="7"/>
  <c r="U57" i="7"/>
  <c r="L58" i="7"/>
  <c r="O58" i="7"/>
  <c r="R58" i="7"/>
  <c r="U58" i="7"/>
  <c r="L59" i="7"/>
  <c r="O59" i="7"/>
  <c r="R59" i="7"/>
  <c r="U59" i="7"/>
  <c r="L60" i="7"/>
  <c r="O60" i="7"/>
  <c r="R60" i="7"/>
  <c r="U60" i="7"/>
  <c r="L61" i="7"/>
  <c r="O61" i="7"/>
  <c r="R61" i="7"/>
  <c r="U61" i="7"/>
  <c r="L62" i="7"/>
  <c r="O62" i="7"/>
  <c r="R62" i="7"/>
  <c r="U62" i="7"/>
  <c r="L63" i="7"/>
  <c r="O63" i="7"/>
  <c r="R63" i="7"/>
  <c r="U63" i="7"/>
  <c r="L64" i="7"/>
  <c r="O64" i="7"/>
  <c r="R64" i="7"/>
  <c r="U64" i="7"/>
  <c r="L65" i="7"/>
  <c r="O65" i="7"/>
  <c r="R65" i="7"/>
  <c r="U65" i="7"/>
  <c r="L66" i="7"/>
  <c r="O66" i="7"/>
  <c r="R66" i="7"/>
  <c r="U66" i="7"/>
  <c r="L67" i="7"/>
  <c r="O67" i="7"/>
  <c r="R67" i="7"/>
  <c r="U67" i="7"/>
  <c r="L68" i="7"/>
  <c r="O68" i="7"/>
  <c r="R68" i="7"/>
  <c r="U68" i="7"/>
  <c r="L69" i="7"/>
  <c r="O69" i="7"/>
  <c r="R69" i="7"/>
  <c r="U69" i="7"/>
  <c r="L70" i="7"/>
  <c r="O70" i="7"/>
  <c r="R70" i="7"/>
  <c r="U70" i="7"/>
  <c r="L71" i="7"/>
  <c r="O71" i="7"/>
  <c r="R71" i="7"/>
  <c r="U71" i="7"/>
  <c r="L72" i="7"/>
  <c r="O72" i="7"/>
  <c r="R72" i="7"/>
  <c r="U72" i="7"/>
  <c r="L73" i="7"/>
  <c r="O73" i="7"/>
  <c r="R73" i="7"/>
  <c r="U73" i="7"/>
  <c r="L74" i="7"/>
  <c r="O74" i="7"/>
  <c r="R74" i="7"/>
  <c r="U74" i="7"/>
  <c r="L75" i="7"/>
  <c r="O75" i="7"/>
  <c r="R75" i="7"/>
  <c r="U75" i="7"/>
  <c r="L76" i="7"/>
  <c r="O76" i="7"/>
  <c r="R76" i="7"/>
  <c r="U76" i="7"/>
  <c r="L77" i="7"/>
  <c r="O77" i="7"/>
  <c r="R77" i="7"/>
  <c r="U77" i="7"/>
  <c r="L78" i="7"/>
  <c r="O78" i="7"/>
  <c r="R78" i="7"/>
  <c r="U78" i="7"/>
  <c r="L79" i="7"/>
  <c r="O79" i="7"/>
  <c r="R79" i="7"/>
  <c r="U79" i="7"/>
  <c r="L80" i="7"/>
  <c r="O80" i="7"/>
  <c r="R80" i="7"/>
  <c r="U80" i="7"/>
  <c r="L81" i="7"/>
  <c r="O81" i="7"/>
  <c r="R81" i="7"/>
  <c r="U81" i="7"/>
  <c r="L82" i="7"/>
  <c r="O82" i="7"/>
  <c r="R82" i="7"/>
  <c r="U82" i="7"/>
  <c r="L83" i="7"/>
  <c r="O83" i="7"/>
  <c r="R83" i="7"/>
  <c r="U83" i="7"/>
  <c r="L84" i="7"/>
  <c r="O84" i="7"/>
  <c r="R84" i="7"/>
  <c r="U84" i="7"/>
  <c r="L85" i="7"/>
  <c r="O85" i="7"/>
  <c r="R85" i="7"/>
  <c r="U85" i="7"/>
  <c r="L86" i="7"/>
  <c r="O86" i="7"/>
  <c r="R86" i="7"/>
  <c r="U86" i="7"/>
  <c r="L87" i="7"/>
  <c r="O87" i="7"/>
  <c r="R87" i="7"/>
  <c r="U87" i="7"/>
  <c r="L88" i="7"/>
  <c r="O88" i="7"/>
  <c r="R88" i="7"/>
  <c r="U88" i="7"/>
  <c r="L89" i="7"/>
  <c r="O89" i="7"/>
  <c r="R89" i="7"/>
  <c r="U89" i="7"/>
  <c r="L90" i="7"/>
  <c r="O90" i="7"/>
  <c r="R90" i="7"/>
  <c r="U90" i="7"/>
  <c r="L91" i="7"/>
  <c r="O91" i="7"/>
  <c r="R91" i="7"/>
  <c r="U91" i="7"/>
  <c r="L92" i="7"/>
  <c r="O92" i="7"/>
  <c r="R92" i="7"/>
  <c r="U92" i="7"/>
  <c r="L93" i="7"/>
  <c r="O93" i="7"/>
  <c r="R93" i="7"/>
  <c r="U93" i="7"/>
  <c r="L94" i="7"/>
  <c r="O94" i="7"/>
  <c r="R94" i="7"/>
  <c r="U94" i="7"/>
  <c r="L95" i="7"/>
  <c r="O95" i="7"/>
  <c r="R95" i="7"/>
  <c r="U95" i="7"/>
  <c r="L96" i="7"/>
  <c r="O96" i="7"/>
  <c r="R96" i="7"/>
  <c r="U96" i="7"/>
  <c r="L97" i="7"/>
  <c r="O97" i="7"/>
  <c r="R97" i="7"/>
  <c r="U97" i="7"/>
  <c r="L98" i="7"/>
  <c r="O98" i="7"/>
  <c r="R98" i="7"/>
  <c r="U98" i="7"/>
  <c r="L99" i="7"/>
  <c r="O99" i="7"/>
  <c r="R99" i="7"/>
  <c r="U99" i="7"/>
  <c r="L100" i="7"/>
  <c r="O100" i="7"/>
  <c r="R100" i="7"/>
  <c r="U100" i="7"/>
  <c r="L101" i="7"/>
  <c r="O101" i="7"/>
  <c r="R101" i="7"/>
  <c r="U101" i="7"/>
  <c r="L102" i="7"/>
  <c r="O102" i="7"/>
  <c r="R102" i="7"/>
  <c r="U102" i="7"/>
  <c r="L103" i="7"/>
  <c r="O103" i="7"/>
  <c r="R103" i="7"/>
  <c r="U103" i="7"/>
  <c r="W1" i="7"/>
  <c r="T1" i="7"/>
  <c r="Q1" i="7"/>
  <c r="N1" i="7"/>
  <c r="AN1" i="7"/>
  <c r="AL5" i="7"/>
  <c r="U5" i="7"/>
  <c r="R5" i="7"/>
  <c r="O5" i="7"/>
  <c r="L5" i="7"/>
  <c r="AP3" i="7" l="1"/>
  <c r="AT3" i="7"/>
  <c r="V3" i="7"/>
  <c r="M105" i="7"/>
  <c r="AV3" i="7"/>
  <c r="AW3" i="7"/>
  <c r="AS3" i="7"/>
  <c r="AQ3" i="7"/>
  <c r="AN3" i="7"/>
  <c r="T3" i="7"/>
  <c r="M3" i="7"/>
  <c r="S3" i="7"/>
  <c r="Q3" i="7"/>
  <c r="W3" i="7"/>
  <c r="P3" i="7"/>
  <c r="N3" i="7"/>
  <c r="V205" i="19" l="1"/>
  <c r="U205" i="19"/>
  <c r="V204" i="19"/>
  <c r="U204" i="19"/>
  <c r="V203" i="19"/>
  <c r="U203" i="19"/>
  <c r="V202" i="19"/>
  <c r="U202" i="19"/>
  <c r="V201" i="19"/>
  <c r="U201" i="19"/>
  <c r="V200" i="19"/>
  <c r="U200" i="19"/>
  <c r="V199" i="19"/>
  <c r="U199" i="19"/>
  <c r="V198" i="19"/>
  <c r="U198" i="19"/>
  <c r="V197" i="19"/>
  <c r="U197" i="19"/>
  <c r="V196" i="19"/>
  <c r="U196" i="19"/>
  <c r="V195" i="19"/>
  <c r="U195" i="19"/>
  <c r="V194" i="19"/>
  <c r="U194" i="19"/>
  <c r="V193" i="19"/>
  <c r="U193" i="19"/>
  <c r="V192" i="19"/>
  <c r="U192" i="19"/>
  <c r="V191" i="19"/>
  <c r="U191" i="19"/>
  <c r="V190" i="19"/>
  <c r="U190" i="19"/>
  <c r="V189" i="19"/>
  <c r="U189" i="19"/>
  <c r="V188" i="19"/>
  <c r="U188" i="19"/>
  <c r="V187" i="19"/>
  <c r="U187" i="19"/>
  <c r="V186" i="19"/>
  <c r="U186" i="19"/>
  <c r="V185" i="19"/>
  <c r="U185" i="19"/>
  <c r="V184" i="19"/>
  <c r="U184" i="19"/>
  <c r="V183" i="19"/>
  <c r="U183" i="19"/>
  <c r="V182" i="19"/>
  <c r="U182" i="19"/>
  <c r="V181" i="19"/>
  <c r="U181" i="19"/>
  <c r="V180" i="19"/>
  <c r="U180" i="19"/>
  <c r="V179" i="19"/>
  <c r="U179" i="19"/>
  <c r="V178" i="19"/>
  <c r="U178" i="19"/>
  <c r="V177" i="19"/>
  <c r="U177" i="19"/>
  <c r="V176" i="19"/>
  <c r="U176" i="19"/>
  <c r="V175" i="19"/>
  <c r="U175" i="19"/>
  <c r="V174" i="19"/>
  <c r="U174" i="19"/>
  <c r="V173" i="19"/>
  <c r="U173" i="19"/>
  <c r="V172" i="19"/>
  <c r="U172" i="19"/>
  <c r="V171" i="19"/>
  <c r="U171" i="19"/>
  <c r="V170" i="19"/>
  <c r="U170" i="19"/>
  <c r="V169" i="19"/>
  <c r="U169" i="19"/>
  <c r="V168" i="19"/>
  <c r="U168" i="19"/>
  <c r="V167" i="19"/>
  <c r="U167" i="19"/>
  <c r="V166" i="19"/>
  <c r="U166" i="19"/>
  <c r="V165" i="19"/>
  <c r="U165" i="19"/>
  <c r="V164" i="19"/>
  <c r="U164" i="19"/>
  <c r="V163" i="19"/>
  <c r="U163" i="19"/>
  <c r="V162" i="19"/>
  <c r="U162" i="19"/>
  <c r="V161" i="19"/>
  <c r="U161" i="19"/>
  <c r="V160" i="19"/>
  <c r="U160" i="19"/>
  <c r="V159" i="19"/>
  <c r="U159" i="19"/>
  <c r="V158" i="19"/>
  <c r="U158" i="19"/>
  <c r="V157" i="19"/>
  <c r="U157" i="19"/>
  <c r="V156" i="19"/>
  <c r="U156" i="19"/>
  <c r="V155" i="19"/>
  <c r="U155" i="19"/>
  <c r="V154" i="19"/>
  <c r="U154" i="19"/>
  <c r="V153" i="19"/>
  <c r="U153" i="19"/>
  <c r="V152" i="19"/>
  <c r="U152" i="19"/>
  <c r="V151" i="19"/>
  <c r="U151" i="19"/>
  <c r="V150" i="19"/>
  <c r="U150" i="19"/>
  <c r="V149" i="19"/>
  <c r="U149" i="19"/>
  <c r="V148" i="19"/>
  <c r="U148" i="19"/>
  <c r="V147" i="19"/>
  <c r="U147" i="19"/>
  <c r="V146" i="19"/>
  <c r="U146" i="19"/>
  <c r="V145" i="19"/>
  <c r="U145" i="19"/>
  <c r="V144" i="19"/>
  <c r="U144" i="19"/>
  <c r="V143" i="19"/>
  <c r="U143" i="19"/>
  <c r="V142" i="19"/>
  <c r="U142" i="19"/>
  <c r="V141" i="19"/>
  <c r="U141" i="19"/>
  <c r="V140" i="19"/>
  <c r="U140" i="19"/>
  <c r="V139" i="19"/>
  <c r="U139" i="19"/>
  <c r="V138" i="19"/>
  <c r="U138" i="19"/>
  <c r="V137" i="19"/>
  <c r="U137" i="19"/>
  <c r="V136" i="19"/>
  <c r="U136" i="19"/>
  <c r="V135" i="19"/>
  <c r="U135" i="19"/>
  <c r="V134" i="19"/>
  <c r="U134" i="19"/>
  <c r="V133" i="19"/>
  <c r="U133" i="19"/>
  <c r="V132" i="19"/>
  <c r="U132" i="19"/>
  <c r="V131" i="19"/>
  <c r="U131" i="19"/>
  <c r="V130" i="19"/>
  <c r="U130" i="19"/>
  <c r="V129" i="19"/>
  <c r="U129" i="19"/>
  <c r="V128" i="19"/>
  <c r="U128" i="19"/>
  <c r="V127" i="19"/>
  <c r="U127" i="19"/>
  <c r="V126" i="19"/>
  <c r="U126" i="19"/>
  <c r="V125" i="19"/>
  <c r="U125" i="19"/>
  <c r="V124" i="19"/>
  <c r="U124" i="19"/>
  <c r="V123" i="19"/>
  <c r="U123" i="19"/>
  <c r="V122" i="19"/>
  <c r="U122" i="19"/>
  <c r="V121" i="19"/>
  <c r="U121" i="19"/>
  <c r="V120" i="19"/>
  <c r="U120" i="19"/>
  <c r="V119" i="19"/>
  <c r="U119" i="19"/>
  <c r="V118" i="19"/>
  <c r="U118" i="19"/>
  <c r="V117" i="19"/>
  <c r="U117" i="19"/>
  <c r="V116" i="19"/>
  <c r="U116" i="19"/>
  <c r="V115" i="19"/>
  <c r="U115" i="19"/>
  <c r="V114" i="19"/>
  <c r="U114" i="19"/>
  <c r="V113" i="19"/>
  <c r="U113" i="19"/>
  <c r="V112" i="19"/>
  <c r="U112" i="19"/>
  <c r="V111" i="19"/>
  <c r="U111" i="19"/>
  <c r="V110" i="19"/>
  <c r="U110" i="19"/>
  <c r="V109" i="19"/>
  <c r="U109" i="19"/>
  <c r="V108" i="19"/>
  <c r="U108" i="19"/>
  <c r="V107" i="19"/>
  <c r="U107" i="19"/>
  <c r="V106" i="19"/>
  <c r="U106" i="19"/>
  <c r="V105" i="19"/>
  <c r="U105" i="19"/>
  <c r="V104" i="19"/>
  <c r="U104" i="19"/>
  <c r="V103" i="19"/>
  <c r="U103" i="19"/>
  <c r="V102" i="19"/>
  <c r="U102" i="19"/>
  <c r="V101" i="19"/>
  <c r="U101" i="19"/>
  <c r="V100" i="19"/>
  <c r="U100" i="19"/>
  <c r="V99" i="19"/>
  <c r="U99" i="19"/>
  <c r="V98" i="19"/>
  <c r="U98" i="19"/>
  <c r="V97" i="19"/>
  <c r="U97" i="19"/>
  <c r="V96" i="19"/>
  <c r="U96" i="19"/>
  <c r="V95" i="19"/>
  <c r="U95" i="19"/>
  <c r="V94" i="19"/>
  <c r="U94" i="19"/>
  <c r="V93" i="19"/>
  <c r="U93" i="19"/>
  <c r="V92" i="19"/>
  <c r="U92" i="19"/>
  <c r="V91" i="19"/>
  <c r="U91" i="19"/>
  <c r="V90" i="19"/>
  <c r="U90" i="19"/>
  <c r="V89" i="19"/>
  <c r="U89" i="19"/>
  <c r="V88" i="19"/>
  <c r="U88" i="19"/>
  <c r="V87" i="19"/>
  <c r="U87" i="19"/>
  <c r="V86" i="19"/>
  <c r="U86" i="19"/>
  <c r="V85" i="19"/>
  <c r="U85" i="19"/>
  <c r="V84" i="19"/>
  <c r="U84" i="19"/>
  <c r="V83" i="19"/>
  <c r="U83" i="19"/>
  <c r="V82" i="19"/>
  <c r="U82" i="19"/>
  <c r="V81" i="19"/>
  <c r="U81" i="19"/>
  <c r="V80" i="19"/>
  <c r="U80" i="19"/>
  <c r="V79" i="19"/>
  <c r="U79" i="19"/>
  <c r="V78" i="19"/>
  <c r="U78" i="19"/>
  <c r="V77" i="19"/>
  <c r="U77" i="19"/>
  <c r="V76" i="19"/>
  <c r="U76" i="19"/>
  <c r="V75" i="19"/>
  <c r="U75" i="19"/>
  <c r="V74" i="19"/>
  <c r="U74" i="19"/>
  <c r="V73" i="19"/>
  <c r="U73" i="19"/>
  <c r="V72" i="19"/>
  <c r="U72" i="19"/>
  <c r="V71" i="19"/>
  <c r="U71" i="19"/>
  <c r="V70" i="19"/>
  <c r="U70" i="19"/>
  <c r="V69" i="19"/>
  <c r="U69" i="19"/>
  <c r="V68" i="19"/>
  <c r="U68" i="19"/>
  <c r="V67" i="19"/>
  <c r="U67" i="19"/>
  <c r="V66" i="19"/>
  <c r="U66" i="19"/>
  <c r="V65" i="19"/>
  <c r="U65" i="19"/>
  <c r="V64" i="19"/>
  <c r="U64" i="19"/>
  <c r="V63" i="19"/>
  <c r="U63" i="19"/>
  <c r="V62" i="19"/>
  <c r="U62" i="19"/>
  <c r="V61" i="19"/>
  <c r="U61" i="19"/>
  <c r="V60" i="19"/>
  <c r="U60" i="19"/>
  <c r="V59" i="19"/>
  <c r="U59" i="19"/>
  <c r="V58" i="19"/>
  <c r="U58" i="19"/>
  <c r="V57" i="19"/>
  <c r="U57" i="19"/>
  <c r="V56" i="19"/>
  <c r="U56" i="19"/>
  <c r="V55" i="19"/>
  <c r="U55" i="19"/>
  <c r="V54" i="19"/>
  <c r="U54" i="19"/>
  <c r="V53" i="19"/>
  <c r="U53" i="19"/>
  <c r="V52" i="19"/>
  <c r="U52" i="19"/>
  <c r="V51" i="19"/>
  <c r="U51" i="19"/>
  <c r="V50" i="19"/>
  <c r="U50" i="19"/>
  <c r="V49" i="19"/>
  <c r="U49" i="19"/>
  <c r="V48" i="19"/>
  <c r="U48" i="19"/>
  <c r="V47" i="19"/>
  <c r="U47" i="19"/>
  <c r="V46" i="19"/>
  <c r="U46" i="19"/>
  <c r="V45" i="19"/>
  <c r="U45" i="19"/>
  <c r="V44" i="19"/>
  <c r="U44" i="19"/>
  <c r="V43" i="19"/>
  <c r="U43" i="19"/>
  <c r="V42" i="19"/>
  <c r="U42" i="19"/>
  <c r="V41" i="19"/>
  <c r="U41" i="19"/>
  <c r="V40" i="19"/>
  <c r="U40" i="19"/>
  <c r="V39" i="19"/>
  <c r="U39" i="19"/>
  <c r="V38" i="19"/>
  <c r="U38" i="19"/>
  <c r="V37" i="19"/>
  <c r="U37" i="19"/>
  <c r="V36" i="19"/>
  <c r="U36" i="19"/>
  <c r="V35" i="19"/>
  <c r="U35" i="19"/>
  <c r="V34" i="19"/>
  <c r="U34" i="19"/>
  <c r="V33" i="19"/>
  <c r="U33" i="19"/>
  <c r="V32" i="19"/>
  <c r="U32" i="19"/>
  <c r="V31" i="19"/>
  <c r="U31" i="19"/>
  <c r="V30" i="19"/>
  <c r="U30" i="19"/>
  <c r="V29" i="19"/>
  <c r="U29" i="19"/>
  <c r="V28" i="19"/>
  <c r="U28" i="19"/>
  <c r="V27" i="19"/>
  <c r="U27" i="19"/>
  <c r="V26" i="19"/>
  <c r="U26" i="19"/>
  <c r="V25" i="19"/>
  <c r="U25" i="19"/>
  <c r="V24" i="19"/>
  <c r="U24" i="19"/>
  <c r="V23" i="19"/>
  <c r="U23" i="19"/>
  <c r="V22" i="19"/>
  <c r="U22" i="19"/>
  <c r="V21" i="19"/>
  <c r="U21" i="19"/>
  <c r="V20" i="19"/>
  <c r="U20" i="19"/>
  <c r="V19" i="19"/>
  <c r="U19" i="19"/>
  <c r="V18" i="19"/>
  <c r="U18" i="19"/>
  <c r="V17" i="19"/>
  <c r="U17" i="19"/>
  <c r="V16" i="19"/>
  <c r="U16" i="19"/>
  <c r="V15" i="19"/>
  <c r="U15" i="19"/>
  <c r="V14" i="19"/>
  <c r="U14" i="19"/>
  <c r="V13" i="19"/>
  <c r="U13" i="19"/>
  <c r="V12" i="19"/>
  <c r="U12" i="19"/>
  <c r="V11" i="19"/>
  <c r="U11" i="19"/>
  <c r="V10" i="19"/>
  <c r="U10" i="19"/>
  <c r="V9" i="19"/>
  <c r="U9" i="19"/>
  <c r="V8" i="19"/>
  <c r="U8" i="19"/>
  <c r="V7" i="19"/>
  <c r="U7" i="19"/>
  <c r="V6" i="19"/>
  <c r="U6" i="19"/>
  <c r="V5" i="19"/>
  <c r="U5" i="19"/>
  <c r="V3" i="19"/>
  <c r="U3" i="19"/>
  <c r="T205" i="19"/>
  <c r="S205" i="19"/>
  <c r="R205" i="19"/>
  <c r="Q205" i="19"/>
  <c r="P205" i="19"/>
  <c r="T204" i="19"/>
  <c r="S204" i="19"/>
  <c r="R204" i="19"/>
  <c r="Q204" i="19"/>
  <c r="P204" i="19"/>
  <c r="T203" i="19"/>
  <c r="S203" i="19"/>
  <c r="R203" i="19"/>
  <c r="Q203" i="19"/>
  <c r="P203" i="19"/>
  <c r="T202" i="19"/>
  <c r="S202" i="19"/>
  <c r="R202" i="19"/>
  <c r="Q202" i="19"/>
  <c r="P202" i="19"/>
  <c r="T201" i="19"/>
  <c r="S201" i="19"/>
  <c r="R201" i="19"/>
  <c r="Q201" i="19"/>
  <c r="P201" i="19"/>
  <c r="T200" i="19"/>
  <c r="S200" i="19"/>
  <c r="R200" i="19"/>
  <c r="Q200" i="19"/>
  <c r="P200" i="19"/>
  <c r="T199" i="19"/>
  <c r="S199" i="19"/>
  <c r="R199" i="19"/>
  <c r="Q199" i="19"/>
  <c r="P199" i="19"/>
  <c r="T198" i="19"/>
  <c r="S198" i="19"/>
  <c r="R198" i="19"/>
  <c r="Q198" i="19"/>
  <c r="P198" i="19"/>
  <c r="T197" i="19"/>
  <c r="S197" i="19"/>
  <c r="R197" i="19"/>
  <c r="Q197" i="19"/>
  <c r="P197" i="19"/>
  <c r="T196" i="19"/>
  <c r="S196" i="19"/>
  <c r="R196" i="19"/>
  <c r="Q196" i="19"/>
  <c r="P196" i="19"/>
  <c r="T195" i="19"/>
  <c r="S195" i="19"/>
  <c r="R195" i="19"/>
  <c r="Q195" i="19"/>
  <c r="P195" i="19"/>
  <c r="T194" i="19"/>
  <c r="S194" i="19"/>
  <c r="R194" i="19"/>
  <c r="Q194" i="19"/>
  <c r="P194" i="19"/>
  <c r="T193" i="19"/>
  <c r="S193" i="19"/>
  <c r="R193" i="19"/>
  <c r="Q193" i="19"/>
  <c r="P193" i="19"/>
  <c r="T192" i="19"/>
  <c r="S192" i="19"/>
  <c r="R192" i="19"/>
  <c r="Q192" i="19"/>
  <c r="P192" i="19"/>
  <c r="T191" i="19"/>
  <c r="S191" i="19"/>
  <c r="R191" i="19"/>
  <c r="Q191" i="19"/>
  <c r="P191" i="19"/>
  <c r="T190" i="19"/>
  <c r="S190" i="19"/>
  <c r="R190" i="19"/>
  <c r="Q190" i="19"/>
  <c r="P190" i="19"/>
  <c r="T189" i="19"/>
  <c r="S189" i="19"/>
  <c r="R189" i="19"/>
  <c r="Q189" i="19"/>
  <c r="P189" i="19"/>
  <c r="T188" i="19"/>
  <c r="S188" i="19"/>
  <c r="R188" i="19"/>
  <c r="Q188" i="19"/>
  <c r="P188" i="19"/>
  <c r="T187" i="19"/>
  <c r="S187" i="19"/>
  <c r="R187" i="19"/>
  <c r="Q187" i="19"/>
  <c r="P187" i="19"/>
  <c r="T186" i="19"/>
  <c r="S186" i="19"/>
  <c r="R186" i="19"/>
  <c r="Q186" i="19"/>
  <c r="P186" i="19"/>
  <c r="T185" i="19"/>
  <c r="S185" i="19"/>
  <c r="R185" i="19"/>
  <c r="Q185" i="19"/>
  <c r="P185" i="19"/>
  <c r="T184" i="19"/>
  <c r="S184" i="19"/>
  <c r="R184" i="19"/>
  <c r="Q184" i="19"/>
  <c r="P184" i="19"/>
  <c r="T183" i="19"/>
  <c r="S183" i="19"/>
  <c r="R183" i="19"/>
  <c r="Q183" i="19"/>
  <c r="P183" i="19"/>
  <c r="T182" i="19"/>
  <c r="S182" i="19"/>
  <c r="R182" i="19"/>
  <c r="Q182" i="19"/>
  <c r="P182" i="19"/>
  <c r="T181" i="19"/>
  <c r="S181" i="19"/>
  <c r="R181" i="19"/>
  <c r="Q181" i="19"/>
  <c r="P181" i="19"/>
  <c r="T180" i="19"/>
  <c r="S180" i="19"/>
  <c r="R180" i="19"/>
  <c r="Q180" i="19"/>
  <c r="P180" i="19"/>
  <c r="T179" i="19"/>
  <c r="S179" i="19"/>
  <c r="R179" i="19"/>
  <c r="Q179" i="19"/>
  <c r="P179" i="19"/>
  <c r="T178" i="19"/>
  <c r="S178" i="19"/>
  <c r="R178" i="19"/>
  <c r="Q178" i="19"/>
  <c r="P178" i="19"/>
  <c r="T177" i="19"/>
  <c r="S177" i="19"/>
  <c r="R177" i="19"/>
  <c r="Q177" i="19"/>
  <c r="P177" i="19"/>
  <c r="T176" i="19"/>
  <c r="S176" i="19"/>
  <c r="R176" i="19"/>
  <c r="Q176" i="19"/>
  <c r="P176" i="19"/>
  <c r="T175" i="19"/>
  <c r="S175" i="19"/>
  <c r="R175" i="19"/>
  <c r="Q175" i="19"/>
  <c r="P175" i="19"/>
  <c r="T174" i="19"/>
  <c r="S174" i="19"/>
  <c r="R174" i="19"/>
  <c r="Q174" i="19"/>
  <c r="P174" i="19"/>
  <c r="T173" i="19"/>
  <c r="S173" i="19"/>
  <c r="R173" i="19"/>
  <c r="Q173" i="19"/>
  <c r="P173" i="19"/>
  <c r="T172" i="19"/>
  <c r="S172" i="19"/>
  <c r="R172" i="19"/>
  <c r="Q172" i="19"/>
  <c r="P172" i="19"/>
  <c r="T171" i="19"/>
  <c r="S171" i="19"/>
  <c r="R171" i="19"/>
  <c r="Q171" i="19"/>
  <c r="P171" i="19"/>
  <c r="T170" i="19"/>
  <c r="S170" i="19"/>
  <c r="R170" i="19"/>
  <c r="Q170" i="19"/>
  <c r="P170" i="19"/>
  <c r="T169" i="19"/>
  <c r="S169" i="19"/>
  <c r="R169" i="19"/>
  <c r="Q169" i="19"/>
  <c r="P169" i="19"/>
  <c r="T168" i="19"/>
  <c r="S168" i="19"/>
  <c r="R168" i="19"/>
  <c r="Q168" i="19"/>
  <c r="P168" i="19"/>
  <c r="T167" i="19"/>
  <c r="S167" i="19"/>
  <c r="R167" i="19"/>
  <c r="Q167" i="19"/>
  <c r="P167" i="19"/>
  <c r="T166" i="19"/>
  <c r="S166" i="19"/>
  <c r="R166" i="19"/>
  <c r="Q166" i="19"/>
  <c r="P166" i="19"/>
  <c r="T165" i="19"/>
  <c r="S165" i="19"/>
  <c r="R165" i="19"/>
  <c r="Q165" i="19"/>
  <c r="P165" i="19"/>
  <c r="T164" i="19"/>
  <c r="S164" i="19"/>
  <c r="R164" i="19"/>
  <c r="Q164" i="19"/>
  <c r="P164" i="19"/>
  <c r="T163" i="19"/>
  <c r="S163" i="19"/>
  <c r="R163" i="19"/>
  <c r="Q163" i="19"/>
  <c r="P163" i="19"/>
  <c r="T162" i="19"/>
  <c r="S162" i="19"/>
  <c r="R162" i="19"/>
  <c r="Q162" i="19"/>
  <c r="P162" i="19"/>
  <c r="T161" i="19"/>
  <c r="S161" i="19"/>
  <c r="R161" i="19"/>
  <c r="Q161" i="19"/>
  <c r="P161" i="19"/>
  <c r="T160" i="19"/>
  <c r="S160" i="19"/>
  <c r="R160" i="19"/>
  <c r="Q160" i="19"/>
  <c r="P160" i="19"/>
  <c r="T159" i="19"/>
  <c r="S159" i="19"/>
  <c r="R159" i="19"/>
  <c r="Q159" i="19"/>
  <c r="P159" i="19"/>
  <c r="T158" i="19"/>
  <c r="S158" i="19"/>
  <c r="R158" i="19"/>
  <c r="Q158" i="19"/>
  <c r="P158" i="19"/>
  <c r="T157" i="19"/>
  <c r="S157" i="19"/>
  <c r="R157" i="19"/>
  <c r="Q157" i="19"/>
  <c r="P157" i="19"/>
  <c r="T156" i="19"/>
  <c r="S156" i="19"/>
  <c r="R156" i="19"/>
  <c r="Q156" i="19"/>
  <c r="P156" i="19"/>
  <c r="T155" i="19"/>
  <c r="S155" i="19"/>
  <c r="R155" i="19"/>
  <c r="Q155" i="19"/>
  <c r="P155" i="19"/>
  <c r="T154" i="19"/>
  <c r="S154" i="19"/>
  <c r="R154" i="19"/>
  <c r="Q154" i="19"/>
  <c r="P154" i="19"/>
  <c r="T153" i="19"/>
  <c r="S153" i="19"/>
  <c r="R153" i="19"/>
  <c r="Q153" i="19"/>
  <c r="P153" i="19"/>
  <c r="T152" i="19"/>
  <c r="S152" i="19"/>
  <c r="R152" i="19"/>
  <c r="Q152" i="19"/>
  <c r="P152" i="19"/>
  <c r="T151" i="19"/>
  <c r="S151" i="19"/>
  <c r="R151" i="19"/>
  <c r="Q151" i="19"/>
  <c r="P151" i="19"/>
  <c r="T150" i="19"/>
  <c r="S150" i="19"/>
  <c r="R150" i="19"/>
  <c r="Q150" i="19"/>
  <c r="P150" i="19"/>
  <c r="T149" i="19"/>
  <c r="S149" i="19"/>
  <c r="R149" i="19"/>
  <c r="Q149" i="19"/>
  <c r="P149" i="19"/>
  <c r="T148" i="19"/>
  <c r="S148" i="19"/>
  <c r="R148" i="19"/>
  <c r="Q148" i="19"/>
  <c r="P148" i="19"/>
  <c r="T147" i="19"/>
  <c r="S147" i="19"/>
  <c r="R147" i="19"/>
  <c r="Q147" i="19"/>
  <c r="P147" i="19"/>
  <c r="T146" i="19"/>
  <c r="S146" i="19"/>
  <c r="R146" i="19"/>
  <c r="Q146" i="19"/>
  <c r="P146" i="19"/>
  <c r="T145" i="19"/>
  <c r="S145" i="19"/>
  <c r="R145" i="19"/>
  <c r="Q145" i="19"/>
  <c r="P145" i="19"/>
  <c r="T144" i="19"/>
  <c r="S144" i="19"/>
  <c r="R144" i="19"/>
  <c r="Q144" i="19"/>
  <c r="P144" i="19"/>
  <c r="T143" i="19"/>
  <c r="S143" i="19"/>
  <c r="R143" i="19"/>
  <c r="Q143" i="19"/>
  <c r="P143" i="19"/>
  <c r="T142" i="19"/>
  <c r="S142" i="19"/>
  <c r="R142" i="19"/>
  <c r="Q142" i="19"/>
  <c r="P142" i="19"/>
  <c r="T141" i="19"/>
  <c r="S141" i="19"/>
  <c r="R141" i="19"/>
  <c r="Q141" i="19"/>
  <c r="P141" i="19"/>
  <c r="T140" i="19"/>
  <c r="S140" i="19"/>
  <c r="R140" i="19"/>
  <c r="Q140" i="19"/>
  <c r="P140" i="19"/>
  <c r="T139" i="19"/>
  <c r="S139" i="19"/>
  <c r="R139" i="19"/>
  <c r="Q139" i="19"/>
  <c r="P139" i="19"/>
  <c r="T138" i="19"/>
  <c r="S138" i="19"/>
  <c r="R138" i="19"/>
  <c r="Q138" i="19"/>
  <c r="P138" i="19"/>
  <c r="T137" i="19"/>
  <c r="S137" i="19"/>
  <c r="R137" i="19"/>
  <c r="Q137" i="19"/>
  <c r="P137" i="19"/>
  <c r="T136" i="19"/>
  <c r="S136" i="19"/>
  <c r="R136" i="19"/>
  <c r="Q136" i="19"/>
  <c r="P136" i="19"/>
  <c r="T135" i="19"/>
  <c r="S135" i="19"/>
  <c r="R135" i="19"/>
  <c r="Q135" i="19"/>
  <c r="P135" i="19"/>
  <c r="T134" i="19"/>
  <c r="S134" i="19"/>
  <c r="R134" i="19"/>
  <c r="Q134" i="19"/>
  <c r="P134" i="19"/>
  <c r="T133" i="19"/>
  <c r="S133" i="19"/>
  <c r="R133" i="19"/>
  <c r="Q133" i="19"/>
  <c r="P133" i="19"/>
  <c r="T132" i="19"/>
  <c r="S132" i="19"/>
  <c r="R132" i="19"/>
  <c r="Q132" i="19"/>
  <c r="P132" i="19"/>
  <c r="T131" i="19"/>
  <c r="S131" i="19"/>
  <c r="R131" i="19"/>
  <c r="Q131" i="19"/>
  <c r="P131" i="19"/>
  <c r="T130" i="19"/>
  <c r="S130" i="19"/>
  <c r="R130" i="19"/>
  <c r="Q130" i="19"/>
  <c r="P130" i="19"/>
  <c r="T129" i="19"/>
  <c r="S129" i="19"/>
  <c r="R129" i="19"/>
  <c r="Q129" i="19"/>
  <c r="P129" i="19"/>
  <c r="T128" i="19"/>
  <c r="S128" i="19"/>
  <c r="R128" i="19"/>
  <c r="Q128" i="19"/>
  <c r="P128" i="19"/>
  <c r="T127" i="19"/>
  <c r="S127" i="19"/>
  <c r="R127" i="19"/>
  <c r="Q127" i="19"/>
  <c r="P127" i="19"/>
  <c r="T126" i="19"/>
  <c r="S126" i="19"/>
  <c r="R126" i="19"/>
  <c r="Q126" i="19"/>
  <c r="P126" i="19"/>
  <c r="T125" i="19"/>
  <c r="S125" i="19"/>
  <c r="R125" i="19"/>
  <c r="Q125" i="19"/>
  <c r="P125" i="19"/>
  <c r="T124" i="19"/>
  <c r="S124" i="19"/>
  <c r="R124" i="19"/>
  <c r="Q124" i="19"/>
  <c r="P124" i="19"/>
  <c r="T123" i="19"/>
  <c r="S123" i="19"/>
  <c r="R123" i="19"/>
  <c r="Q123" i="19"/>
  <c r="P123" i="19"/>
  <c r="T122" i="19"/>
  <c r="S122" i="19"/>
  <c r="R122" i="19"/>
  <c r="Q122" i="19"/>
  <c r="P122" i="19"/>
  <c r="T121" i="19"/>
  <c r="S121" i="19"/>
  <c r="R121" i="19"/>
  <c r="Q121" i="19"/>
  <c r="P121" i="19"/>
  <c r="T120" i="19"/>
  <c r="S120" i="19"/>
  <c r="R120" i="19"/>
  <c r="Q120" i="19"/>
  <c r="P120" i="19"/>
  <c r="T119" i="19"/>
  <c r="S119" i="19"/>
  <c r="R119" i="19"/>
  <c r="Q119" i="19"/>
  <c r="P119" i="19"/>
  <c r="T118" i="19"/>
  <c r="S118" i="19"/>
  <c r="R118" i="19"/>
  <c r="Q118" i="19"/>
  <c r="P118" i="19"/>
  <c r="T117" i="19"/>
  <c r="S117" i="19"/>
  <c r="R117" i="19"/>
  <c r="Q117" i="19"/>
  <c r="P117" i="19"/>
  <c r="T116" i="19"/>
  <c r="S116" i="19"/>
  <c r="R116" i="19"/>
  <c r="Q116" i="19"/>
  <c r="P116" i="19"/>
  <c r="T115" i="19"/>
  <c r="S115" i="19"/>
  <c r="R115" i="19"/>
  <c r="Q115" i="19"/>
  <c r="P115" i="19"/>
  <c r="T114" i="19"/>
  <c r="S114" i="19"/>
  <c r="R114" i="19"/>
  <c r="Q114" i="19"/>
  <c r="P114" i="19"/>
  <c r="T113" i="19"/>
  <c r="S113" i="19"/>
  <c r="R113" i="19"/>
  <c r="Q113" i="19"/>
  <c r="P113" i="19"/>
  <c r="T112" i="19"/>
  <c r="S112" i="19"/>
  <c r="R112" i="19"/>
  <c r="Q112" i="19"/>
  <c r="P112" i="19"/>
  <c r="T111" i="19"/>
  <c r="S111" i="19"/>
  <c r="R111" i="19"/>
  <c r="Q111" i="19"/>
  <c r="P111" i="19"/>
  <c r="T110" i="19"/>
  <c r="S110" i="19"/>
  <c r="R110" i="19"/>
  <c r="Q110" i="19"/>
  <c r="P110" i="19"/>
  <c r="T109" i="19"/>
  <c r="S109" i="19"/>
  <c r="R109" i="19"/>
  <c r="Q109" i="19"/>
  <c r="P109" i="19"/>
  <c r="T108" i="19"/>
  <c r="S108" i="19"/>
  <c r="R108" i="19"/>
  <c r="Q108" i="19"/>
  <c r="P108" i="19"/>
  <c r="T107" i="19"/>
  <c r="S107" i="19"/>
  <c r="R107" i="19"/>
  <c r="Q107" i="19"/>
  <c r="P107" i="19"/>
  <c r="T106" i="19"/>
  <c r="S106" i="19"/>
  <c r="R106" i="19"/>
  <c r="Q106" i="19"/>
  <c r="P106" i="19"/>
  <c r="T105" i="19"/>
  <c r="S105" i="19"/>
  <c r="R105" i="19"/>
  <c r="Q105" i="19"/>
  <c r="P105" i="19"/>
  <c r="T104" i="19"/>
  <c r="S104" i="19"/>
  <c r="R104" i="19"/>
  <c r="Q104" i="19"/>
  <c r="P104" i="19"/>
  <c r="T103" i="19"/>
  <c r="S103" i="19"/>
  <c r="R103" i="19"/>
  <c r="Q103" i="19"/>
  <c r="P103" i="19"/>
  <c r="T102" i="19"/>
  <c r="S102" i="19"/>
  <c r="R102" i="19"/>
  <c r="Q102" i="19"/>
  <c r="P102" i="19"/>
  <c r="T101" i="19"/>
  <c r="S101" i="19"/>
  <c r="R101" i="19"/>
  <c r="Q101" i="19"/>
  <c r="P101" i="19"/>
  <c r="T100" i="19"/>
  <c r="S100" i="19"/>
  <c r="R100" i="19"/>
  <c r="Q100" i="19"/>
  <c r="P100" i="19"/>
  <c r="T99" i="19"/>
  <c r="S99" i="19"/>
  <c r="R99" i="19"/>
  <c r="Q99" i="19"/>
  <c r="P99" i="19"/>
  <c r="T98" i="19"/>
  <c r="S98" i="19"/>
  <c r="R98" i="19"/>
  <c r="Q98" i="19"/>
  <c r="P98" i="19"/>
  <c r="T97" i="19"/>
  <c r="S97" i="19"/>
  <c r="R97" i="19"/>
  <c r="Q97" i="19"/>
  <c r="P97" i="19"/>
  <c r="T96" i="19"/>
  <c r="S96" i="19"/>
  <c r="R96" i="19"/>
  <c r="Q96" i="19"/>
  <c r="P96" i="19"/>
  <c r="T95" i="19"/>
  <c r="S95" i="19"/>
  <c r="R95" i="19"/>
  <c r="Q95" i="19"/>
  <c r="P95" i="19"/>
  <c r="T94" i="19"/>
  <c r="S94" i="19"/>
  <c r="R94" i="19"/>
  <c r="Q94" i="19"/>
  <c r="P94" i="19"/>
  <c r="T93" i="19"/>
  <c r="S93" i="19"/>
  <c r="R93" i="19"/>
  <c r="Q93" i="19"/>
  <c r="P93" i="19"/>
  <c r="T92" i="19"/>
  <c r="S92" i="19"/>
  <c r="R92" i="19"/>
  <c r="Q92" i="19"/>
  <c r="P92" i="19"/>
  <c r="T91" i="19"/>
  <c r="S91" i="19"/>
  <c r="R91" i="19"/>
  <c r="Q91" i="19"/>
  <c r="P91" i="19"/>
  <c r="T90" i="19"/>
  <c r="S90" i="19"/>
  <c r="R90" i="19"/>
  <c r="Q90" i="19"/>
  <c r="P90" i="19"/>
  <c r="T89" i="19"/>
  <c r="S89" i="19"/>
  <c r="R89" i="19"/>
  <c r="Q89" i="19"/>
  <c r="P89" i="19"/>
  <c r="T88" i="19"/>
  <c r="S88" i="19"/>
  <c r="R88" i="19"/>
  <c r="Q88" i="19"/>
  <c r="P88" i="19"/>
  <c r="T87" i="19"/>
  <c r="S87" i="19"/>
  <c r="R87" i="19"/>
  <c r="Q87" i="19"/>
  <c r="P87" i="19"/>
  <c r="T86" i="19"/>
  <c r="S86" i="19"/>
  <c r="R86" i="19"/>
  <c r="Q86" i="19"/>
  <c r="P86" i="19"/>
  <c r="T85" i="19"/>
  <c r="S85" i="19"/>
  <c r="R85" i="19"/>
  <c r="Q85" i="19"/>
  <c r="P85" i="19"/>
  <c r="T84" i="19"/>
  <c r="S84" i="19"/>
  <c r="R84" i="19"/>
  <c r="Q84" i="19"/>
  <c r="P84" i="19"/>
  <c r="T83" i="19"/>
  <c r="S83" i="19"/>
  <c r="R83" i="19"/>
  <c r="Q83" i="19"/>
  <c r="P83" i="19"/>
  <c r="T82" i="19"/>
  <c r="S82" i="19"/>
  <c r="R82" i="19"/>
  <c r="Q82" i="19"/>
  <c r="P82" i="19"/>
  <c r="T81" i="19"/>
  <c r="S81" i="19"/>
  <c r="R81" i="19"/>
  <c r="Q81" i="19"/>
  <c r="P81" i="19"/>
  <c r="T80" i="19"/>
  <c r="S80" i="19"/>
  <c r="R80" i="19"/>
  <c r="Q80" i="19"/>
  <c r="P80" i="19"/>
  <c r="T79" i="19"/>
  <c r="S79" i="19"/>
  <c r="R79" i="19"/>
  <c r="Q79" i="19"/>
  <c r="P79" i="19"/>
  <c r="T78" i="19"/>
  <c r="S78" i="19"/>
  <c r="R78" i="19"/>
  <c r="Q78" i="19"/>
  <c r="P78" i="19"/>
  <c r="T77" i="19"/>
  <c r="S77" i="19"/>
  <c r="R77" i="19"/>
  <c r="Q77" i="19"/>
  <c r="P77" i="19"/>
  <c r="T76" i="19"/>
  <c r="S76" i="19"/>
  <c r="R76" i="19"/>
  <c r="Q76" i="19"/>
  <c r="P76" i="19"/>
  <c r="T75" i="19"/>
  <c r="S75" i="19"/>
  <c r="R75" i="19"/>
  <c r="Q75" i="19"/>
  <c r="P75" i="19"/>
  <c r="T74" i="19"/>
  <c r="S74" i="19"/>
  <c r="R74" i="19"/>
  <c r="Q74" i="19"/>
  <c r="P74" i="19"/>
  <c r="T73" i="19"/>
  <c r="S73" i="19"/>
  <c r="R73" i="19"/>
  <c r="Q73" i="19"/>
  <c r="P73" i="19"/>
  <c r="T72" i="19"/>
  <c r="S72" i="19"/>
  <c r="R72" i="19"/>
  <c r="Q72" i="19"/>
  <c r="P72" i="19"/>
  <c r="T71" i="19"/>
  <c r="S71" i="19"/>
  <c r="R71" i="19"/>
  <c r="Q71" i="19"/>
  <c r="P71" i="19"/>
  <c r="T70" i="19"/>
  <c r="S70" i="19"/>
  <c r="R70" i="19"/>
  <c r="Q70" i="19"/>
  <c r="P70" i="19"/>
  <c r="T69" i="19"/>
  <c r="S69" i="19"/>
  <c r="R69" i="19"/>
  <c r="Q69" i="19"/>
  <c r="P69" i="19"/>
  <c r="T68" i="19"/>
  <c r="S68" i="19"/>
  <c r="R68" i="19"/>
  <c r="Q68" i="19"/>
  <c r="P68" i="19"/>
  <c r="T67" i="19"/>
  <c r="S67" i="19"/>
  <c r="R67" i="19"/>
  <c r="Q67" i="19"/>
  <c r="P67" i="19"/>
  <c r="T66" i="19"/>
  <c r="S66" i="19"/>
  <c r="R66" i="19"/>
  <c r="Q66" i="19"/>
  <c r="P66" i="19"/>
  <c r="T65" i="19"/>
  <c r="S65" i="19"/>
  <c r="R65" i="19"/>
  <c r="Q65" i="19"/>
  <c r="P65" i="19"/>
  <c r="T64" i="19"/>
  <c r="S64" i="19"/>
  <c r="R64" i="19"/>
  <c r="Q64" i="19"/>
  <c r="P64" i="19"/>
  <c r="T63" i="19"/>
  <c r="S63" i="19"/>
  <c r="R63" i="19"/>
  <c r="Q63" i="19"/>
  <c r="P63" i="19"/>
  <c r="T62" i="19"/>
  <c r="S62" i="19"/>
  <c r="R62" i="19"/>
  <c r="Q62" i="19"/>
  <c r="P62" i="19"/>
  <c r="T61" i="19"/>
  <c r="S61" i="19"/>
  <c r="R61" i="19"/>
  <c r="Q61" i="19"/>
  <c r="P61" i="19"/>
  <c r="T60" i="19"/>
  <c r="S60" i="19"/>
  <c r="R60" i="19"/>
  <c r="Q60" i="19"/>
  <c r="P60" i="19"/>
  <c r="T59" i="19"/>
  <c r="S59" i="19"/>
  <c r="R59" i="19"/>
  <c r="Q59" i="19"/>
  <c r="P59" i="19"/>
  <c r="T58" i="19"/>
  <c r="S58" i="19"/>
  <c r="R58" i="19"/>
  <c r="Q58" i="19"/>
  <c r="P58" i="19"/>
  <c r="T57" i="19"/>
  <c r="S57" i="19"/>
  <c r="R57" i="19"/>
  <c r="Q57" i="19"/>
  <c r="P57" i="19"/>
  <c r="T56" i="19"/>
  <c r="S56" i="19"/>
  <c r="R56" i="19"/>
  <c r="Q56" i="19"/>
  <c r="P56" i="19"/>
  <c r="T55" i="19"/>
  <c r="S55" i="19"/>
  <c r="R55" i="19"/>
  <c r="Q55" i="19"/>
  <c r="P55" i="19"/>
  <c r="T54" i="19"/>
  <c r="S54" i="19"/>
  <c r="R54" i="19"/>
  <c r="Q54" i="19"/>
  <c r="P54" i="19"/>
  <c r="T53" i="19"/>
  <c r="S53" i="19"/>
  <c r="R53" i="19"/>
  <c r="Q53" i="19"/>
  <c r="P53" i="19"/>
  <c r="T52" i="19"/>
  <c r="S52" i="19"/>
  <c r="R52" i="19"/>
  <c r="Q52" i="19"/>
  <c r="P52" i="19"/>
  <c r="T51" i="19"/>
  <c r="S51" i="19"/>
  <c r="R51" i="19"/>
  <c r="Q51" i="19"/>
  <c r="P51" i="19"/>
  <c r="T50" i="19"/>
  <c r="S50" i="19"/>
  <c r="R50" i="19"/>
  <c r="Q50" i="19"/>
  <c r="P50" i="19"/>
  <c r="T49" i="19"/>
  <c r="S49" i="19"/>
  <c r="R49" i="19"/>
  <c r="Q49" i="19"/>
  <c r="P49" i="19"/>
  <c r="T48" i="19"/>
  <c r="S48" i="19"/>
  <c r="R48" i="19"/>
  <c r="Q48" i="19"/>
  <c r="P48" i="19"/>
  <c r="T47" i="19"/>
  <c r="S47" i="19"/>
  <c r="R47" i="19"/>
  <c r="Q47" i="19"/>
  <c r="P47" i="19"/>
  <c r="T46" i="19"/>
  <c r="S46" i="19"/>
  <c r="R46" i="19"/>
  <c r="Q46" i="19"/>
  <c r="P46" i="19"/>
  <c r="T45" i="19"/>
  <c r="S45" i="19"/>
  <c r="R45" i="19"/>
  <c r="Q45" i="19"/>
  <c r="P45" i="19"/>
  <c r="T44" i="19"/>
  <c r="S44" i="19"/>
  <c r="R44" i="19"/>
  <c r="Q44" i="19"/>
  <c r="P44" i="19"/>
  <c r="T43" i="19"/>
  <c r="S43" i="19"/>
  <c r="R43" i="19"/>
  <c r="Q43" i="19"/>
  <c r="P43" i="19"/>
  <c r="T42" i="19"/>
  <c r="S42" i="19"/>
  <c r="R42" i="19"/>
  <c r="Q42" i="19"/>
  <c r="P42" i="19"/>
  <c r="T41" i="19"/>
  <c r="S41" i="19"/>
  <c r="R41" i="19"/>
  <c r="Q41" i="19"/>
  <c r="P41" i="19"/>
  <c r="T40" i="19"/>
  <c r="S40" i="19"/>
  <c r="R40" i="19"/>
  <c r="Q40" i="19"/>
  <c r="P40" i="19"/>
  <c r="T39" i="19"/>
  <c r="S39" i="19"/>
  <c r="R39" i="19"/>
  <c r="Q39" i="19"/>
  <c r="P39" i="19"/>
  <c r="T38" i="19"/>
  <c r="S38" i="19"/>
  <c r="R38" i="19"/>
  <c r="Q38" i="19"/>
  <c r="P38" i="19"/>
  <c r="T37" i="19"/>
  <c r="S37" i="19"/>
  <c r="R37" i="19"/>
  <c r="Q37" i="19"/>
  <c r="P37" i="19"/>
  <c r="T36" i="19"/>
  <c r="S36" i="19"/>
  <c r="R36" i="19"/>
  <c r="Q36" i="19"/>
  <c r="P36" i="19"/>
  <c r="T35" i="19"/>
  <c r="S35" i="19"/>
  <c r="R35" i="19"/>
  <c r="Q35" i="19"/>
  <c r="P35" i="19"/>
  <c r="T34" i="19"/>
  <c r="S34" i="19"/>
  <c r="R34" i="19"/>
  <c r="Q34" i="19"/>
  <c r="P34" i="19"/>
  <c r="T33" i="19"/>
  <c r="S33" i="19"/>
  <c r="R33" i="19"/>
  <c r="Q33" i="19"/>
  <c r="P33" i="19"/>
  <c r="T32" i="19"/>
  <c r="S32" i="19"/>
  <c r="R32" i="19"/>
  <c r="Q32" i="19"/>
  <c r="P32" i="19"/>
  <c r="T31" i="19"/>
  <c r="S31" i="19"/>
  <c r="R31" i="19"/>
  <c r="Q31" i="19"/>
  <c r="P31" i="19"/>
  <c r="T30" i="19"/>
  <c r="S30" i="19"/>
  <c r="R30" i="19"/>
  <c r="Q30" i="19"/>
  <c r="P30" i="19"/>
  <c r="T29" i="19"/>
  <c r="S29" i="19"/>
  <c r="R29" i="19"/>
  <c r="Q29" i="19"/>
  <c r="P29" i="19"/>
  <c r="T28" i="19"/>
  <c r="S28" i="19"/>
  <c r="R28" i="19"/>
  <c r="Q28" i="19"/>
  <c r="P28" i="19"/>
  <c r="T27" i="19"/>
  <c r="S27" i="19"/>
  <c r="R27" i="19"/>
  <c r="Q27" i="19"/>
  <c r="P27" i="19"/>
  <c r="T26" i="19"/>
  <c r="S26" i="19"/>
  <c r="R26" i="19"/>
  <c r="Q26" i="19"/>
  <c r="P26" i="19"/>
  <c r="T25" i="19"/>
  <c r="S25" i="19"/>
  <c r="R25" i="19"/>
  <c r="Q25" i="19"/>
  <c r="P25" i="19"/>
  <c r="T24" i="19"/>
  <c r="S24" i="19"/>
  <c r="R24" i="19"/>
  <c r="Q24" i="19"/>
  <c r="P24" i="19"/>
  <c r="T23" i="19"/>
  <c r="S23" i="19"/>
  <c r="R23" i="19"/>
  <c r="Q23" i="19"/>
  <c r="P23" i="19"/>
  <c r="T22" i="19"/>
  <c r="S22" i="19"/>
  <c r="R22" i="19"/>
  <c r="Q22" i="19"/>
  <c r="P22" i="19"/>
  <c r="T21" i="19"/>
  <c r="S21" i="19"/>
  <c r="R21" i="19"/>
  <c r="Q21" i="19"/>
  <c r="P21" i="19"/>
  <c r="T20" i="19"/>
  <c r="S20" i="19"/>
  <c r="R20" i="19"/>
  <c r="Q20" i="19"/>
  <c r="P20" i="19"/>
  <c r="T19" i="19"/>
  <c r="S19" i="19"/>
  <c r="R19" i="19"/>
  <c r="Q19" i="19"/>
  <c r="P19" i="19"/>
  <c r="T18" i="19"/>
  <c r="S18" i="19"/>
  <c r="R18" i="19"/>
  <c r="Q18" i="19"/>
  <c r="P18" i="19"/>
  <c r="T17" i="19"/>
  <c r="S17" i="19"/>
  <c r="R17" i="19"/>
  <c r="Q17" i="19"/>
  <c r="P17" i="19"/>
  <c r="T16" i="19"/>
  <c r="S16" i="19"/>
  <c r="R16" i="19"/>
  <c r="Q16" i="19"/>
  <c r="P16" i="19"/>
  <c r="T15" i="19"/>
  <c r="S15" i="19"/>
  <c r="R15" i="19"/>
  <c r="Q15" i="19"/>
  <c r="P15" i="19"/>
  <c r="T14" i="19"/>
  <c r="S14" i="19"/>
  <c r="R14" i="19"/>
  <c r="Q14" i="19"/>
  <c r="P14" i="19"/>
  <c r="T13" i="19"/>
  <c r="S13" i="19"/>
  <c r="R13" i="19"/>
  <c r="Q13" i="19"/>
  <c r="P13" i="19"/>
  <c r="T12" i="19"/>
  <c r="S12" i="19"/>
  <c r="R12" i="19"/>
  <c r="Q12" i="19"/>
  <c r="P12" i="19"/>
  <c r="T11" i="19"/>
  <c r="S11" i="19"/>
  <c r="R11" i="19"/>
  <c r="Q11" i="19"/>
  <c r="P11" i="19"/>
  <c r="T10" i="19"/>
  <c r="S10" i="19"/>
  <c r="R10" i="19"/>
  <c r="Q10" i="19"/>
  <c r="P10" i="19"/>
  <c r="T9" i="19"/>
  <c r="S9" i="19"/>
  <c r="R9" i="19"/>
  <c r="Q9" i="19"/>
  <c r="P9" i="19"/>
  <c r="T8" i="19"/>
  <c r="S8" i="19"/>
  <c r="R8" i="19"/>
  <c r="Q8" i="19"/>
  <c r="P8" i="19"/>
  <c r="T7" i="19"/>
  <c r="S7" i="19"/>
  <c r="R7" i="19"/>
  <c r="Q7" i="19"/>
  <c r="P7" i="19"/>
  <c r="T6" i="19"/>
  <c r="S6" i="19"/>
  <c r="R6" i="19"/>
  <c r="Q6" i="19"/>
  <c r="P6" i="19"/>
  <c r="T5" i="19"/>
  <c r="S5" i="19"/>
  <c r="R5" i="19"/>
  <c r="Q5" i="19"/>
  <c r="P5" i="19"/>
  <c r="T3" i="19"/>
  <c r="S3" i="19"/>
  <c r="R3" i="19"/>
  <c r="Q3" i="19"/>
  <c r="K205" i="19"/>
  <c r="J205" i="19"/>
  <c r="I205" i="19"/>
  <c r="H205" i="19"/>
  <c r="G205" i="19"/>
  <c r="F205" i="19"/>
  <c r="K204" i="19"/>
  <c r="J204" i="19"/>
  <c r="I204" i="19"/>
  <c r="H204" i="19"/>
  <c r="G204" i="19"/>
  <c r="F204" i="19"/>
  <c r="K203" i="19"/>
  <c r="J203" i="19"/>
  <c r="I203" i="19"/>
  <c r="H203" i="19"/>
  <c r="G203" i="19"/>
  <c r="F203" i="19"/>
  <c r="K202" i="19"/>
  <c r="J202" i="19"/>
  <c r="I202" i="19"/>
  <c r="H202" i="19"/>
  <c r="G202" i="19"/>
  <c r="F202" i="19"/>
  <c r="K201" i="19"/>
  <c r="J201" i="19"/>
  <c r="I201" i="19"/>
  <c r="H201" i="19"/>
  <c r="G201" i="19"/>
  <c r="F201" i="19"/>
  <c r="K200" i="19"/>
  <c r="J200" i="19"/>
  <c r="I200" i="19"/>
  <c r="H200" i="19"/>
  <c r="G200" i="19"/>
  <c r="F200" i="19"/>
  <c r="K199" i="19"/>
  <c r="J199" i="19"/>
  <c r="I199" i="19"/>
  <c r="H199" i="19"/>
  <c r="G199" i="19"/>
  <c r="F199" i="19"/>
  <c r="K198" i="19"/>
  <c r="J198" i="19"/>
  <c r="I198" i="19"/>
  <c r="H198" i="19"/>
  <c r="G198" i="19"/>
  <c r="F198" i="19"/>
  <c r="K197" i="19"/>
  <c r="J197" i="19"/>
  <c r="I197" i="19"/>
  <c r="H197" i="19"/>
  <c r="G197" i="19"/>
  <c r="F197" i="19"/>
  <c r="K196" i="19"/>
  <c r="J196" i="19"/>
  <c r="I196" i="19"/>
  <c r="H196" i="19"/>
  <c r="G196" i="19"/>
  <c r="F196" i="19"/>
  <c r="K195" i="19"/>
  <c r="J195" i="19"/>
  <c r="I195" i="19"/>
  <c r="H195" i="19"/>
  <c r="G195" i="19"/>
  <c r="F195" i="19"/>
  <c r="K194" i="19"/>
  <c r="J194" i="19"/>
  <c r="I194" i="19"/>
  <c r="H194" i="19"/>
  <c r="G194" i="19"/>
  <c r="F194" i="19"/>
  <c r="K193" i="19"/>
  <c r="J193" i="19"/>
  <c r="I193" i="19"/>
  <c r="H193" i="19"/>
  <c r="G193" i="19"/>
  <c r="F193" i="19"/>
  <c r="K192" i="19"/>
  <c r="J192" i="19"/>
  <c r="I192" i="19"/>
  <c r="H192" i="19"/>
  <c r="G192" i="19"/>
  <c r="F192" i="19"/>
  <c r="K191" i="19"/>
  <c r="J191" i="19"/>
  <c r="I191" i="19"/>
  <c r="H191" i="19"/>
  <c r="G191" i="19"/>
  <c r="F191" i="19"/>
  <c r="K190" i="19"/>
  <c r="J190" i="19"/>
  <c r="I190" i="19"/>
  <c r="H190" i="19"/>
  <c r="G190" i="19"/>
  <c r="F190" i="19"/>
  <c r="K189" i="19"/>
  <c r="J189" i="19"/>
  <c r="I189" i="19"/>
  <c r="H189" i="19"/>
  <c r="G189" i="19"/>
  <c r="F189" i="19"/>
  <c r="K188" i="19"/>
  <c r="J188" i="19"/>
  <c r="I188" i="19"/>
  <c r="H188" i="19"/>
  <c r="G188" i="19"/>
  <c r="F188" i="19"/>
  <c r="K187" i="19"/>
  <c r="J187" i="19"/>
  <c r="I187" i="19"/>
  <c r="H187" i="19"/>
  <c r="G187" i="19"/>
  <c r="F187" i="19"/>
  <c r="K186" i="19"/>
  <c r="J186" i="19"/>
  <c r="I186" i="19"/>
  <c r="H186" i="19"/>
  <c r="G186" i="19"/>
  <c r="F186" i="19"/>
  <c r="K185" i="19"/>
  <c r="J185" i="19"/>
  <c r="I185" i="19"/>
  <c r="H185" i="19"/>
  <c r="G185" i="19"/>
  <c r="F185" i="19"/>
  <c r="K184" i="19"/>
  <c r="J184" i="19"/>
  <c r="I184" i="19"/>
  <c r="H184" i="19"/>
  <c r="G184" i="19"/>
  <c r="F184" i="19"/>
  <c r="K183" i="19"/>
  <c r="J183" i="19"/>
  <c r="I183" i="19"/>
  <c r="H183" i="19"/>
  <c r="G183" i="19"/>
  <c r="F183" i="19"/>
  <c r="K182" i="19"/>
  <c r="J182" i="19"/>
  <c r="I182" i="19"/>
  <c r="H182" i="19"/>
  <c r="G182" i="19"/>
  <c r="F182" i="19"/>
  <c r="K181" i="19"/>
  <c r="J181" i="19"/>
  <c r="I181" i="19"/>
  <c r="H181" i="19"/>
  <c r="G181" i="19"/>
  <c r="F181" i="19"/>
  <c r="K180" i="19"/>
  <c r="J180" i="19"/>
  <c r="I180" i="19"/>
  <c r="H180" i="19"/>
  <c r="G180" i="19"/>
  <c r="F180" i="19"/>
  <c r="K179" i="19"/>
  <c r="J179" i="19"/>
  <c r="I179" i="19"/>
  <c r="H179" i="19"/>
  <c r="G179" i="19"/>
  <c r="F179" i="19"/>
  <c r="K178" i="19"/>
  <c r="J178" i="19"/>
  <c r="I178" i="19"/>
  <c r="H178" i="19"/>
  <c r="G178" i="19"/>
  <c r="F178" i="19"/>
  <c r="K177" i="19"/>
  <c r="J177" i="19"/>
  <c r="I177" i="19"/>
  <c r="H177" i="19"/>
  <c r="G177" i="19"/>
  <c r="F177" i="19"/>
  <c r="K176" i="19"/>
  <c r="J176" i="19"/>
  <c r="I176" i="19"/>
  <c r="H176" i="19"/>
  <c r="G176" i="19"/>
  <c r="F176" i="19"/>
  <c r="K175" i="19"/>
  <c r="J175" i="19"/>
  <c r="I175" i="19"/>
  <c r="H175" i="19"/>
  <c r="G175" i="19"/>
  <c r="F175" i="19"/>
  <c r="K174" i="19"/>
  <c r="J174" i="19"/>
  <c r="I174" i="19"/>
  <c r="H174" i="19"/>
  <c r="G174" i="19"/>
  <c r="F174" i="19"/>
  <c r="K173" i="19"/>
  <c r="J173" i="19"/>
  <c r="I173" i="19"/>
  <c r="H173" i="19"/>
  <c r="G173" i="19"/>
  <c r="F173" i="19"/>
  <c r="K172" i="19"/>
  <c r="J172" i="19"/>
  <c r="I172" i="19"/>
  <c r="H172" i="19"/>
  <c r="G172" i="19"/>
  <c r="F172" i="19"/>
  <c r="K171" i="19"/>
  <c r="J171" i="19"/>
  <c r="I171" i="19"/>
  <c r="H171" i="19"/>
  <c r="G171" i="19"/>
  <c r="F171" i="19"/>
  <c r="K170" i="19"/>
  <c r="J170" i="19"/>
  <c r="I170" i="19"/>
  <c r="H170" i="19"/>
  <c r="G170" i="19"/>
  <c r="F170" i="19"/>
  <c r="K169" i="19"/>
  <c r="J169" i="19"/>
  <c r="I169" i="19"/>
  <c r="H169" i="19"/>
  <c r="G169" i="19"/>
  <c r="F169" i="19"/>
  <c r="K168" i="19"/>
  <c r="J168" i="19"/>
  <c r="I168" i="19"/>
  <c r="H168" i="19"/>
  <c r="G168" i="19"/>
  <c r="F168" i="19"/>
  <c r="K167" i="19"/>
  <c r="J167" i="19"/>
  <c r="I167" i="19"/>
  <c r="H167" i="19"/>
  <c r="G167" i="19"/>
  <c r="F167" i="19"/>
  <c r="K166" i="19"/>
  <c r="J166" i="19"/>
  <c r="I166" i="19"/>
  <c r="H166" i="19"/>
  <c r="G166" i="19"/>
  <c r="F166" i="19"/>
  <c r="K165" i="19"/>
  <c r="J165" i="19"/>
  <c r="I165" i="19"/>
  <c r="H165" i="19"/>
  <c r="G165" i="19"/>
  <c r="F165" i="19"/>
  <c r="K164" i="19"/>
  <c r="J164" i="19"/>
  <c r="I164" i="19"/>
  <c r="H164" i="19"/>
  <c r="G164" i="19"/>
  <c r="F164" i="19"/>
  <c r="K163" i="19"/>
  <c r="J163" i="19"/>
  <c r="I163" i="19"/>
  <c r="H163" i="19"/>
  <c r="G163" i="19"/>
  <c r="F163" i="19"/>
  <c r="K162" i="19"/>
  <c r="J162" i="19"/>
  <c r="I162" i="19"/>
  <c r="H162" i="19"/>
  <c r="G162" i="19"/>
  <c r="F162" i="19"/>
  <c r="K161" i="19"/>
  <c r="J161" i="19"/>
  <c r="I161" i="19"/>
  <c r="H161" i="19"/>
  <c r="G161" i="19"/>
  <c r="F161" i="19"/>
  <c r="K160" i="19"/>
  <c r="J160" i="19"/>
  <c r="I160" i="19"/>
  <c r="H160" i="19"/>
  <c r="G160" i="19"/>
  <c r="F160" i="19"/>
  <c r="K159" i="19"/>
  <c r="J159" i="19"/>
  <c r="I159" i="19"/>
  <c r="H159" i="19"/>
  <c r="G159" i="19"/>
  <c r="F159" i="19"/>
  <c r="K158" i="19"/>
  <c r="J158" i="19"/>
  <c r="I158" i="19"/>
  <c r="H158" i="19"/>
  <c r="G158" i="19"/>
  <c r="F158" i="19"/>
  <c r="K157" i="19"/>
  <c r="J157" i="19"/>
  <c r="I157" i="19"/>
  <c r="H157" i="19"/>
  <c r="G157" i="19"/>
  <c r="F157" i="19"/>
  <c r="K156" i="19"/>
  <c r="J156" i="19"/>
  <c r="I156" i="19"/>
  <c r="H156" i="19"/>
  <c r="G156" i="19"/>
  <c r="F156" i="19"/>
  <c r="K155" i="19"/>
  <c r="J155" i="19"/>
  <c r="I155" i="19"/>
  <c r="H155" i="19"/>
  <c r="G155" i="19"/>
  <c r="F155" i="19"/>
  <c r="K154" i="19"/>
  <c r="J154" i="19"/>
  <c r="I154" i="19"/>
  <c r="H154" i="19"/>
  <c r="G154" i="19"/>
  <c r="F154" i="19"/>
  <c r="K153" i="19"/>
  <c r="J153" i="19"/>
  <c r="I153" i="19"/>
  <c r="H153" i="19"/>
  <c r="G153" i="19"/>
  <c r="F153" i="19"/>
  <c r="K152" i="19"/>
  <c r="J152" i="19"/>
  <c r="I152" i="19"/>
  <c r="H152" i="19"/>
  <c r="G152" i="19"/>
  <c r="F152" i="19"/>
  <c r="K151" i="19"/>
  <c r="J151" i="19"/>
  <c r="I151" i="19"/>
  <c r="H151" i="19"/>
  <c r="G151" i="19"/>
  <c r="F151" i="19"/>
  <c r="K150" i="19"/>
  <c r="J150" i="19"/>
  <c r="I150" i="19"/>
  <c r="H150" i="19"/>
  <c r="G150" i="19"/>
  <c r="F150" i="19"/>
  <c r="K149" i="19"/>
  <c r="J149" i="19"/>
  <c r="I149" i="19"/>
  <c r="H149" i="19"/>
  <c r="G149" i="19"/>
  <c r="F149" i="19"/>
  <c r="K148" i="19"/>
  <c r="J148" i="19"/>
  <c r="I148" i="19"/>
  <c r="H148" i="19"/>
  <c r="G148" i="19"/>
  <c r="F148" i="19"/>
  <c r="K147" i="19"/>
  <c r="J147" i="19"/>
  <c r="I147" i="19"/>
  <c r="H147" i="19"/>
  <c r="G147" i="19"/>
  <c r="F147" i="19"/>
  <c r="K146" i="19"/>
  <c r="J146" i="19"/>
  <c r="I146" i="19"/>
  <c r="H146" i="19"/>
  <c r="G146" i="19"/>
  <c r="F146" i="19"/>
  <c r="K145" i="19"/>
  <c r="J145" i="19"/>
  <c r="I145" i="19"/>
  <c r="H145" i="19"/>
  <c r="G145" i="19"/>
  <c r="F145" i="19"/>
  <c r="K144" i="19"/>
  <c r="J144" i="19"/>
  <c r="I144" i="19"/>
  <c r="H144" i="19"/>
  <c r="G144" i="19"/>
  <c r="F144" i="19"/>
  <c r="K143" i="19"/>
  <c r="J143" i="19"/>
  <c r="I143" i="19"/>
  <c r="H143" i="19"/>
  <c r="G143" i="19"/>
  <c r="F143" i="19"/>
  <c r="K142" i="19"/>
  <c r="J142" i="19"/>
  <c r="I142" i="19"/>
  <c r="H142" i="19"/>
  <c r="G142" i="19"/>
  <c r="F142" i="19"/>
  <c r="K141" i="19"/>
  <c r="J141" i="19"/>
  <c r="I141" i="19"/>
  <c r="H141" i="19"/>
  <c r="G141" i="19"/>
  <c r="F141" i="19"/>
  <c r="K140" i="19"/>
  <c r="J140" i="19"/>
  <c r="I140" i="19"/>
  <c r="H140" i="19"/>
  <c r="G140" i="19"/>
  <c r="F140" i="19"/>
  <c r="K139" i="19"/>
  <c r="J139" i="19"/>
  <c r="I139" i="19"/>
  <c r="H139" i="19"/>
  <c r="G139" i="19"/>
  <c r="F139" i="19"/>
  <c r="K138" i="19"/>
  <c r="J138" i="19"/>
  <c r="I138" i="19"/>
  <c r="H138" i="19"/>
  <c r="G138" i="19"/>
  <c r="F138" i="19"/>
  <c r="K137" i="19"/>
  <c r="J137" i="19"/>
  <c r="I137" i="19"/>
  <c r="H137" i="19"/>
  <c r="G137" i="19"/>
  <c r="F137" i="19"/>
  <c r="K136" i="19"/>
  <c r="J136" i="19"/>
  <c r="I136" i="19"/>
  <c r="H136" i="19"/>
  <c r="G136" i="19"/>
  <c r="F136" i="19"/>
  <c r="K135" i="19"/>
  <c r="J135" i="19"/>
  <c r="I135" i="19"/>
  <c r="H135" i="19"/>
  <c r="G135" i="19"/>
  <c r="F135" i="19"/>
  <c r="K134" i="19"/>
  <c r="J134" i="19"/>
  <c r="I134" i="19"/>
  <c r="H134" i="19"/>
  <c r="G134" i="19"/>
  <c r="F134" i="19"/>
  <c r="K133" i="19"/>
  <c r="J133" i="19"/>
  <c r="I133" i="19"/>
  <c r="H133" i="19"/>
  <c r="G133" i="19"/>
  <c r="F133" i="19"/>
  <c r="K132" i="19"/>
  <c r="J132" i="19"/>
  <c r="I132" i="19"/>
  <c r="H132" i="19"/>
  <c r="G132" i="19"/>
  <c r="F132" i="19"/>
  <c r="K131" i="19"/>
  <c r="J131" i="19"/>
  <c r="I131" i="19"/>
  <c r="H131" i="19"/>
  <c r="G131" i="19"/>
  <c r="F131" i="19"/>
  <c r="K130" i="19"/>
  <c r="J130" i="19"/>
  <c r="I130" i="19"/>
  <c r="H130" i="19"/>
  <c r="G130" i="19"/>
  <c r="F130" i="19"/>
  <c r="K129" i="19"/>
  <c r="J129" i="19"/>
  <c r="I129" i="19"/>
  <c r="H129" i="19"/>
  <c r="G129" i="19"/>
  <c r="F129" i="19"/>
  <c r="K128" i="19"/>
  <c r="J128" i="19"/>
  <c r="I128" i="19"/>
  <c r="H128" i="19"/>
  <c r="G128" i="19"/>
  <c r="F128" i="19"/>
  <c r="K127" i="19"/>
  <c r="J127" i="19"/>
  <c r="I127" i="19"/>
  <c r="H127" i="19"/>
  <c r="G127" i="19"/>
  <c r="F127" i="19"/>
  <c r="K126" i="19"/>
  <c r="J126" i="19"/>
  <c r="I126" i="19"/>
  <c r="H126" i="19"/>
  <c r="G126" i="19"/>
  <c r="F126" i="19"/>
  <c r="K125" i="19"/>
  <c r="J125" i="19"/>
  <c r="I125" i="19"/>
  <c r="H125" i="19"/>
  <c r="G125" i="19"/>
  <c r="F125" i="19"/>
  <c r="K124" i="19"/>
  <c r="J124" i="19"/>
  <c r="I124" i="19"/>
  <c r="H124" i="19"/>
  <c r="G124" i="19"/>
  <c r="F124" i="19"/>
  <c r="K123" i="19"/>
  <c r="J123" i="19"/>
  <c r="I123" i="19"/>
  <c r="H123" i="19"/>
  <c r="G123" i="19"/>
  <c r="F123" i="19"/>
  <c r="K122" i="19"/>
  <c r="J122" i="19"/>
  <c r="I122" i="19"/>
  <c r="H122" i="19"/>
  <c r="G122" i="19"/>
  <c r="F122" i="19"/>
  <c r="K121" i="19"/>
  <c r="J121" i="19"/>
  <c r="I121" i="19"/>
  <c r="H121" i="19"/>
  <c r="G121" i="19"/>
  <c r="F121" i="19"/>
  <c r="K120" i="19"/>
  <c r="J120" i="19"/>
  <c r="I120" i="19"/>
  <c r="H120" i="19"/>
  <c r="G120" i="19"/>
  <c r="F120" i="19"/>
  <c r="K119" i="19"/>
  <c r="J119" i="19"/>
  <c r="I119" i="19"/>
  <c r="H119" i="19"/>
  <c r="G119" i="19"/>
  <c r="F119" i="19"/>
  <c r="K118" i="19"/>
  <c r="J118" i="19"/>
  <c r="I118" i="19"/>
  <c r="H118" i="19"/>
  <c r="G118" i="19"/>
  <c r="F118" i="19"/>
  <c r="K117" i="19"/>
  <c r="J117" i="19"/>
  <c r="I117" i="19"/>
  <c r="H117" i="19"/>
  <c r="G117" i="19"/>
  <c r="F117" i="19"/>
  <c r="K116" i="19"/>
  <c r="J116" i="19"/>
  <c r="I116" i="19"/>
  <c r="H116" i="19"/>
  <c r="G116" i="19"/>
  <c r="F116" i="19"/>
  <c r="K115" i="19"/>
  <c r="J115" i="19"/>
  <c r="I115" i="19"/>
  <c r="H115" i="19"/>
  <c r="G115" i="19"/>
  <c r="F115" i="19"/>
  <c r="K114" i="19"/>
  <c r="J114" i="19"/>
  <c r="I114" i="19"/>
  <c r="H114" i="19"/>
  <c r="G114" i="19"/>
  <c r="F114" i="19"/>
  <c r="K113" i="19"/>
  <c r="J113" i="19"/>
  <c r="I113" i="19"/>
  <c r="H113" i="19"/>
  <c r="G113" i="19"/>
  <c r="F113" i="19"/>
  <c r="K112" i="19"/>
  <c r="J112" i="19"/>
  <c r="I112" i="19"/>
  <c r="H112" i="19"/>
  <c r="G112" i="19"/>
  <c r="F112" i="19"/>
  <c r="K111" i="19"/>
  <c r="J111" i="19"/>
  <c r="I111" i="19"/>
  <c r="H111" i="19"/>
  <c r="G111" i="19"/>
  <c r="F111" i="19"/>
  <c r="K110" i="19"/>
  <c r="J110" i="19"/>
  <c r="I110" i="19"/>
  <c r="H110" i="19"/>
  <c r="G110" i="19"/>
  <c r="F110" i="19"/>
  <c r="K109" i="19"/>
  <c r="J109" i="19"/>
  <c r="I109" i="19"/>
  <c r="H109" i="19"/>
  <c r="G109" i="19"/>
  <c r="F109" i="19"/>
  <c r="K108" i="19"/>
  <c r="J108" i="19"/>
  <c r="I108" i="19"/>
  <c r="H108" i="19"/>
  <c r="G108" i="19"/>
  <c r="F108" i="19"/>
  <c r="K107" i="19"/>
  <c r="J107" i="19"/>
  <c r="I107" i="19"/>
  <c r="H107" i="19"/>
  <c r="G107" i="19"/>
  <c r="F107" i="19"/>
  <c r="K106" i="19"/>
  <c r="J106" i="19"/>
  <c r="I106" i="19"/>
  <c r="H106" i="19"/>
  <c r="G106" i="19"/>
  <c r="F106" i="19"/>
  <c r="K105" i="19"/>
  <c r="J105" i="19"/>
  <c r="I105" i="19"/>
  <c r="H105" i="19"/>
  <c r="G105" i="19"/>
  <c r="F105" i="19"/>
  <c r="K104" i="19"/>
  <c r="J104" i="19"/>
  <c r="I104" i="19"/>
  <c r="H104" i="19"/>
  <c r="G104" i="19"/>
  <c r="F104" i="19"/>
  <c r="K103" i="19"/>
  <c r="J103" i="19"/>
  <c r="I103" i="19"/>
  <c r="H103" i="19"/>
  <c r="G103" i="19"/>
  <c r="F103" i="19"/>
  <c r="K102" i="19"/>
  <c r="J102" i="19"/>
  <c r="I102" i="19"/>
  <c r="H102" i="19"/>
  <c r="G102" i="19"/>
  <c r="F102" i="19"/>
  <c r="K101" i="19"/>
  <c r="J101" i="19"/>
  <c r="I101" i="19"/>
  <c r="H101" i="19"/>
  <c r="G101" i="19"/>
  <c r="F101" i="19"/>
  <c r="K100" i="19"/>
  <c r="J100" i="19"/>
  <c r="I100" i="19"/>
  <c r="H100" i="19"/>
  <c r="G100" i="19"/>
  <c r="F100" i="19"/>
  <c r="K99" i="19"/>
  <c r="J99" i="19"/>
  <c r="I99" i="19"/>
  <c r="H99" i="19"/>
  <c r="G99" i="19"/>
  <c r="F99" i="19"/>
  <c r="K98" i="19"/>
  <c r="J98" i="19"/>
  <c r="I98" i="19"/>
  <c r="H98" i="19"/>
  <c r="G98" i="19"/>
  <c r="F98" i="19"/>
  <c r="K97" i="19"/>
  <c r="J97" i="19"/>
  <c r="I97" i="19"/>
  <c r="H97" i="19"/>
  <c r="G97" i="19"/>
  <c r="F97" i="19"/>
  <c r="K96" i="19"/>
  <c r="J96" i="19"/>
  <c r="I96" i="19"/>
  <c r="H96" i="19"/>
  <c r="G96" i="19"/>
  <c r="F96" i="19"/>
  <c r="K95" i="19"/>
  <c r="J95" i="19"/>
  <c r="I95" i="19"/>
  <c r="H95" i="19"/>
  <c r="G95" i="19"/>
  <c r="F95" i="19"/>
  <c r="K94" i="19"/>
  <c r="J94" i="19"/>
  <c r="I94" i="19"/>
  <c r="H94" i="19"/>
  <c r="G94" i="19"/>
  <c r="F94" i="19"/>
  <c r="K93" i="19"/>
  <c r="J93" i="19"/>
  <c r="I93" i="19"/>
  <c r="H93" i="19"/>
  <c r="G93" i="19"/>
  <c r="F93" i="19"/>
  <c r="K92" i="19"/>
  <c r="J92" i="19"/>
  <c r="I92" i="19"/>
  <c r="H92" i="19"/>
  <c r="G92" i="19"/>
  <c r="F92" i="19"/>
  <c r="K91" i="19"/>
  <c r="J91" i="19"/>
  <c r="I91" i="19"/>
  <c r="H91" i="19"/>
  <c r="G91" i="19"/>
  <c r="F91" i="19"/>
  <c r="K90" i="19"/>
  <c r="J90" i="19"/>
  <c r="I90" i="19"/>
  <c r="H90" i="19"/>
  <c r="G90" i="19"/>
  <c r="F90" i="19"/>
  <c r="K89" i="19"/>
  <c r="J89" i="19"/>
  <c r="I89" i="19"/>
  <c r="H89" i="19"/>
  <c r="G89" i="19"/>
  <c r="F89" i="19"/>
  <c r="K88" i="19"/>
  <c r="J88" i="19"/>
  <c r="I88" i="19"/>
  <c r="H88" i="19"/>
  <c r="G88" i="19"/>
  <c r="F88" i="19"/>
  <c r="K87" i="19"/>
  <c r="J87" i="19"/>
  <c r="I87" i="19"/>
  <c r="H87" i="19"/>
  <c r="G87" i="19"/>
  <c r="F87" i="19"/>
  <c r="K86" i="19"/>
  <c r="J86" i="19"/>
  <c r="I86" i="19"/>
  <c r="H86" i="19"/>
  <c r="G86" i="19"/>
  <c r="F86" i="19"/>
  <c r="K85" i="19"/>
  <c r="J85" i="19"/>
  <c r="I85" i="19"/>
  <c r="H85" i="19"/>
  <c r="G85" i="19"/>
  <c r="F85" i="19"/>
  <c r="K84" i="19"/>
  <c r="J84" i="19"/>
  <c r="I84" i="19"/>
  <c r="H84" i="19"/>
  <c r="G84" i="19"/>
  <c r="F84" i="19"/>
  <c r="K83" i="19"/>
  <c r="J83" i="19"/>
  <c r="I83" i="19"/>
  <c r="H83" i="19"/>
  <c r="G83" i="19"/>
  <c r="F83" i="19"/>
  <c r="K82" i="19"/>
  <c r="J82" i="19"/>
  <c r="I82" i="19"/>
  <c r="H82" i="19"/>
  <c r="G82" i="19"/>
  <c r="F82" i="19"/>
  <c r="K81" i="19"/>
  <c r="J81" i="19"/>
  <c r="I81" i="19"/>
  <c r="H81" i="19"/>
  <c r="G81" i="19"/>
  <c r="F81" i="19"/>
  <c r="K80" i="19"/>
  <c r="J80" i="19"/>
  <c r="I80" i="19"/>
  <c r="H80" i="19"/>
  <c r="G80" i="19"/>
  <c r="F80" i="19"/>
  <c r="K79" i="19"/>
  <c r="J79" i="19"/>
  <c r="I79" i="19"/>
  <c r="H79" i="19"/>
  <c r="G79" i="19"/>
  <c r="F79" i="19"/>
  <c r="K78" i="19"/>
  <c r="J78" i="19"/>
  <c r="I78" i="19"/>
  <c r="H78" i="19"/>
  <c r="G78" i="19"/>
  <c r="F78" i="19"/>
  <c r="K77" i="19"/>
  <c r="J77" i="19"/>
  <c r="I77" i="19"/>
  <c r="H77" i="19"/>
  <c r="G77" i="19"/>
  <c r="F77" i="19"/>
  <c r="K76" i="19"/>
  <c r="J76" i="19"/>
  <c r="I76" i="19"/>
  <c r="H76" i="19"/>
  <c r="G76" i="19"/>
  <c r="F76" i="19"/>
  <c r="K75" i="19"/>
  <c r="J75" i="19"/>
  <c r="I75" i="19"/>
  <c r="H75" i="19"/>
  <c r="G75" i="19"/>
  <c r="F75" i="19"/>
  <c r="K74" i="19"/>
  <c r="J74" i="19"/>
  <c r="I74" i="19"/>
  <c r="H74" i="19"/>
  <c r="G74" i="19"/>
  <c r="F74" i="19"/>
  <c r="K73" i="19"/>
  <c r="J73" i="19"/>
  <c r="I73" i="19"/>
  <c r="H73" i="19"/>
  <c r="G73" i="19"/>
  <c r="F73" i="19"/>
  <c r="K72" i="19"/>
  <c r="J72" i="19"/>
  <c r="I72" i="19"/>
  <c r="H72" i="19"/>
  <c r="G72" i="19"/>
  <c r="F72" i="19"/>
  <c r="K71" i="19"/>
  <c r="J71" i="19"/>
  <c r="I71" i="19"/>
  <c r="H71" i="19"/>
  <c r="G71" i="19"/>
  <c r="F71" i="19"/>
  <c r="K70" i="19"/>
  <c r="J70" i="19"/>
  <c r="I70" i="19"/>
  <c r="H70" i="19"/>
  <c r="G70" i="19"/>
  <c r="F70" i="19"/>
  <c r="K69" i="19"/>
  <c r="J69" i="19"/>
  <c r="I69" i="19"/>
  <c r="H69" i="19"/>
  <c r="G69" i="19"/>
  <c r="F69" i="19"/>
  <c r="K68" i="19"/>
  <c r="J68" i="19"/>
  <c r="I68" i="19"/>
  <c r="H68" i="19"/>
  <c r="G68" i="19"/>
  <c r="F68" i="19"/>
  <c r="K67" i="19"/>
  <c r="J67" i="19"/>
  <c r="I67" i="19"/>
  <c r="H67" i="19"/>
  <c r="G67" i="19"/>
  <c r="F67" i="19"/>
  <c r="K66" i="19"/>
  <c r="J66" i="19"/>
  <c r="I66" i="19"/>
  <c r="H66" i="19"/>
  <c r="G66" i="19"/>
  <c r="F66" i="19"/>
  <c r="K65" i="19"/>
  <c r="J65" i="19"/>
  <c r="I65" i="19"/>
  <c r="H65" i="19"/>
  <c r="G65" i="19"/>
  <c r="F65" i="19"/>
  <c r="K64" i="19"/>
  <c r="J64" i="19"/>
  <c r="I64" i="19"/>
  <c r="H64" i="19"/>
  <c r="G64" i="19"/>
  <c r="F64" i="19"/>
  <c r="K63" i="19"/>
  <c r="J63" i="19"/>
  <c r="I63" i="19"/>
  <c r="H63" i="19"/>
  <c r="G63" i="19"/>
  <c r="F63" i="19"/>
  <c r="K62" i="19"/>
  <c r="J62" i="19"/>
  <c r="I62" i="19"/>
  <c r="H62" i="19"/>
  <c r="G62" i="19"/>
  <c r="F62" i="19"/>
  <c r="K61" i="19"/>
  <c r="J61" i="19"/>
  <c r="I61" i="19"/>
  <c r="H61" i="19"/>
  <c r="G61" i="19"/>
  <c r="F61" i="19"/>
  <c r="K60" i="19"/>
  <c r="J60" i="19"/>
  <c r="I60" i="19"/>
  <c r="H60" i="19"/>
  <c r="G60" i="19"/>
  <c r="F60" i="19"/>
  <c r="K59" i="19"/>
  <c r="J59" i="19"/>
  <c r="I59" i="19"/>
  <c r="H59" i="19"/>
  <c r="G59" i="19"/>
  <c r="F59" i="19"/>
  <c r="K58" i="19"/>
  <c r="J58" i="19"/>
  <c r="I58" i="19"/>
  <c r="H58" i="19"/>
  <c r="G58" i="19"/>
  <c r="F58" i="19"/>
  <c r="K57" i="19"/>
  <c r="J57" i="19"/>
  <c r="I57" i="19"/>
  <c r="H57" i="19"/>
  <c r="G57" i="19"/>
  <c r="F57" i="19"/>
  <c r="K56" i="19"/>
  <c r="J56" i="19"/>
  <c r="I56" i="19"/>
  <c r="H56" i="19"/>
  <c r="G56" i="19"/>
  <c r="F56" i="19"/>
  <c r="K55" i="19"/>
  <c r="J55" i="19"/>
  <c r="I55" i="19"/>
  <c r="H55" i="19"/>
  <c r="G55" i="19"/>
  <c r="F55" i="19"/>
  <c r="K54" i="19"/>
  <c r="J54" i="19"/>
  <c r="I54" i="19"/>
  <c r="H54" i="19"/>
  <c r="G54" i="19"/>
  <c r="F54" i="19"/>
  <c r="K53" i="19"/>
  <c r="J53" i="19"/>
  <c r="I53" i="19"/>
  <c r="H53" i="19"/>
  <c r="G53" i="19"/>
  <c r="F53" i="19"/>
  <c r="K52" i="19"/>
  <c r="J52" i="19"/>
  <c r="I52" i="19"/>
  <c r="H52" i="19"/>
  <c r="G52" i="19"/>
  <c r="F52" i="19"/>
  <c r="K51" i="19"/>
  <c r="J51" i="19"/>
  <c r="I51" i="19"/>
  <c r="H51" i="19"/>
  <c r="G51" i="19"/>
  <c r="F51" i="19"/>
  <c r="K50" i="19"/>
  <c r="J50" i="19"/>
  <c r="I50" i="19"/>
  <c r="H50" i="19"/>
  <c r="G50" i="19"/>
  <c r="F50" i="19"/>
  <c r="K49" i="19"/>
  <c r="J49" i="19"/>
  <c r="I49" i="19"/>
  <c r="H49" i="19"/>
  <c r="G49" i="19"/>
  <c r="F49" i="19"/>
  <c r="K48" i="19"/>
  <c r="J48" i="19"/>
  <c r="I48" i="19"/>
  <c r="H48" i="19"/>
  <c r="G48" i="19"/>
  <c r="F48" i="19"/>
  <c r="K47" i="19"/>
  <c r="J47" i="19"/>
  <c r="I47" i="19"/>
  <c r="H47" i="19"/>
  <c r="G47" i="19"/>
  <c r="F47" i="19"/>
  <c r="K46" i="19"/>
  <c r="J46" i="19"/>
  <c r="I46" i="19"/>
  <c r="H46" i="19"/>
  <c r="G46" i="19"/>
  <c r="F46" i="19"/>
  <c r="K45" i="19"/>
  <c r="J45" i="19"/>
  <c r="I45" i="19"/>
  <c r="H45" i="19"/>
  <c r="G45" i="19"/>
  <c r="F45" i="19"/>
  <c r="K44" i="19"/>
  <c r="J44" i="19"/>
  <c r="I44" i="19"/>
  <c r="H44" i="19"/>
  <c r="G44" i="19"/>
  <c r="F44" i="19"/>
  <c r="K43" i="19"/>
  <c r="J43" i="19"/>
  <c r="I43" i="19"/>
  <c r="H43" i="19"/>
  <c r="G43" i="19"/>
  <c r="F43" i="19"/>
  <c r="K42" i="19"/>
  <c r="J42" i="19"/>
  <c r="I42" i="19"/>
  <c r="H42" i="19"/>
  <c r="G42" i="19"/>
  <c r="F42" i="19"/>
  <c r="K41" i="19"/>
  <c r="J41" i="19"/>
  <c r="I41" i="19"/>
  <c r="H41" i="19"/>
  <c r="G41" i="19"/>
  <c r="F41" i="19"/>
  <c r="K40" i="19"/>
  <c r="J40" i="19"/>
  <c r="I40" i="19"/>
  <c r="H40" i="19"/>
  <c r="G40" i="19"/>
  <c r="F40" i="19"/>
  <c r="K39" i="19"/>
  <c r="J39" i="19"/>
  <c r="I39" i="19"/>
  <c r="H39" i="19"/>
  <c r="G39" i="19"/>
  <c r="F39" i="19"/>
  <c r="K38" i="19"/>
  <c r="J38" i="19"/>
  <c r="I38" i="19"/>
  <c r="H38" i="19"/>
  <c r="G38" i="19"/>
  <c r="F38" i="19"/>
  <c r="K37" i="19"/>
  <c r="J37" i="19"/>
  <c r="I37" i="19"/>
  <c r="H37" i="19"/>
  <c r="G37" i="19"/>
  <c r="F37" i="19"/>
  <c r="K36" i="19"/>
  <c r="J36" i="19"/>
  <c r="I36" i="19"/>
  <c r="H36" i="19"/>
  <c r="G36" i="19"/>
  <c r="F36" i="19"/>
  <c r="K35" i="19"/>
  <c r="J35" i="19"/>
  <c r="I35" i="19"/>
  <c r="H35" i="19"/>
  <c r="G35" i="19"/>
  <c r="F35" i="19"/>
  <c r="K34" i="19"/>
  <c r="J34" i="19"/>
  <c r="I34" i="19"/>
  <c r="H34" i="19"/>
  <c r="G34" i="19"/>
  <c r="F34" i="19"/>
  <c r="K33" i="19"/>
  <c r="J33" i="19"/>
  <c r="I33" i="19"/>
  <c r="H33" i="19"/>
  <c r="G33" i="19"/>
  <c r="F33" i="19"/>
  <c r="K32" i="19"/>
  <c r="J32" i="19"/>
  <c r="I32" i="19"/>
  <c r="H32" i="19"/>
  <c r="G32" i="19"/>
  <c r="F32" i="19"/>
  <c r="K31" i="19"/>
  <c r="J31" i="19"/>
  <c r="I31" i="19"/>
  <c r="H31" i="19"/>
  <c r="G31" i="19"/>
  <c r="F31" i="19"/>
  <c r="K30" i="19"/>
  <c r="J30" i="19"/>
  <c r="I30" i="19"/>
  <c r="H30" i="19"/>
  <c r="G30" i="19"/>
  <c r="F30" i="19"/>
  <c r="K29" i="19"/>
  <c r="J29" i="19"/>
  <c r="I29" i="19"/>
  <c r="H29" i="19"/>
  <c r="G29" i="19"/>
  <c r="F29" i="19"/>
  <c r="K28" i="19"/>
  <c r="J28" i="19"/>
  <c r="I28" i="19"/>
  <c r="H28" i="19"/>
  <c r="G28" i="19"/>
  <c r="F28" i="19"/>
  <c r="K27" i="19"/>
  <c r="J27" i="19"/>
  <c r="I27" i="19"/>
  <c r="H27" i="19"/>
  <c r="G27" i="19"/>
  <c r="F27" i="19"/>
  <c r="K26" i="19"/>
  <c r="J26" i="19"/>
  <c r="I26" i="19"/>
  <c r="H26" i="19"/>
  <c r="G26" i="19"/>
  <c r="F26" i="19"/>
  <c r="K25" i="19"/>
  <c r="J25" i="19"/>
  <c r="I25" i="19"/>
  <c r="H25" i="19"/>
  <c r="G25" i="19"/>
  <c r="F25" i="19"/>
  <c r="K24" i="19"/>
  <c r="J24" i="19"/>
  <c r="I24" i="19"/>
  <c r="H24" i="19"/>
  <c r="G24" i="19"/>
  <c r="F24" i="19"/>
  <c r="K23" i="19"/>
  <c r="J23" i="19"/>
  <c r="I23" i="19"/>
  <c r="H23" i="19"/>
  <c r="G23" i="19"/>
  <c r="F23" i="19"/>
  <c r="K22" i="19"/>
  <c r="J22" i="19"/>
  <c r="I22" i="19"/>
  <c r="H22" i="19"/>
  <c r="G22" i="19"/>
  <c r="F22" i="19"/>
  <c r="K21" i="19"/>
  <c r="J21" i="19"/>
  <c r="I21" i="19"/>
  <c r="H21" i="19"/>
  <c r="G21" i="19"/>
  <c r="F21" i="19"/>
  <c r="K20" i="19"/>
  <c r="J20" i="19"/>
  <c r="I20" i="19"/>
  <c r="H20" i="19"/>
  <c r="G20" i="19"/>
  <c r="F20" i="19"/>
  <c r="K19" i="19"/>
  <c r="J19" i="19"/>
  <c r="I19" i="19"/>
  <c r="H19" i="19"/>
  <c r="G19" i="19"/>
  <c r="F19" i="19"/>
  <c r="K18" i="19"/>
  <c r="J18" i="19"/>
  <c r="I18" i="19"/>
  <c r="H18" i="19"/>
  <c r="G18" i="19"/>
  <c r="F18" i="19"/>
  <c r="K17" i="19"/>
  <c r="J17" i="19"/>
  <c r="I17" i="19"/>
  <c r="H17" i="19"/>
  <c r="G17" i="19"/>
  <c r="F17" i="19"/>
  <c r="K16" i="19"/>
  <c r="J16" i="19"/>
  <c r="I16" i="19"/>
  <c r="H16" i="19"/>
  <c r="G16" i="19"/>
  <c r="F16" i="19"/>
  <c r="K15" i="19"/>
  <c r="J15" i="19"/>
  <c r="I15" i="19"/>
  <c r="H15" i="19"/>
  <c r="G15" i="19"/>
  <c r="F15" i="19"/>
  <c r="K14" i="19"/>
  <c r="J14" i="19"/>
  <c r="I14" i="19"/>
  <c r="H14" i="19"/>
  <c r="G14" i="19"/>
  <c r="F14" i="19"/>
  <c r="K13" i="19"/>
  <c r="J13" i="19"/>
  <c r="I13" i="19"/>
  <c r="H13" i="19"/>
  <c r="G13" i="19"/>
  <c r="F13" i="19"/>
  <c r="K12" i="19"/>
  <c r="J12" i="19"/>
  <c r="I12" i="19"/>
  <c r="H12" i="19"/>
  <c r="G12" i="19"/>
  <c r="F12" i="19"/>
  <c r="K11" i="19"/>
  <c r="J11" i="19"/>
  <c r="I11" i="19"/>
  <c r="H11" i="19"/>
  <c r="G11" i="19"/>
  <c r="F11" i="19"/>
  <c r="K10" i="19"/>
  <c r="J10" i="19"/>
  <c r="I10" i="19"/>
  <c r="H10" i="19"/>
  <c r="G10" i="19"/>
  <c r="F10" i="19"/>
  <c r="K9" i="19"/>
  <c r="J9" i="19"/>
  <c r="I9" i="19"/>
  <c r="H9" i="19"/>
  <c r="G9" i="19"/>
  <c r="F9" i="19"/>
  <c r="K8" i="19"/>
  <c r="J8" i="19"/>
  <c r="I8" i="19"/>
  <c r="H8" i="19"/>
  <c r="G8" i="19"/>
  <c r="F8" i="19"/>
  <c r="K7" i="19"/>
  <c r="J7" i="19"/>
  <c r="I7" i="19"/>
  <c r="H7" i="19"/>
  <c r="G7" i="19"/>
  <c r="F7" i="19"/>
  <c r="K6" i="19"/>
  <c r="J6" i="19"/>
  <c r="I6" i="19"/>
  <c r="H6" i="19"/>
  <c r="G6" i="19"/>
  <c r="F6" i="19"/>
  <c r="K5" i="19"/>
  <c r="J5" i="19"/>
  <c r="I5" i="19"/>
  <c r="H5" i="19"/>
  <c r="G5" i="19"/>
  <c r="K3" i="19"/>
  <c r="J3" i="19"/>
  <c r="I3" i="19"/>
  <c r="H3" i="19"/>
  <c r="G3" i="19"/>
  <c r="F5" i="19"/>
  <c r="F3" i="19"/>
  <c r="E205" i="19"/>
  <c r="E204" i="19"/>
  <c r="E203" i="19"/>
  <c r="E202" i="19"/>
  <c r="E201" i="19"/>
  <c r="E200" i="19"/>
  <c r="E199" i="19"/>
  <c r="E198" i="19"/>
  <c r="E197" i="19"/>
  <c r="E196" i="19"/>
  <c r="E195" i="19"/>
  <c r="E194" i="19"/>
  <c r="E193" i="19"/>
  <c r="E192" i="19"/>
  <c r="E191" i="19"/>
  <c r="E190" i="19"/>
  <c r="E189" i="19"/>
  <c r="E188" i="19"/>
  <c r="E187" i="19"/>
  <c r="E186" i="19"/>
  <c r="E185" i="19"/>
  <c r="E184" i="19"/>
  <c r="E183" i="19"/>
  <c r="E182" i="19"/>
  <c r="E181" i="19"/>
  <c r="E180" i="19"/>
  <c r="E179" i="19"/>
  <c r="E178" i="19"/>
  <c r="E177" i="19"/>
  <c r="E176" i="19"/>
  <c r="E175" i="19"/>
  <c r="E174" i="19"/>
  <c r="E173" i="19"/>
  <c r="E172" i="19"/>
  <c r="E171" i="19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J1" i="4"/>
  <c r="V51" i="17" l="1"/>
  <c r="V50" i="17"/>
  <c r="V49" i="17"/>
  <c r="V48" i="17"/>
  <c r="V47" i="17"/>
  <c r="V46" i="17"/>
  <c r="V45" i="17"/>
  <c r="V44" i="17"/>
  <c r="V43" i="17"/>
  <c r="V42" i="17"/>
  <c r="V41" i="17"/>
  <c r="V40" i="17"/>
  <c r="V39" i="17"/>
  <c r="V38" i="17"/>
  <c r="V37" i="17"/>
  <c r="V36" i="17"/>
  <c r="V35" i="17"/>
  <c r="V34" i="17"/>
  <c r="V33" i="17"/>
  <c r="V32" i="17"/>
  <c r="V31" i="17"/>
  <c r="V30" i="17"/>
  <c r="V29" i="17"/>
  <c r="V28" i="17"/>
  <c r="V27" i="17"/>
  <c r="V26" i="17"/>
  <c r="V25" i="17"/>
  <c r="V24" i="17"/>
  <c r="V23" i="17"/>
  <c r="V22" i="17"/>
  <c r="V21" i="17"/>
  <c r="V20" i="17"/>
  <c r="V19" i="17"/>
  <c r="V18" i="17"/>
  <c r="V17" i="17"/>
  <c r="V16" i="17"/>
  <c r="V15" i="17"/>
  <c r="V14" i="17"/>
  <c r="V13" i="17"/>
  <c r="V12" i="17"/>
  <c r="V11" i="17"/>
  <c r="V10" i="17"/>
  <c r="V9" i="17"/>
  <c r="V8" i="17"/>
  <c r="V7" i="17"/>
  <c r="V6" i="17"/>
  <c r="V5" i="17"/>
  <c r="V4" i="17"/>
  <c r="V3" i="17"/>
  <c r="H3" i="14"/>
  <c r="I3" i="14"/>
  <c r="J3" i="14"/>
  <c r="L3" i="14"/>
  <c r="M3" i="14"/>
  <c r="N3" i="14"/>
  <c r="P3" i="14"/>
  <c r="Q3" i="14"/>
  <c r="R3" i="14"/>
  <c r="T3" i="14"/>
  <c r="U3" i="14"/>
  <c r="H4" i="14"/>
  <c r="I4" i="14"/>
  <c r="J4" i="14"/>
  <c r="L4" i="14"/>
  <c r="M4" i="14"/>
  <c r="N4" i="14"/>
  <c r="P4" i="14"/>
  <c r="Q4" i="14"/>
  <c r="R4" i="14"/>
  <c r="T4" i="14"/>
  <c r="U4" i="14"/>
  <c r="H5" i="14"/>
  <c r="I5" i="14"/>
  <c r="J5" i="14"/>
  <c r="L5" i="14"/>
  <c r="M5" i="14"/>
  <c r="N5" i="14"/>
  <c r="P5" i="14"/>
  <c r="Q5" i="14"/>
  <c r="R5" i="14"/>
  <c r="T5" i="14"/>
  <c r="U5" i="14"/>
  <c r="H6" i="14"/>
  <c r="I6" i="14"/>
  <c r="J6" i="14"/>
  <c r="L6" i="14"/>
  <c r="M6" i="14"/>
  <c r="N6" i="14"/>
  <c r="P6" i="14"/>
  <c r="Q6" i="14"/>
  <c r="R6" i="14"/>
  <c r="T6" i="14"/>
  <c r="U6" i="14"/>
  <c r="H7" i="14"/>
  <c r="I7" i="14"/>
  <c r="J7" i="14"/>
  <c r="L7" i="14"/>
  <c r="M7" i="14"/>
  <c r="N7" i="14"/>
  <c r="P7" i="14"/>
  <c r="Q7" i="14"/>
  <c r="R7" i="14"/>
  <c r="T7" i="14"/>
  <c r="U7" i="14"/>
  <c r="H8" i="14"/>
  <c r="I8" i="14"/>
  <c r="J8" i="14"/>
  <c r="L8" i="14"/>
  <c r="M8" i="14"/>
  <c r="N8" i="14"/>
  <c r="P8" i="14"/>
  <c r="Q8" i="14"/>
  <c r="R8" i="14"/>
  <c r="T8" i="14"/>
  <c r="U8" i="14"/>
  <c r="H9" i="14"/>
  <c r="I9" i="14"/>
  <c r="J9" i="14"/>
  <c r="L9" i="14"/>
  <c r="M9" i="14"/>
  <c r="N9" i="14"/>
  <c r="P9" i="14"/>
  <c r="Q9" i="14"/>
  <c r="R9" i="14"/>
  <c r="T9" i="14"/>
  <c r="U9" i="14"/>
  <c r="H10" i="14"/>
  <c r="I10" i="14"/>
  <c r="J10" i="14"/>
  <c r="L10" i="14"/>
  <c r="M10" i="14"/>
  <c r="N10" i="14"/>
  <c r="P10" i="14"/>
  <c r="Q10" i="14"/>
  <c r="R10" i="14"/>
  <c r="T10" i="14"/>
  <c r="U10" i="14"/>
  <c r="H11" i="14"/>
  <c r="I11" i="14"/>
  <c r="J11" i="14"/>
  <c r="L11" i="14"/>
  <c r="M11" i="14"/>
  <c r="N11" i="14"/>
  <c r="P11" i="14"/>
  <c r="Q11" i="14"/>
  <c r="R11" i="14"/>
  <c r="T11" i="14"/>
  <c r="U11" i="14"/>
  <c r="H12" i="14"/>
  <c r="I12" i="14"/>
  <c r="J12" i="14"/>
  <c r="L12" i="14"/>
  <c r="M12" i="14"/>
  <c r="N12" i="14"/>
  <c r="P12" i="14"/>
  <c r="Q12" i="14"/>
  <c r="R12" i="14"/>
  <c r="T12" i="14"/>
  <c r="U12" i="14"/>
  <c r="H13" i="14"/>
  <c r="I13" i="14"/>
  <c r="J13" i="14"/>
  <c r="L13" i="14"/>
  <c r="M13" i="14"/>
  <c r="N13" i="14"/>
  <c r="P13" i="14"/>
  <c r="Q13" i="14"/>
  <c r="R13" i="14"/>
  <c r="T13" i="14"/>
  <c r="U13" i="14"/>
  <c r="H14" i="14"/>
  <c r="I14" i="14"/>
  <c r="J14" i="14"/>
  <c r="L14" i="14"/>
  <c r="M14" i="14"/>
  <c r="N14" i="14"/>
  <c r="P14" i="14"/>
  <c r="Q14" i="14"/>
  <c r="R14" i="14"/>
  <c r="T14" i="14"/>
  <c r="U14" i="14"/>
  <c r="H15" i="14"/>
  <c r="I15" i="14"/>
  <c r="J15" i="14"/>
  <c r="L15" i="14"/>
  <c r="M15" i="14"/>
  <c r="N15" i="14"/>
  <c r="P15" i="14"/>
  <c r="Q15" i="14"/>
  <c r="R15" i="14"/>
  <c r="T15" i="14"/>
  <c r="U15" i="14"/>
  <c r="H16" i="14"/>
  <c r="I16" i="14"/>
  <c r="J16" i="14"/>
  <c r="L16" i="14"/>
  <c r="M16" i="14"/>
  <c r="N16" i="14"/>
  <c r="P16" i="14"/>
  <c r="Q16" i="14"/>
  <c r="R16" i="14"/>
  <c r="T16" i="14"/>
  <c r="U16" i="14"/>
  <c r="H17" i="14"/>
  <c r="I17" i="14"/>
  <c r="J17" i="14"/>
  <c r="L17" i="14"/>
  <c r="M17" i="14"/>
  <c r="N17" i="14"/>
  <c r="P17" i="14"/>
  <c r="Q17" i="14"/>
  <c r="R17" i="14"/>
  <c r="T17" i="14"/>
  <c r="U17" i="14"/>
  <c r="H18" i="14"/>
  <c r="I18" i="14"/>
  <c r="J18" i="14"/>
  <c r="L18" i="14"/>
  <c r="M18" i="14"/>
  <c r="N18" i="14"/>
  <c r="P18" i="14"/>
  <c r="Q18" i="14"/>
  <c r="R18" i="14"/>
  <c r="T18" i="14"/>
  <c r="U18" i="14"/>
  <c r="H19" i="14"/>
  <c r="I19" i="14"/>
  <c r="J19" i="14"/>
  <c r="L19" i="14"/>
  <c r="M19" i="14"/>
  <c r="N19" i="14"/>
  <c r="P19" i="14"/>
  <c r="Q19" i="14"/>
  <c r="R19" i="14"/>
  <c r="T19" i="14"/>
  <c r="U19" i="14"/>
  <c r="H20" i="14"/>
  <c r="I20" i="14"/>
  <c r="J20" i="14"/>
  <c r="L20" i="14"/>
  <c r="M20" i="14"/>
  <c r="N20" i="14"/>
  <c r="P20" i="14"/>
  <c r="Q20" i="14"/>
  <c r="R20" i="14"/>
  <c r="T20" i="14"/>
  <c r="U20" i="14"/>
  <c r="H21" i="14"/>
  <c r="I21" i="14"/>
  <c r="J21" i="14"/>
  <c r="L21" i="14"/>
  <c r="M21" i="14"/>
  <c r="N21" i="14"/>
  <c r="P21" i="14"/>
  <c r="Q21" i="14"/>
  <c r="R21" i="14"/>
  <c r="T21" i="14"/>
  <c r="U21" i="14"/>
  <c r="H22" i="14"/>
  <c r="I22" i="14"/>
  <c r="J22" i="14"/>
  <c r="L22" i="14"/>
  <c r="M22" i="14"/>
  <c r="N22" i="14"/>
  <c r="P22" i="14"/>
  <c r="Q22" i="14"/>
  <c r="R22" i="14"/>
  <c r="T22" i="14"/>
  <c r="U22" i="14"/>
  <c r="H23" i="14"/>
  <c r="I23" i="14"/>
  <c r="J23" i="14"/>
  <c r="L23" i="14"/>
  <c r="M23" i="14"/>
  <c r="N23" i="14"/>
  <c r="P23" i="14"/>
  <c r="Q23" i="14"/>
  <c r="R23" i="14"/>
  <c r="T23" i="14"/>
  <c r="U23" i="14"/>
  <c r="H24" i="14"/>
  <c r="I24" i="14"/>
  <c r="J24" i="14"/>
  <c r="L24" i="14"/>
  <c r="M24" i="14"/>
  <c r="N24" i="14"/>
  <c r="P24" i="14"/>
  <c r="Q24" i="14"/>
  <c r="R24" i="14"/>
  <c r="T24" i="14"/>
  <c r="U24" i="14"/>
  <c r="H25" i="14"/>
  <c r="I25" i="14"/>
  <c r="J25" i="14"/>
  <c r="L25" i="14"/>
  <c r="M25" i="14"/>
  <c r="N25" i="14"/>
  <c r="P25" i="14"/>
  <c r="Q25" i="14"/>
  <c r="R25" i="14"/>
  <c r="T25" i="14"/>
  <c r="U25" i="14"/>
  <c r="H26" i="14"/>
  <c r="I26" i="14"/>
  <c r="J26" i="14"/>
  <c r="L26" i="14"/>
  <c r="M26" i="14"/>
  <c r="N26" i="14"/>
  <c r="P26" i="14"/>
  <c r="Q26" i="14"/>
  <c r="R26" i="14"/>
  <c r="T26" i="14"/>
  <c r="U26" i="14"/>
  <c r="H27" i="14"/>
  <c r="I27" i="14"/>
  <c r="J27" i="14"/>
  <c r="L27" i="14"/>
  <c r="M27" i="14"/>
  <c r="N27" i="14"/>
  <c r="P27" i="14"/>
  <c r="Q27" i="14"/>
  <c r="R27" i="14"/>
  <c r="T27" i="14"/>
  <c r="U27" i="14"/>
  <c r="H28" i="14"/>
  <c r="I28" i="14"/>
  <c r="J28" i="14"/>
  <c r="L28" i="14"/>
  <c r="M28" i="14"/>
  <c r="N28" i="14"/>
  <c r="P28" i="14"/>
  <c r="Q28" i="14"/>
  <c r="R28" i="14"/>
  <c r="T28" i="14"/>
  <c r="U28" i="14"/>
  <c r="H29" i="14"/>
  <c r="I29" i="14"/>
  <c r="J29" i="14"/>
  <c r="L29" i="14"/>
  <c r="M29" i="14"/>
  <c r="N29" i="14"/>
  <c r="P29" i="14"/>
  <c r="Q29" i="14"/>
  <c r="R29" i="14"/>
  <c r="T29" i="14"/>
  <c r="U29" i="14"/>
  <c r="H30" i="14"/>
  <c r="I30" i="14"/>
  <c r="J30" i="14"/>
  <c r="L30" i="14"/>
  <c r="M30" i="14"/>
  <c r="N30" i="14"/>
  <c r="P30" i="14"/>
  <c r="Q30" i="14"/>
  <c r="R30" i="14"/>
  <c r="T30" i="14"/>
  <c r="U30" i="14"/>
  <c r="H31" i="14"/>
  <c r="I31" i="14"/>
  <c r="J31" i="14"/>
  <c r="L31" i="14"/>
  <c r="M31" i="14"/>
  <c r="N31" i="14"/>
  <c r="P31" i="14"/>
  <c r="Q31" i="14"/>
  <c r="R31" i="14"/>
  <c r="T31" i="14"/>
  <c r="U31" i="14"/>
  <c r="H32" i="14"/>
  <c r="I32" i="14"/>
  <c r="J32" i="14"/>
  <c r="L32" i="14"/>
  <c r="M32" i="14"/>
  <c r="N32" i="14"/>
  <c r="P32" i="14"/>
  <c r="Q32" i="14"/>
  <c r="R32" i="14"/>
  <c r="T32" i="14"/>
  <c r="U32" i="14"/>
  <c r="H33" i="14"/>
  <c r="I33" i="14"/>
  <c r="J33" i="14"/>
  <c r="L33" i="14"/>
  <c r="M33" i="14"/>
  <c r="N33" i="14"/>
  <c r="P33" i="14"/>
  <c r="Q33" i="14"/>
  <c r="R33" i="14"/>
  <c r="T33" i="14"/>
  <c r="U33" i="14"/>
  <c r="H34" i="14"/>
  <c r="I34" i="14"/>
  <c r="J34" i="14"/>
  <c r="L34" i="14"/>
  <c r="M34" i="14"/>
  <c r="N34" i="14"/>
  <c r="P34" i="14"/>
  <c r="Q34" i="14"/>
  <c r="R34" i="14"/>
  <c r="T34" i="14"/>
  <c r="U34" i="14"/>
  <c r="H35" i="14"/>
  <c r="I35" i="14"/>
  <c r="J35" i="14"/>
  <c r="L35" i="14"/>
  <c r="M35" i="14"/>
  <c r="N35" i="14"/>
  <c r="P35" i="14"/>
  <c r="Q35" i="14"/>
  <c r="R35" i="14"/>
  <c r="T35" i="14"/>
  <c r="U35" i="14"/>
  <c r="H36" i="14"/>
  <c r="I36" i="14"/>
  <c r="J36" i="14"/>
  <c r="L36" i="14"/>
  <c r="M36" i="14"/>
  <c r="N36" i="14"/>
  <c r="P36" i="14"/>
  <c r="Q36" i="14"/>
  <c r="R36" i="14"/>
  <c r="T36" i="14"/>
  <c r="U36" i="14"/>
  <c r="H37" i="14"/>
  <c r="I37" i="14"/>
  <c r="J37" i="14"/>
  <c r="L37" i="14"/>
  <c r="M37" i="14"/>
  <c r="N37" i="14"/>
  <c r="P37" i="14"/>
  <c r="Q37" i="14"/>
  <c r="R37" i="14"/>
  <c r="T37" i="14"/>
  <c r="U37" i="14"/>
  <c r="H38" i="14"/>
  <c r="I38" i="14"/>
  <c r="J38" i="14"/>
  <c r="L38" i="14"/>
  <c r="M38" i="14"/>
  <c r="N38" i="14"/>
  <c r="P38" i="14"/>
  <c r="Q38" i="14"/>
  <c r="R38" i="14"/>
  <c r="T38" i="14"/>
  <c r="U38" i="14"/>
  <c r="H39" i="14"/>
  <c r="I39" i="14"/>
  <c r="J39" i="14"/>
  <c r="L39" i="14"/>
  <c r="M39" i="14"/>
  <c r="N39" i="14"/>
  <c r="P39" i="14"/>
  <c r="Q39" i="14"/>
  <c r="R39" i="14"/>
  <c r="T39" i="14"/>
  <c r="U39" i="14"/>
  <c r="H40" i="14"/>
  <c r="I40" i="14"/>
  <c r="J40" i="14"/>
  <c r="L40" i="14"/>
  <c r="M40" i="14"/>
  <c r="N40" i="14"/>
  <c r="P40" i="14"/>
  <c r="Q40" i="14"/>
  <c r="R40" i="14"/>
  <c r="T40" i="14"/>
  <c r="U40" i="14"/>
  <c r="H41" i="14"/>
  <c r="I41" i="14"/>
  <c r="J41" i="14"/>
  <c r="L41" i="14"/>
  <c r="M41" i="14"/>
  <c r="N41" i="14"/>
  <c r="P41" i="14"/>
  <c r="Q41" i="14"/>
  <c r="R41" i="14"/>
  <c r="T41" i="14"/>
  <c r="U41" i="14"/>
  <c r="H42" i="14"/>
  <c r="I42" i="14"/>
  <c r="J42" i="14"/>
  <c r="L42" i="14"/>
  <c r="M42" i="14"/>
  <c r="N42" i="14"/>
  <c r="P42" i="14"/>
  <c r="Q42" i="14"/>
  <c r="R42" i="14"/>
  <c r="T42" i="14"/>
  <c r="U42" i="14"/>
  <c r="H43" i="14"/>
  <c r="I43" i="14"/>
  <c r="J43" i="14"/>
  <c r="L43" i="14"/>
  <c r="M43" i="14"/>
  <c r="N43" i="14"/>
  <c r="P43" i="14"/>
  <c r="Q43" i="14"/>
  <c r="R43" i="14"/>
  <c r="T43" i="14"/>
  <c r="U43" i="14"/>
  <c r="H44" i="14"/>
  <c r="I44" i="14"/>
  <c r="J44" i="14"/>
  <c r="L44" i="14"/>
  <c r="M44" i="14"/>
  <c r="N44" i="14"/>
  <c r="P44" i="14"/>
  <c r="Q44" i="14"/>
  <c r="R44" i="14"/>
  <c r="T44" i="14"/>
  <c r="U44" i="14"/>
  <c r="H45" i="14"/>
  <c r="I45" i="14"/>
  <c r="J45" i="14"/>
  <c r="L45" i="14"/>
  <c r="M45" i="14"/>
  <c r="N45" i="14"/>
  <c r="P45" i="14"/>
  <c r="Q45" i="14"/>
  <c r="R45" i="14"/>
  <c r="T45" i="14"/>
  <c r="U45" i="14"/>
  <c r="H46" i="14"/>
  <c r="I46" i="14"/>
  <c r="J46" i="14"/>
  <c r="L46" i="14"/>
  <c r="M46" i="14"/>
  <c r="N46" i="14"/>
  <c r="P46" i="14"/>
  <c r="Q46" i="14"/>
  <c r="R46" i="14"/>
  <c r="T46" i="14"/>
  <c r="U46" i="14"/>
  <c r="H47" i="14"/>
  <c r="I47" i="14"/>
  <c r="J47" i="14"/>
  <c r="L47" i="14"/>
  <c r="M47" i="14"/>
  <c r="N47" i="14"/>
  <c r="P47" i="14"/>
  <c r="Q47" i="14"/>
  <c r="R47" i="14"/>
  <c r="T47" i="14"/>
  <c r="U47" i="14"/>
  <c r="H48" i="14"/>
  <c r="I48" i="14"/>
  <c r="J48" i="14"/>
  <c r="L48" i="14"/>
  <c r="M48" i="14"/>
  <c r="N48" i="14"/>
  <c r="P48" i="14"/>
  <c r="Q48" i="14"/>
  <c r="R48" i="14"/>
  <c r="T48" i="14"/>
  <c r="U48" i="14"/>
  <c r="H49" i="14"/>
  <c r="I49" i="14"/>
  <c r="J49" i="14"/>
  <c r="L49" i="14"/>
  <c r="M49" i="14"/>
  <c r="N49" i="14"/>
  <c r="P49" i="14"/>
  <c r="Q49" i="14"/>
  <c r="R49" i="14"/>
  <c r="T49" i="14"/>
  <c r="U49" i="14"/>
  <c r="H50" i="14"/>
  <c r="I50" i="14"/>
  <c r="J50" i="14"/>
  <c r="L50" i="14"/>
  <c r="M50" i="14"/>
  <c r="N50" i="14"/>
  <c r="P50" i="14"/>
  <c r="Q50" i="14"/>
  <c r="R50" i="14"/>
  <c r="T50" i="14"/>
  <c r="U50" i="14"/>
  <c r="H51" i="14"/>
  <c r="I51" i="14"/>
  <c r="J51" i="14"/>
  <c r="L51" i="14"/>
  <c r="M51" i="14"/>
  <c r="N51" i="14"/>
  <c r="P51" i="14"/>
  <c r="Q51" i="14"/>
  <c r="R51" i="14"/>
  <c r="T51" i="14"/>
  <c r="U51" i="14"/>
  <c r="G577" i="23"/>
  <c r="F577" i="23"/>
  <c r="G576" i="23"/>
  <c r="F576" i="23"/>
  <c r="G575" i="23"/>
  <c r="F575" i="23"/>
  <c r="G574" i="23"/>
  <c r="F574" i="23"/>
  <c r="G573" i="23"/>
  <c r="F573" i="23"/>
  <c r="G572" i="23"/>
  <c r="F572" i="23"/>
  <c r="G571" i="23"/>
  <c r="F571" i="23"/>
  <c r="G570" i="23"/>
  <c r="F570" i="23"/>
  <c r="G569" i="23"/>
  <c r="F569" i="23"/>
  <c r="G568" i="23"/>
  <c r="F568" i="23"/>
  <c r="G567" i="23"/>
  <c r="F567" i="23"/>
  <c r="G566" i="23"/>
  <c r="F566" i="23"/>
  <c r="G565" i="23"/>
  <c r="F565" i="23"/>
  <c r="G564" i="23"/>
  <c r="F564" i="23"/>
  <c r="G563" i="23"/>
  <c r="F563" i="23"/>
  <c r="G562" i="23"/>
  <c r="F562" i="23"/>
  <c r="G561" i="23"/>
  <c r="F561" i="23"/>
  <c r="G560" i="23"/>
  <c r="F560" i="23"/>
  <c r="G559" i="23"/>
  <c r="F559" i="23"/>
  <c r="G558" i="23"/>
  <c r="G553" i="23"/>
  <c r="F553" i="23"/>
  <c r="G552" i="23"/>
  <c r="F552" i="23"/>
  <c r="G551" i="23"/>
  <c r="F551" i="23"/>
  <c r="G550" i="23"/>
  <c r="F550" i="23"/>
  <c r="G549" i="23"/>
  <c r="F549" i="23"/>
  <c r="G548" i="23"/>
  <c r="F548" i="23"/>
  <c r="G547" i="23"/>
  <c r="F547" i="23"/>
  <c r="G546" i="23"/>
  <c r="F546" i="23"/>
  <c r="G545" i="23"/>
  <c r="F545" i="23"/>
  <c r="G544" i="23"/>
  <c r="F544" i="23"/>
  <c r="G543" i="23"/>
  <c r="F543" i="23"/>
  <c r="G542" i="23"/>
  <c r="F542" i="23"/>
  <c r="G541" i="23"/>
  <c r="F541" i="23"/>
  <c r="G540" i="23"/>
  <c r="F540" i="23"/>
  <c r="G539" i="23"/>
  <c r="F539" i="23"/>
  <c r="G538" i="23"/>
  <c r="F538" i="23"/>
  <c r="G537" i="23"/>
  <c r="F537" i="23"/>
  <c r="G536" i="23"/>
  <c r="F536" i="23"/>
  <c r="G535" i="23"/>
  <c r="H535" i="23" s="1"/>
  <c r="F535" i="23"/>
  <c r="G534" i="23"/>
  <c r="G529" i="23"/>
  <c r="F529" i="23"/>
  <c r="G528" i="23"/>
  <c r="F528" i="23"/>
  <c r="G527" i="23"/>
  <c r="F527" i="23"/>
  <c r="G526" i="23"/>
  <c r="F526" i="23"/>
  <c r="G525" i="23"/>
  <c r="F525" i="23"/>
  <c r="G524" i="23"/>
  <c r="F524" i="23"/>
  <c r="G523" i="23"/>
  <c r="F523" i="23"/>
  <c r="G522" i="23"/>
  <c r="F522" i="23"/>
  <c r="G521" i="23"/>
  <c r="F521" i="23"/>
  <c r="G520" i="23"/>
  <c r="F520" i="23"/>
  <c r="G519" i="23"/>
  <c r="F519" i="23"/>
  <c r="G518" i="23"/>
  <c r="F518" i="23"/>
  <c r="G517" i="23"/>
  <c r="F517" i="23"/>
  <c r="G516" i="23"/>
  <c r="F516" i="23"/>
  <c r="G515" i="23"/>
  <c r="F515" i="23"/>
  <c r="G514" i="23"/>
  <c r="F514" i="23"/>
  <c r="G513" i="23"/>
  <c r="F513" i="23"/>
  <c r="G512" i="23"/>
  <c r="F512" i="23"/>
  <c r="G511" i="23"/>
  <c r="F511" i="23"/>
  <c r="G510" i="23"/>
  <c r="G505" i="23"/>
  <c r="F505" i="23"/>
  <c r="G504" i="23"/>
  <c r="F504" i="23"/>
  <c r="G503" i="23"/>
  <c r="F503" i="23"/>
  <c r="G502" i="23"/>
  <c r="F502" i="23"/>
  <c r="G501" i="23"/>
  <c r="F501" i="23"/>
  <c r="G500" i="23"/>
  <c r="F500" i="23"/>
  <c r="G499" i="23"/>
  <c r="F499" i="23"/>
  <c r="G498" i="23"/>
  <c r="F498" i="23"/>
  <c r="G497" i="23"/>
  <c r="F497" i="23"/>
  <c r="G496" i="23"/>
  <c r="F496" i="23"/>
  <c r="G495" i="23"/>
  <c r="F495" i="23"/>
  <c r="G494" i="23"/>
  <c r="F494" i="23"/>
  <c r="G493" i="23"/>
  <c r="F493" i="23"/>
  <c r="G492" i="23"/>
  <c r="F492" i="23"/>
  <c r="G491" i="23"/>
  <c r="F491" i="23"/>
  <c r="G490" i="23"/>
  <c r="F490" i="23"/>
  <c r="G489" i="23"/>
  <c r="F489" i="23"/>
  <c r="G488" i="23"/>
  <c r="F488" i="23"/>
  <c r="G487" i="23"/>
  <c r="F487" i="23"/>
  <c r="G486" i="23"/>
  <c r="G481" i="23"/>
  <c r="F481" i="23"/>
  <c r="G480" i="23"/>
  <c r="F480" i="23"/>
  <c r="G479" i="23"/>
  <c r="F479" i="23"/>
  <c r="G478" i="23"/>
  <c r="F478" i="23"/>
  <c r="G477" i="23"/>
  <c r="F477" i="23"/>
  <c r="G476" i="23"/>
  <c r="F476" i="23"/>
  <c r="G475" i="23"/>
  <c r="F475" i="23"/>
  <c r="G474" i="23"/>
  <c r="F474" i="23"/>
  <c r="G473" i="23"/>
  <c r="F473" i="23"/>
  <c r="G472" i="23"/>
  <c r="F472" i="23"/>
  <c r="G471" i="23"/>
  <c r="F471" i="23"/>
  <c r="G470" i="23"/>
  <c r="F470" i="23"/>
  <c r="G469" i="23"/>
  <c r="F469" i="23"/>
  <c r="G468" i="23"/>
  <c r="F468" i="23"/>
  <c r="G467" i="23"/>
  <c r="F467" i="23"/>
  <c r="G466" i="23"/>
  <c r="F466" i="23"/>
  <c r="G465" i="23"/>
  <c r="F465" i="23"/>
  <c r="G464" i="23"/>
  <c r="F464" i="23"/>
  <c r="G463" i="23"/>
  <c r="F463" i="23"/>
  <c r="G462" i="23"/>
  <c r="G457" i="23"/>
  <c r="F457" i="23"/>
  <c r="G456" i="23"/>
  <c r="F456" i="23"/>
  <c r="G455" i="23"/>
  <c r="F455" i="23"/>
  <c r="G454" i="23"/>
  <c r="F454" i="23"/>
  <c r="G453" i="23"/>
  <c r="F453" i="23"/>
  <c r="G452" i="23"/>
  <c r="F452" i="23"/>
  <c r="G451" i="23"/>
  <c r="F451" i="23"/>
  <c r="G450" i="23"/>
  <c r="F450" i="23"/>
  <c r="G449" i="23"/>
  <c r="F449" i="23"/>
  <c r="G448" i="23"/>
  <c r="F448" i="23"/>
  <c r="G447" i="23"/>
  <c r="F447" i="23"/>
  <c r="G446" i="23"/>
  <c r="F446" i="23"/>
  <c r="G445" i="23"/>
  <c r="F445" i="23"/>
  <c r="G444" i="23"/>
  <c r="F444" i="23"/>
  <c r="G443" i="23"/>
  <c r="F443" i="23"/>
  <c r="G442" i="23"/>
  <c r="F442" i="23"/>
  <c r="G441" i="23"/>
  <c r="F441" i="23"/>
  <c r="G440" i="23"/>
  <c r="F440" i="23"/>
  <c r="G439" i="23"/>
  <c r="F439" i="23"/>
  <c r="G438" i="23"/>
  <c r="G433" i="23"/>
  <c r="F433" i="23"/>
  <c r="G432" i="23"/>
  <c r="F432" i="23"/>
  <c r="G431" i="23"/>
  <c r="F431" i="23"/>
  <c r="G430" i="23"/>
  <c r="F430" i="23"/>
  <c r="G429" i="23"/>
  <c r="F429" i="23"/>
  <c r="G428" i="23"/>
  <c r="F428" i="23"/>
  <c r="G427" i="23"/>
  <c r="F427" i="23"/>
  <c r="G426" i="23"/>
  <c r="F426" i="23"/>
  <c r="G425" i="23"/>
  <c r="F425" i="23"/>
  <c r="G424" i="23"/>
  <c r="F424" i="23"/>
  <c r="G423" i="23"/>
  <c r="F423" i="23"/>
  <c r="G422" i="23"/>
  <c r="F422" i="23"/>
  <c r="G421" i="23"/>
  <c r="F421" i="23"/>
  <c r="G420" i="23"/>
  <c r="F420" i="23"/>
  <c r="G419" i="23"/>
  <c r="F419" i="23"/>
  <c r="G418" i="23"/>
  <c r="F418" i="23"/>
  <c r="G417" i="23"/>
  <c r="F417" i="23"/>
  <c r="G416" i="23"/>
  <c r="F416" i="23"/>
  <c r="G415" i="23"/>
  <c r="F415" i="23"/>
  <c r="G414" i="23"/>
  <c r="G409" i="23"/>
  <c r="F409" i="23"/>
  <c r="G408" i="23"/>
  <c r="F408" i="23"/>
  <c r="G407" i="23"/>
  <c r="F407" i="23"/>
  <c r="G406" i="23"/>
  <c r="F406" i="23"/>
  <c r="G405" i="23"/>
  <c r="F405" i="23"/>
  <c r="G404" i="23"/>
  <c r="F404" i="23"/>
  <c r="G403" i="23"/>
  <c r="F403" i="23"/>
  <c r="G402" i="23"/>
  <c r="F402" i="23"/>
  <c r="G401" i="23"/>
  <c r="F401" i="23"/>
  <c r="G400" i="23"/>
  <c r="F400" i="23"/>
  <c r="G399" i="23"/>
  <c r="F399" i="23"/>
  <c r="G398" i="23"/>
  <c r="F398" i="23"/>
  <c r="G397" i="23"/>
  <c r="F397" i="23"/>
  <c r="G396" i="23"/>
  <c r="F396" i="23"/>
  <c r="G395" i="23"/>
  <c r="F395" i="23"/>
  <c r="G394" i="23"/>
  <c r="F394" i="23"/>
  <c r="G393" i="23"/>
  <c r="F393" i="23"/>
  <c r="G392" i="23"/>
  <c r="F392" i="23"/>
  <c r="G391" i="23"/>
  <c r="F391" i="23"/>
  <c r="G390" i="23"/>
  <c r="G385" i="23"/>
  <c r="F385" i="23"/>
  <c r="G384" i="23"/>
  <c r="F384" i="23"/>
  <c r="G383" i="23"/>
  <c r="F383" i="23"/>
  <c r="G382" i="23"/>
  <c r="F382" i="23"/>
  <c r="G381" i="23"/>
  <c r="F381" i="23"/>
  <c r="G380" i="23"/>
  <c r="F380" i="23"/>
  <c r="G379" i="23"/>
  <c r="F379" i="23"/>
  <c r="G378" i="23"/>
  <c r="F378" i="23"/>
  <c r="G377" i="23"/>
  <c r="F377" i="23"/>
  <c r="G376" i="23"/>
  <c r="F376" i="23"/>
  <c r="G375" i="23"/>
  <c r="F375" i="23"/>
  <c r="G374" i="23"/>
  <c r="F374" i="23"/>
  <c r="G373" i="23"/>
  <c r="F373" i="23"/>
  <c r="G372" i="23"/>
  <c r="F372" i="23"/>
  <c r="G371" i="23"/>
  <c r="F371" i="23"/>
  <c r="G370" i="23"/>
  <c r="F370" i="23"/>
  <c r="G369" i="23"/>
  <c r="F369" i="23"/>
  <c r="G368" i="23"/>
  <c r="F368" i="23"/>
  <c r="G367" i="23"/>
  <c r="F367" i="23"/>
  <c r="G366" i="23"/>
  <c r="G361" i="23"/>
  <c r="F361" i="23"/>
  <c r="G360" i="23"/>
  <c r="F360" i="23"/>
  <c r="G359" i="23"/>
  <c r="F359" i="23"/>
  <c r="G358" i="23"/>
  <c r="F358" i="23"/>
  <c r="G357" i="23"/>
  <c r="F357" i="23"/>
  <c r="G356" i="23"/>
  <c r="F356" i="23"/>
  <c r="G355" i="23"/>
  <c r="F355" i="23"/>
  <c r="G354" i="23"/>
  <c r="F354" i="23"/>
  <c r="G353" i="23"/>
  <c r="F353" i="23"/>
  <c r="G352" i="23"/>
  <c r="F352" i="23"/>
  <c r="G351" i="23"/>
  <c r="F351" i="23"/>
  <c r="G350" i="23"/>
  <c r="F350" i="23"/>
  <c r="G349" i="23"/>
  <c r="F349" i="23"/>
  <c r="G348" i="23"/>
  <c r="F348" i="23"/>
  <c r="G347" i="23"/>
  <c r="F347" i="23"/>
  <c r="G346" i="23"/>
  <c r="F346" i="23"/>
  <c r="G345" i="23"/>
  <c r="F345" i="23"/>
  <c r="G344" i="23"/>
  <c r="F344" i="23"/>
  <c r="G343" i="23"/>
  <c r="H343" i="23" s="1"/>
  <c r="F343" i="23"/>
  <c r="G342" i="23"/>
  <c r="G337" i="23"/>
  <c r="F337" i="23"/>
  <c r="G336" i="23"/>
  <c r="F336" i="23"/>
  <c r="G335" i="23"/>
  <c r="F335" i="23"/>
  <c r="G334" i="23"/>
  <c r="F334" i="23"/>
  <c r="G333" i="23"/>
  <c r="F333" i="23"/>
  <c r="G332" i="23"/>
  <c r="F332" i="23"/>
  <c r="G331" i="23"/>
  <c r="F331" i="23"/>
  <c r="G330" i="23"/>
  <c r="F330" i="23"/>
  <c r="G329" i="23"/>
  <c r="F329" i="23"/>
  <c r="G328" i="23"/>
  <c r="F328" i="23"/>
  <c r="G327" i="23"/>
  <c r="F327" i="23"/>
  <c r="G326" i="23"/>
  <c r="F326" i="23"/>
  <c r="G325" i="23"/>
  <c r="F325" i="23"/>
  <c r="G324" i="23"/>
  <c r="F324" i="23"/>
  <c r="G323" i="23"/>
  <c r="F323" i="23"/>
  <c r="G322" i="23"/>
  <c r="F322" i="23"/>
  <c r="G321" i="23"/>
  <c r="F321" i="23"/>
  <c r="G320" i="23"/>
  <c r="F320" i="23"/>
  <c r="G319" i="23"/>
  <c r="F319" i="23"/>
  <c r="G318" i="23"/>
  <c r="G313" i="23"/>
  <c r="F313" i="23"/>
  <c r="G312" i="23"/>
  <c r="F312" i="23"/>
  <c r="G311" i="23"/>
  <c r="F311" i="23"/>
  <c r="G310" i="23"/>
  <c r="F310" i="23"/>
  <c r="G309" i="23"/>
  <c r="F309" i="23"/>
  <c r="G308" i="23"/>
  <c r="F308" i="23"/>
  <c r="G307" i="23"/>
  <c r="F307" i="23"/>
  <c r="G306" i="23"/>
  <c r="F306" i="23"/>
  <c r="G305" i="23"/>
  <c r="F305" i="23"/>
  <c r="G304" i="23"/>
  <c r="F304" i="23"/>
  <c r="G303" i="23"/>
  <c r="F303" i="23"/>
  <c r="G302" i="23"/>
  <c r="F302" i="23"/>
  <c r="G301" i="23"/>
  <c r="F301" i="23"/>
  <c r="G300" i="23"/>
  <c r="F300" i="23"/>
  <c r="G299" i="23"/>
  <c r="F299" i="23"/>
  <c r="G298" i="23"/>
  <c r="F298" i="23"/>
  <c r="G297" i="23"/>
  <c r="F297" i="23"/>
  <c r="G296" i="23"/>
  <c r="F296" i="23"/>
  <c r="G295" i="23"/>
  <c r="F295" i="23"/>
  <c r="G294" i="23"/>
  <c r="G289" i="23"/>
  <c r="F289" i="23"/>
  <c r="G288" i="23"/>
  <c r="F288" i="23"/>
  <c r="G287" i="23"/>
  <c r="F287" i="23"/>
  <c r="G286" i="23"/>
  <c r="F286" i="23"/>
  <c r="G285" i="23"/>
  <c r="F285" i="23"/>
  <c r="G284" i="23"/>
  <c r="F284" i="23"/>
  <c r="G283" i="23"/>
  <c r="F283" i="23"/>
  <c r="G282" i="23"/>
  <c r="F282" i="23"/>
  <c r="G281" i="23"/>
  <c r="F281" i="23"/>
  <c r="G280" i="23"/>
  <c r="F280" i="23"/>
  <c r="G279" i="23"/>
  <c r="F279" i="23"/>
  <c r="G278" i="23"/>
  <c r="F278" i="23"/>
  <c r="G277" i="23"/>
  <c r="F277" i="23"/>
  <c r="G276" i="23"/>
  <c r="F276" i="23"/>
  <c r="G275" i="23"/>
  <c r="F275" i="23"/>
  <c r="G274" i="23"/>
  <c r="F274" i="23"/>
  <c r="G273" i="23"/>
  <c r="F273" i="23"/>
  <c r="G272" i="23"/>
  <c r="F272" i="23"/>
  <c r="G271" i="23"/>
  <c r="F271" i="23"/>
  <c r="G270" i="23"/>
  <c r="G265" i="23"/>
  <c r="F265" i="23"/>
  <c r="G264" i="23"/>
  <c r="F264" i="23"/>
  <c r="G263" i="23"/>
  <c r="F263" i="23"/>
  <c r="G262" i="23"/>
  <c r="F262" i="23"/>
  <c r="G261" i="23"/>
  <c r="F261" i="23"/>
  <c r="G260" i="23"/>
  <c r="F260" i="23"/>
  <c r="G259" i="23"/>
  <c r="F259" i="23"/>
  <c r="G258" i="23"/>
  <c r="F258" i="23"/>
  <c r="G257" i="23"/>
  <c r="F257" i="23"/>
  <c r="G256" i="23"/>
  <c r="F256" i="23"/>
  <c r="G255" i="23"/>
  <c r="F255" i="23"/>
  <c r="G254" i="23"/>
  <c r="F254" i="23"/>
  <c r="G253" i="23"/>
  <c r="F253" i="23"/>
  <c r="G252" i="23"/>
  <c r="F252" i="23"/>
  <c r="G251" i="23"/>
  <c r="F251" i="23"/>
  <c r="G250" i="23"/>
  <c r="F250" i="23"/>
  <c r="G249" i="23"/>
  <c r="F249" i="23"/>
  <c r="G248" i="23"/>
  <c r="F248" i="23"/>
  <c r="G247" i="23"/>
  <c r="F247" i="23"/>
  <c r="G246" i="23"/>
  <c r="G241" i="23"/>
  <c r="F241" i="23"/>
  <c r="G240" i="23"/>
  <c r="F240" i="23"/>
  <c r="G239" i="23"/>
  <c r="F239" i="23"/>
  <c r="G238" i="23"/>
  <c r="F238" i="23"/>
  <c r="G237" i="23"/>
  <c r="F237" i="23"/>
  <c r="G236" i="23"/>
  <c r="F236" i="23"/>
  <c r="G235" i="23"/>
  <c r="F235" i="23"/>
  <c r="G234" i="23"/>
  <c r="F234" i="23"/>
  <c r="G233" i="23"/>
  <c r="F233" i="23"/>
  <c r="G232" i="23"/>
  <c r="F232" i="23"/>
  <c r="G231" i="23"/>
  <c r="F231" i="23"/>
  <c r="G230" i="23"/>
  <c r="F230" i="23"/>
  <c r="G229" i="23"/>
  <c r="F229" i="23"/>
  <c r="G228" i="23"/>
  <c r="F228" i="23"/>
  <c r="G227" i="23"/>
  <c r="F227" i="23"/>
  <c r="G226" i="23"/>
  <c r="F226" i="23"/>
  <c r="G225" i="23"/>
  <c r="F225" i="23"/>
  <c r="G224" i="23"/>
  <c r="F224" i="23"/>
  <c r="G223" i="23"/>
  <c r="F223" i="23"/>
  <c r="G222" i="23"/>
  <c r="G217" i="23"/>
  <c r="F217" i="23"/>
  <c r="G216" i="23"/>
  <c r="F216" i="23"/>
  <c r="G215" i="23"/>
  <c r="F215" i="23"/>
  <c r="G214" i="23"/>
  <c r="F214" i="23"/>
  <c r="G213" i="23"/>
  <c r="F213" i="23"/>
  <c r="G212" i="23"/>
  <c r="F212" i="23"/>
  <c r="G211" i="23"/>
  <c r="F211" i="23"/>
  <c r="G210" i="23"/>
  <c r="F210" i="23"/>
  <c r="G209" i="23"/>
  <c r="F209" i="23"/>
  <c r="G208" i="23"/>
  <c r="F208" i="23"/>
  <c r="G207" i="23"/>
  <c r="F207" i="23"/>
  <c r="G206" i="23"/>
  <c r="F206" i="23"/>
  <c r="G205" i="23"/>
  <c r="F205" i="23"/>
  <c r="G204" i="23"/>
  <c r="F204" i="23"/>
  <c r="G203" i="23"/>
  <c r="F203" i="23"/>
  <c r="G202" i="23"/>
  <c r="F202" i="23"/>
  <c r="G201" i="23"/>
  <c r="F201" i="23"/>
  <c r="G200" i="23"/>
  <c r="F200" i="23"/>
  <c r="G199" i="23"/>
  <c r="F199" i="23"/>
  <c r="G198" i="23"/>
  <c r="G193" i="23"/>
  <c r="F193" i="23"/>
  <c r="G192" i="23"/>
  <c r="F192" i="23"/>
  <c r="G191" i="23"/>
  <c r="F191" i="23"/>
  <c r="G190" i="23"/>
  <c r="F190" i="23"/>
  <c r="G189" i="23"/>
  <c r="F189" i="23"/>
  <c r="G188" i="23"/>
  <c r="F188" i="23"/>
  <c r="G187" i="23"/>
  <c r="F187" i="23"/>
  <c r="G186" i="23"/>
  <c r="F186" i="23"/>
  <c r="G185" i="23"/>
  <c r="F185" i="23"/>
  <c r="G184" i="23"/>
  <c r="F184" i="23"/>
  <c r="G183" i="23"/>
  <c r="F183" i="23"/>
  <c r="G182" i="23"/>
  <c r="F182" i="23"/>
  <c r="G181" i="23"/>
  <c r="F181" i="23"/>
  <c r="G180" i="23"/>
  <c r="F180" i="23"/>
  <c r="G179" i="23"/>
  <c r="F179" i="23"/>
  <c r="G178" i="23"/>
  <c r="F178" i="23"/>
  <c r="G177" i="23"/>
  <c r="F177" i="23"/>
  <c r="G176" i="23"/>
  <c r="F176" i="23"/>
  <c r="G175" i="23"/>
  <c r="F175" i="23"/>
  <c r="G174" i="23"/>
  <c r="G169" i="23"/>
  <c r="F169" i="23"/>
  <c r="G168" i="23"/>
  <c r="F168" i="23"/>
  <c r="G167" i="23"/>
  <c r="F167" i="23"/>
  <c r="G166" i="23"/>
  <c r="F166" i="23"/>
  <c r="G165" i="23"/>
  <c r="F165" i="23"/>
  <c r="G164" i="23"/>
  <c r="F164" i="23"/>
  <c r="G163" i="23"/>
  <c r="F163" i="23"/>
  <c r="G162" i="23"/>
  <c r="F162" i="23"/>
  <c r="G161" i="23"/>
  <c r="F161" i="23"/>
  <c r="G160" i="23"/>
  <c r="F160" i="23"/>
  <c r="G159" i="23"/>
  <c r="F159" i="23"/>
  <c r="G158" i="23"/>
  <c r="F158" i="23"/>
  <c r="G157" i="23"/>
  <c r="F157" i="23"/>
  <c r="G156" i="23"/>
  <c r="F156" i="23"/>
  <c r="G155" i="23"/>
  <c r="F155" i="23"/>
  <c r="G154" i="23"/>
  <c r="F154" i="23"/>
  <c r="G153" i="23"/>
  <c r="F153" i="23"/>
  <c r="G152" i="23"/>
  <c r="F152" i="23"/>
  <c r="G151" i="23"/>
  <c r="H151" i="23" s="1"/>
  <c r="F151" i="23"/>
  <c r="G150" i="23"/>
  <c r="G145" i="23"/>
  <c r="F145" i="23"/>
  <c r="G144" i="23"/>
  <c r="F144" i="23"/>
  <c r="G143" i="23"/>
  <c r="F143" i="23"/>
  <c r="G142" i="23"/>
  <c r="F142" i="23"/>
  <c r="G141" i="23"/>
  <c r="F141" i="23"/>
  <c r="G140" i="23"/>
  <c r="F140" i="23"/>
  <c r="G139" i="23"/>
  <c r="F139" i="23"/>
  <c r="G138" i="23"/>
  <c r="F138" i="23"/>
  <c r="G137" i="23"/>
  <c r="F137" i="23"/>
  <c r="G136" i="23"/>
  <c r="F136" i="23"/>
  <c r="G135" i="23"/>
  <c r="F135" i="23"/>
  <c r="G134" i="23"/>
  <c r="F134" i="23"/>
  <c r="G133" i="23"/>
  <c r="F133" i="23"/>
  <c r="G132" i="23"/>
  <c r="F132" i="23"/>
  <c r="G131" i="23"/>
  <c r="F131" i="23"/>
  <c r="G130" i="23"/>
  <c r="F130" i="23"/>
  <c r="G129" i="23"/>
  <c r="F129" i="23"/>
  <c r="G128" i="23"/>
  <c r="F128" i="23"/>
  <c r="G127" i="23"/>
  <c r="F127" i="23"/>
  <c r="G126" i="23"/>
  <c r="G121" i="23"/>
  <c r="F121" i="23"/>
  <c r="G120" i="23"/>
  <c r="F120" i="23"/>
  <c r="G119" i="23"/>
  <c r="F119" i="23"/>
  <c r="G118" i="23"/>
  <c r="F118" i="23"/>
  <c r="G117" i="23"/>
  <c r="F117" i="23"/>
  <c r="G116" i="23"/>
  <c r="F116" i="23"/>
  <c r="G115" i="23"/>
  <c r="F115" i="23"/>
  <c r="G114" i="23"/>
  <c r="F114" i="23"/>
  <c r="G113" i="23"/>
  <c r="F113" i="23"/>
  <c r="G112" i="23"/>
  <c r="F112" i="23"/>
  <c r="G111" i="23"/>
  <c r="F111" i="23"/>
  <c r="G110" i="23"/>
  <c r="F110" i="23"/>
  <c r="G109" i="23"/>
  <c r="F109" i="23"/>
  <c r="G108" i="23"/>
  <c r="F108" i="23"/>
  <c r="G107" i="23"/>
  <c r="F107" i="23"/>
  <c r="G106" i="23"/>
  <c r="F106" i="23"/>
  <c r="G105" i="23"/>
  <c r="F105" i="23"/>
  <c r="G104" i="23"/>
  <c r="F104" i="23"/>
  <c r="G103" i="23"/>
  <c r="F103" i="23"/>
  <c r="G102" i="23"/>
  <c r="G97" i="23"/>
  <c r="F97" i="23"/>
  <c r="G96" i="23"/>
  <c r="F96" i="23"/>
  <c r="G95" i="23"/>
  <c r="F95" i="23"/>
  <c r="G94" i="23"/>
  <c r="F94" i="23"/>
  <c r="G93" i="23"/>
  <c r="F93" i="23"/>
  <c r="G92" i="23"/>
  <c r="F92" i="23"/>
  <c r="G91" i="23"/>
  <c r="F91" i="23"/>
  <c r="G90" i="23"/>
  <c r="F90" i="23"/>
  <c r="G89" i="23"/>
  <c r="F89" i="23"/>
  <c r="G88" i="23"/>
  <c r="F88" i="23"/>
  <c r="G87" i="23"/>
  <c r="F87" i="23"/>
  <c r="G86" i="23"/>
  <c r="F86" i="23"/>
  <c r="G85" i="23"/>
  <c r="F85" i="23"/>
  <c r="G84" i="23"/>
  <c r="F84" i="23"/>
  <c r="G83" i="23"/>
  <c r="F83" i="23"/>
  <c r="G82" i="23"/>
  <c r="F82" i="23"/>
  <c r="G81" i="23"/>
  <c r="F81" i="23"/>
  <c r="G80" i="23"/>
  <c r="F80" i="23"/>
  <c r="G79" i="23"/>
  <c r="F79" i="23"/>
  <c r="G78" i="23"/>
  <c r="G73" i="23"/>
  <c r="F73" i="23"/>
  <c r="G72" i="23"/>
  <c r="F72" i="23"/>
  <c r="G71" i="23"/>
  <c r="F71" i="23"/>
  <c r="G70" i="23"/>
  <c r="F70" i="23"/>
  <c r="G69" i="23"/>
  <c r="F69" i="23"/>
  <c r="G68" i="23"/>
  <c r="F68" i="23"/>
  <c r="G67" i="23"/>
  <c r="F67" i="23"/>
  <c r="G66" i="23"/>
  <c r="F66" i="23"/>
  <c r="G65" i="23"/>
  <c r="F65" i="23"/>
  <c r="G64" i="23"/>
  <c r="F64" i="23"/>
  <c r="G63" i="23"/>
  <c r="F63" i="23"/>
  <c r="G62" i="23"/>
  <c r="F62" i="23"/>
  <c r="G61" i="23"/>
  <c r="F61" i="23"/>
  <c r="G60" i="23"/>
  <c r="F60" i="23"/>
  <c r="G59" i="23"/>
  <c r="F59" i="23"/>
  <c r="G58" i="23"/>
  <c r="F58" i="23"/>
  <c r="G57" i="23"/>
  <c r="F57" i="23"/>
  <c r="G56" i="23"/>
  <c r="F56" i="23"/>
  <c r="G55" i="23"/>
  <c r="F55" i="23"/>
  <c r="G54" i="23"/>
  <c r="G49" i="23"/>
  <c r="F49" i="23"/>
  <c r="G48" i="23"/>
  <c r="F48" i="23"/>
  <c r="G47" i="23"/>
  <c r="F47" i="23"/>
  <c r="G46" i="23"/>
  <c r="F46" i="23"/>
  <c r="G45" i="23"/>
  <c r="F45" i="23"/>
  <c r="G44" i="23"/>
  <c r="F44" i="23"/>
  <c r="G43" i="23"/>
  <c r="F43" i="23"/>
  <c r="G42" i="23"/>
  <c r="F42" i="23"/>
  <c r="G41" i="23"/>
  <c r="F41" i="23"/>
  <c r="G40" i="23"/>
  <c r="F40" i="23"/>
  <c r="G39" i="23"/>
  <c r="F39" i="23"/>
  <c r="G38" i="23"/>
  <c r="F38" i="23"/>
  <c r="G37" i="23"/>
  <c r="F37" i="23"/>
  <c r="G36" i="23"/>
  <c r="F36" i="23"/>
  <c r="G35" i="23"/>
  <c r="F35" i="23"/>
  <c r="G34" i="23"/>
  <c r="F34" i="23"/>
  <c r="G33" i="23"/>
  <c r="F33" i="23"/>
  <c r="G32" i="23"/>
  <c r="F32" i="23"/>
  <c r="G31" i="23"/>
  <c r="F31" i="23"/>
  <c r="G30" i="23"/>
  <c r="G25" i="23"/>
  <c r="F25" i="23"/>
  <c r="G24" i="23"/>
  <c r="F24" i="23"/>
  <c r="G23" i="23"/>
  <c r="F23" i="23"/>
  <c r="G22" i="23"/>
  <c r="F22" i="23"/>
  <c r="G21" i="23"/>
  <c r="F21" i="23"/>
  <c r="G20" i="23"/>
  <c r="F20" i="23"/>
  <c r="G19" i="23"/>
  <c r="F19" i="23"/>
  <c r="G18" i="23"/>
  <c r="F18" i="23"/>
  <c r="G17" i="23"/>
  <c r="F17" i="23"/>
  <c r="G16" i="23"/>
  <c r="F16" i="23"/>
  <c r="G15" i="23"/>
  <c r="F15" i="23"/>
  <c r="G14" i="23"/>
  <c r="F14" i="23"/>
  <c r="G13" i="23"/>
  <c r="F13" i="23"/>
  <c r="G12" i="23"/>
  <c r="F12" i="23"/>
  <c r="G11" i="23"/>
  <c r="F11" i="23"/>
  <c r="G10" i="23"/>
  <c r="F10" i="23"/>
  <c r="G9" i="23"/>
  <c r="F9" i="23"/>
  <c r="G8" i="23"/>
  <c r="F8" i="23"/>
  <c r="G7" i="23"/>
  <c r="F7" i="23"/>
  <c r="G6" i="23"/>
  <c r="O577" i="21"/>
  <c r="N577" i="21"/>
  <c r="O576" i="21"/>
  <c r="N576" i="21"/>
  <c r="O575" i="21"/>
  <c r="N575" i="21"/>
  <c r="O574" i="21"/>
  <c r="N574" i="21"/>
  <c r="O573" i="21"/>
  <c r="N573" i="21"/>
  <c r="O572" i="21"/>
  <c r="N572" i="21"/>
  <c r="O571" i="21"/>
  <c r="N571" i="21"/>
  <c r="O570" i="21"/>
  <c r="N570" i="21"/>
  <c r="O569" i="21"/>
  <c r="N569" i="21"/>
  <c r="O568" i="21"/>
  <c r="N568" i="21"/>
  <c r="O567" i="21"/>
  <c r="N567" i="21"/>
  <c r="O566" i="21"/>
  <c r="N566" i="21"/>
  <c r="O565" i="21"/>
  <c r="N565" i="21"/>
  <c r="O564" i="21"/>
  <c r="N564" i="21"/>
  <c r="O563" i="21"/>
  <c r="N563" i="21"/>
  <c r="O562" i="21"/>
  <c r="N562" i="21"/>
  <c r="O561" i="21"/>
  <c r="N561" i="21"/>
  <c r="O560" i="21"/>
  <c r="N560" i="21"/>
  <c r="O559" i="21"/>
  <c r="N559" i="21"/>
  <c r="O558" i="21"/>
  <c r="O553" i="21"/>
  <c r="N553" i="21"/>
  <c r="O552" i="21"/>
  <c r="N552" i="21"/>
  <c r="O551" i="21"/>
  <c r="N551" i="21"/>
  <c r="O550" i="21"/>
  <c r="N550" i="21"/>
  <c r="O549" i="21"/>
  <c r="N549" i="21"/>
  <c r="O548" i="21"/>
  <c r="N548" i="21"/>
  <c r="O547" i="21"/>
  <c r="N547" i="21"/>
  <c r="O546" i="21"/>
  <c r="N546" i="21"/>
  <c r="O545" i="21"/>
  <c r="N545" i="21"/>
  <c r="O544" i="21"/>
  <c r="N544" i="21"/>
  <c r="O543" i="21"/>
  <c r="N543" i="21"/>
  <c r="O542" i="21"/>
  <c r="N542" i="21"/>
  <c r="O541" i="21"/>
  <c r="N541" i="21"/>
  <c r="O540" i="21"/>
  <c r="N540" i="21"/>
  <c r="O539" i="21"/>
  <c r="N539" i="21"/>
  <c r="O538" i="21"/>
  <c r="N538" i="21"/>
  <c r="O537" i="21"/>
  <c r="N537" i="21"/>
  <c r="O536" i="21"/>
  <c r="N536" i="21"/>
  <c r="O535" i="21"/>
  <c r="N535" i="21"/>
  <c r="O534" i="21"/>
  <c r="O529" i="21"/>
  <c r="N529" i="21"/>
  <c r="O528" i="21"/>
  <c r="N528" i="21"/>
  <c r="O527" i="21"/>
  <c r="N527" i="21"/>
  <c r="O526" i="21"/>
  <c r="N526" i="21"/>
  <c r="O525" i="21"/>
  <c r="N525" i="21"/>
  <c r="O524" i="21"/>
  <c r="N524" i="21"/>
  <c r="O523" i="21"/>
  <c r="N523" i="21"/>
  <c r="O522" i="21"/>
  <c r="N522" i="21"/>
  <c r="O521" i="21"/>
  <c r="N521" i="21"/>
  <c r="O520" i="21"/>
  <c r="N520" i="21"/>
  <c r="O519" i="21"/>
  <c r="N519" i="21"/>
  <c r="O518" i="21"/>
  <c r="N518" i="21"/>
  <c r="O517" i="21"/>
  <c r="N517" i="21"/>
  <c r="O516" i="21"/>
  <c r="N516" i="21"/>
  <c r="O515" i="21"/>
  <c r="N515" i="21"/>
  <c r="O514" i="21"/>
  <c r="N514" i="21"/>
  <c r="O513" i="21"/>
  <c r="N513" i="21"/>
  <c r="O512" i="21"/>
  <c r="N512" i="21"/>
  <c r="O511" i="21"/>
  <c r="N511" i="21"/>
  <c r="O510" i="21"/>
  <c r="O505" i="21"/>
  <c r="N505" i="21"/>
  <c r="O504" i="21"/>
  <c r="N504" i="21"/>
  <c r="O503" i="21"/>
  <c r="N503" i="21"/>
  <c r="O502" i="21"/>
  <c r="N502" i="21"/>
  <c r="O501" i="21"/>
  <c r="N501" i="21"/>
  <c r="O500" i="21"/>
  <c r="N500" i="21"/>
  <c r="O499" i="21"/>
  <c r="N499" i="21"/>
  <c r="O498" i="21"/>
  <c r="N498" i="21"/>
  <c r="O497" i="21"/>
  <c r="N497" i="21"/>
  <c r="O496" i="21"/>
  <c r="N496" i="21"/>
  <c r="O495" i="21"/>
  <c r="N495" i="21"/>
  <c r="O494" i="21"/>
  <c r="N494" i="21"/>
  <c r="O493" i="21"/>
  <c r="N493" i="21"/>
  <c r="O492" i="21"/>
  <c r="N492" i="21"/>
  <c r="O491" i="21"/>
  <c r="N491" i="21"/>
  <c r="O490" i="21"/>
  <c r="N490" i="21"/>
  <c r="O489" i="21"/>
  <c r="N489" i="21"/>
  <c r="O488" i="21"/>
  <c r="N488" i="21"/>
  <c r="O487" i="21"/>
  <c r="P487" i="21" s="1"/>
  <c r="N487" i="21"/>
  <c r="O486" i="21"/>
  <c r="O481" i="21"/>
  <c r="N481" i="21"/>
  <c r="O480" i="21"/>
  <c r="N480" i="21"/>
  <c r="O479" i="21"/>
  <c r="N479" i="21"/>
  <c r="O478" i="21"/>
  <c r="N478" i="21"/>
  <c r="O477" i="21"/>
  <c r="N477" i="21"/>
  <c r="O476" i="21"/>
  <c r="N476" i="21"/>
  <c r="O475" i="21"/>
  <c r="N475" i="21"/>
  <c r="O474" i="21"/>
  <c r="N474" i="21"/>
  <c r="O473" i="21"/>
  <c r="N473" i="21"/>
  <c r="O472" i="21"/>
  <c r="N472" i="21"/>
  <c r="O471" i="21"/>
  <c r="N471" i="21"/>
  <c r="O470" i="21"/>
  <c r="N470" i="21"/>
  <c r="O469" i="21"/>
  <c r="N469" i="21"/>
  <c r="O468" i="21"/>
  <c r="N468" i="21"/>
  <c r="O467" i="21"/>
  <c r="N467" i="21"/>
  <c r="O466" i="21"/>
  <c r="N466" i="21"/>
  <c r="O465" i="21"/>
  <c r="N465" i="21"/>
  <c r="O464" i="21"/>
  <c r="N464" i="21"/>
  <c r="O463" i="21"/>
  <c r="N463" i="21"/>
  <c r="O462" i="21"/>
  <c r="O457" i="21"/>
  <c r="N457" i="21"/>
  <c r="O456" i="21"/>
  <c r="N456" i="21"/>
  <c r="O455" i="21"/>
  <c r="N455" i="21"/>
  <c r="O454" i="21"/>
  <c r="N454" i="21"/>
  <c r="O453" i="21"/>
  <c r="N453" i="21"/>
  <c r="O452" i="21"/>
  <c r="N452" i="21"/>
  <c r="O451" i="21"/>
  <c r="N451" i="21"/>
  <c r="O450" i="21"/>
  <c r="N450" i="21"/>
  <c r="O449" i="21"/>
  <c r="N449" i="21"/>
  <c r="O448" i="21"/>
  <c r="N448" i="21"/>
  <c r="O447" i="21"/>
  <c r="N447" i="21"/>
  <c r="O446" i="21"/>
  <c r="N446" i="21"/>
  <c r="O445" i="21"/>
  <c r="N445" i="21"/>
  <c r="O444" i="21"/>
  <c r="N444" i="21"/>
  <c r="O443" i="21"/>
  <c r="N443" i="21"/>
  <c r="O442" i="21"/>
  <c r="N442" i="21"/>
  <c r="O441" i="21"/>
  <c r="N441" i="21"/>
  <c r="O440" i="21"/>
  <c r="N440" i="21"/>
  <c r="O439" i="21"/>
  <c r="N439" i="21"/>
  <c r="O438" i="21"/>
  <c r="O433" i="21"/>
  <c r="N433" i="21"/>
  <c r="O432" i="21"/>
  <c r="N432" i="21"/>
  <c r="O431" i="21"/>
  <c r="N431" i="21"/>
  <c r="O430" i="21"/>
  <c r="N430" i="21"/>
  <c r="O429" i="21"/>
  <c r="N429" i="21"/>
  <c r="O428" i="21"/>
  <c r="N428" i="21"/>
  <c r="O427" i="21"/>
  <c r="N427" i="21"/>
  <c r="O426" i="21"/>
  <c r="N426" i="21"/>
  <c r="O425" i="21"/>
  <c r="N425" i="21"/>
  <c r="O424" i="21"/>
  <c r="N424" i="21"/>
  <c r="O423" i="21"/>
  <c r="N423" i="21"/>
  <c r="O422" i="21"/>
  <c r="N422" i="21"/>
  <c r="O421" i="21"/>
  <c r="N421" i="21"/>
  <c r="O420" i="21"/>
  <c r="N420" i="21"/>
  <c r="O419" i="21"/>
  <c r="N419" i="21"/>
  <c r="O418" i="21"/>
  <c r="N418" i="21"/>
  <c r="O417" i="21"/>
  <c r="N417" i="21"/>
  <c r="O416" i="21"/>
  <c r="N416" i="21"/>
  <c r="O415" i="21"/>
  <c r="N415" i="21"/>
  <c r="O414" i="21"/>
  <c r="O409" i="21"/>
  <c r="N409" i="21"/>
  <c r="O408" i="21"/>
  <c r="N408" i="21"/>
  <c r="O407" i="21"/>
  <c r="N407" i="21"/>
  <c r="O406" i="21"/>
  <c r="N406" i="21"/>
  <c r="O405" i="21"/>
  <c r="N405" i="21"/>
  <c r="O404" i="21"/>
  <c r="N404" i="21"/>
  <c r="O403" i="21"/>
  <c r="N403" i="21"/>
  <c r="O402" i="21"/>
  <c r="N402" i="21"/>
  <c r="O401" i="21"/>
  <c r="N401" i="21"/>
  <c r="O400" i="21"/>
  <c r="N400" i="21"/>
  <c r="O399" i="21"/>
  <c r="N399" i="21"/>
  <c r="O398" i="21"/>
  <c r="N398" i="21"/>
  <c r="O397" i="21"/>
  <c r="N397" i="21"/>
  <c r="O396" i="21"/>
  <c r="N396" i="21"/>
  <c r="O395" i="21"/>
  <c r="N395" i="21"/>
  <c r="O394" i="21"/>
  <c r="N394" i="21"/>
  <c r="O393" i="21"/>
  <c r="N393" i="21"/>
  <c r="O392" i="21"/>
  <c r="N392" i="21"/>
  <c r="O391" i="21"/>
  <c r="N391" i="21"/>
  <c r="O390" i="21"/>
  <c r="O385" i="21"/>
  <c r="N385" i="21"/>
  <c r="O384" i="21"/>
  <c r="N384" i="21"/>
  <c r="O383" i="21"/>
  <c r="N383" i="21"/>
  <c r="O382" i="21"/>
  <c r="N382" i="21"/>
  <c r="O381" i="21"/>
  <c r="N381" i="21"/>
  <c r="O380" i="21"/>
  <c r="N380" i="21"/>
  <c r="O379" i="21"/>
  <c r="N379" i="21"/>
  <c r="O378" i="21"/>
  <c r="N378" i="21"/>
  <c r="O377" i="21"/>
  <c r="N377" i="21"/>
  <c r="O376" i="21"/>
  <c r="N376" i="21"/>
  <c r="O375" i="21"/>
  <c r="N375" i="21"/>
  <c r="O374" i="21"/>
  <c r="N374" i="21"/>
  <c r="O373" i="21"/>
  <c r="N373" i="21"/>
  <c r="O372" i="21"/>
  <c r="N372" i="21"/>
  <c r="O371" i="21"/>
  <c r="N371" i="21"/>
  <c r="O370" i="21"/>
  <c r="N370" i="21"/>
  <c r="O369" i="21"/>
  <c r="N369" i="21"/>
  <c r="O368" i="21"/>
  <c r="N368" i="21"/>
  <c r="O367" i="21"/>
  <c r="N367" i="21"/>
  <c r="O366" i="21"/>
  <c r="O361" i="21"/>
  <c r="N361" i="21"/>
  <c r="O360" i="21"/>
  <c r="N360" i="21"/>
  <c r="O359" i="21"/>
  <c r="N359" i="21"/>
  <c r="O358" i="21"/>
  <c r="N358" i="21"/>
  <c r="O357" i="21"/>
  <c r="N357" i="21"/>
  <c r="O356" i="21"/>
  <c r="N356" i="21"/>
  <c r="O355" i="21"/>
  <c r="N355" i="21"/>
  <c r="O354" i="21"/>
  <c r="N354" i="21"/>
  <c r="O353" i="21"/>
  <c r="N353" i="21"/>
  <c r="O352" i="21"/>
  <c r="N352" i="21"/>
  <c r="O351" i="21"/>
  <c r="N351" i="21"/>
  <c r="O350" i="21"/>
  <c r="N350" i="21"/>
  <c r="O349" i="21"/>
  <c r="N349" i="21"/>
  <c r="O348" i="21"/>
  <c r="N348" i="21"/>
  <c r="O347" i="21"/>
  <c r="N347" i="21"/>
  <c r="O346" i="21"/>
  <c r="N346" i="21"/>
  <c r="O345" i="21"/>
  <c r="N345" i="21"/>
  <c r="O344" i="21"/>
  <c r="N344" i="21"/>
  <c r="O343" i="21"/>
  <c r="N343" i="21"/>
  <c r="O342" i="21"/>
  <c r="N337" i="21"/>
  <c r="N336" i="21"/>
  <c r="N335" i="21"/>
  <c r="N334" i="21"/>
  <c r="N333" i="21"/>
  <c r="N332" i="21"/>
  <c r="N331" i="21"/>
  <c r="N330" i="21"/>
  <c r="N329" i="21"/>
  <c r="N328" i="21"/>
  <c r="N327" i="21"/>
  <c r="N326" i="21"/>
  <c r="N325" i="21"/>
  <c r="N324" i="21"/>
  <c r="N323" i="21"/>
  <c r="N322" i="21"/>
  <c r="N321" i="21"/>
  <c r="N320" i="21"/>
  <c r="O319" i="21"/>
  <c r="P319" i="21" s="1"/>
  <c r="N319" i="21"/>
  <c r="O318" i="21"/>
  <c r="O313" i="21"/>
  <c r="N313" i="21"/>
  <c r="O312" i="21"/>
  <c r="N312" i="21"/>
  <c r="O311" i="21"/>
  <c r="N311" i="21"/>
  <c r="O310" i="21"/>
  <c r="N310" i="21"/>
  <c r="O309" i="21"/>
  <c r="N309" i="21"/>
  <c r="O308" i="21"/>
  <c r="N308" i="21"/>
  <c r="O307" i="21"/>
  <c r="N307" i="21"/>
  <c r="O306" i="21"/>
  <c r="N306" i="21"/>
  <c r="O305" i="21"/>
  <c r="N305" i="21"/>
  <c r="O304" i="21"/>
  <c r="N304" i="21"/>
  <c r="O303" i="21"/>
  <c r="N303" i="21"/>
  <c r="O302" i="21"/>
  <c r="N302" i="21"/>
  <c r="O301" i="21"/>
  <c r="N301" i="21"/>
  <c r="O300" i="21"/>
  <c r="N300" i="21"/>
  <c r="O299" i="21"/>
  <c r="N299" i="21"/>
  <c r="O298" i="21"/>
  <c r="N298" i="21"/>
  <c r="O297" i="21"/>
  <c r="N297" i="21"/>
  <c r="O296" i="21"/>
  <c r="N296" i="21"/>
  <c r="O295" i="21"/>
  <c r="N295" i="21"/>
  <c r="O294" i="21"/>
  <c r="O289" i="21"/>
  <c r="N289" i="21"/>
  <c r="O288" i="21"/>
  <c r="N288" i="21"/>
  <c r="O287" i="21"/>
  <c r="N287" i="21"/>
  <c r="O286" i="21"/>
  <c r="N286" i="21"/>
  <c r="O285" i="21"/>
  <c r="N285" i="21"/>
  <c r="O284" i="21"/>
  <c r="N284" i="21"/>
  <c r="O283" i="21"/>
  <c r="N283" i="21"/>
  <c r="O282" i="21"/>
  <c r="N282" i="21"/>
  <c r="O281" i="21"/>
  <c r="N281" i="21"/>
  <c r="O280" i="21"/>
  <c r="N280" i="21"/>
  <c r="O279" i="21"/>
  <c r="N279" i="21"/>
  <c r="O278" i="21"/>
  <c r="N278" i="21"/>
  <c r="O277" i="21"/>
  <c r="N277" i="21"/>
  <c r="O276" i="21"/>
  <c r="N276" i="21"/>
  <c r="O275" i="21"/>
  <c r="N275" i="21"/>
  <c r="O274" i="21"/>
  <c r="N274" i="21"/>
  <c r="O273" i="21"/>
  <c r="N273" i="21"/>
  <c r="O272" i="21"/>
  <c r="N272" i="21"/>
  <c r="O271" i="21"/>
  <c r="N271" i="21"/>
  <c r="O270" i="21"/>
  <c r="O265" i="21"/>
  <c r="N265" i="21"/>
  <c r="O264" i="21"/>
  <c r="N264" i="21"/>
  <c r="O263" i="21"/>
  <c r="N263" i="21"/>
  <c r="O262" i="21"/>
  <c r="N262" i="21"/>
  <c r="O261" i="21"/>
  <c r="N261" i="21"/>
  <c r="O260" i="21"/>
  <c r="N260" i="21"/>
  <c r="O259" i="21"/>
  <c r="N259" i="21"/>
  <c r="O258" i="21"/>
  <c r="N258" i="21"/>
  <c r="O257" i="21"/>
  <c r="N257" i="21"/>
  <c r="O256" i="21"/>
  <c r="N256" i="21"/>
  <c r="O255" i="21"/>
  <c r="N255" i="21"/>
  <c r="O254" i="21"/>
  <c r="N254" i="21"/>
  <c r="O253" i="21"/>
  <c r="N253" i="21"/>
  <c r="O252" i="21"/>
  <c r="N252" i="21"/>
  <c r="O251" i="21"/>
  <c r="N251" i="21"/>
  <c r="O250" i="21"/>
  <c r="N250" i="21"/>
  <c r="O249" i="21"/>
  <c r="N249" i="21"/>
  <c r="O248" i="21"/>
  <c r="N248" i="21"/>
  <c r="O247" i="21"/>
  <c r="N247" i="21"/>
  <c r="O246" i="21"/>
  <c r="O241" i="21"/>
  <c r="N241" i="21"/>
  <c r="O240" i="21"/>
  <c r="N240" i="21"/>
  <c r="O239" i="21"/>
  <c r="N239" i="21"/>
  <c r="O238" i="21"/>
  <c r="N238" i="21"/>
  <c r="O237" i="21"/>
  <c r="N237" i="21"/>
  <c r="O236" i="21"/>
  <c r="N236" i="21"/>
  <c r="O235" i="21"/>
  <c r="N235" i="21"/>
  <c r="O234" i="21"/>
  <c r="N234" i="21"/>
  <c r="O233" i="21"/>
  <c r="N233" i="21"/>
  <c r="O232" i="21"/>
  <c r="N232" i="21"/>
  <c r="O231" i="21"/>
  <c r="N231" i="21"/>
  <c r="O230" i="21"/>
  <c r="N230" i="21"/>
  <c r="O229" i="21"/>
  <c r="N229" i="21"/>
  <c r="O228" i="21"/>
  <c r="N228" i="21"/>
  <c r="O227" i="21"/>
  <c r="N227" i="21"/>
  <c r="O226" i="21"/>
  <c r="N226" i="21"/>
  <c r="O225" i="21"/>
  <c r="N225" i="21"/>
  <c r="O224" i="21"/>
  <c r="N224" i="21"/>
  <c r="O223" i="21"/>
  <c r="N223" i="21"/>
  <c r="O222" i="21"/>
  <c r="O217" i="21"/>
  <c r="N217" i="21"/>
  <c r="O216" i="21"/>
  <c r="N216" i="21"/>
  <c r="O215" i="21"/>
  <c r="N215" i="21"/>
  <c r="O214" i="21"/>
  <c r="N214" i="21"/>
  <c r="O213" i="21"/>
  <c r="N213" i="21"/>
  <c r="O212" i="21"/>
  <c r="N212" i="21"/>
  <c r="O211" i="21"/>
  <c r="N211" i="21"/>
  <c r="O210" i="21"/>
  <c r="N210" i="21"/>
  <c r="O209" i="21"/>
  <c r="N209" i="21"/>
  <c r="O208" i="21"/>
  <c r="N208" i="21"/>
  <c r="O207" i="21"/>
  <c r="N207" i="21"/>
  <c r="O206" i="21"/>
  <c r="N206" i="21"/>
  <c r="O205" i="21"/>
  <c r="N205" i="21"/>
  <c r="O204" i="21"/>
  <c r="N204" i="21"/>
  <c r="O203" i="21"/>
  <c r="N203" i="21"/>
  <c r="O202" i="21"/>
  <c r="N202" i="21"/>
  <c r="O201" i="21"/>
  <c r="N201" i="21"/>
  <c r="O200" i="21"/>
  <c r="N200" i="21"/>
  <c r="O199" i="21"/>
  <c r="N199" i="21"/>
  <c r="O198" i="21"/>
  <c r="O193" i="21"/>
  <c r="N193" i="21"/>
  <c r="O192" i="21"/>
  <c r="N192" i="21"/>
  <c r="O191" i="21"/>
  <c r="N191" i="21"/>
  <c r="O190" i="21"/>
  <c r="N190" i="21"/>
  <c r="O189" i="21"/>
  <c r="N189" i="21"/>
  <c r="O188" i="21"/>
  <c r="N188" i="21"/>
  <c r="O187" i="21"/>
  <c r="N187" i="21"/>
  <c r="O186" i="21"/>
  <c r="N186" i="21"/>
  <c r="O185" i="21"/>
  <c r="N185" i="21"/>
  <c r="O184" i="21"/>
  <c r="N184" i="21"/>
  <c r="O183" i="21"/>
  <c r="N183" i="21"/>
  <c r="O182" i="21"/>
  <c r="N182" i="21"/>
  <c r="O181" i="21"/>
  <c r="N181" i="21"/>
  <c r="O180" i="21"/>
  <c r="N180" i="21"/>
  <c r="O179" i="21"/>
  <c r="N179" i="21"/>
  <c r="O178" i="21"/>
  <c r="N178" i="21"/>
  <c r="O177" i="21"/>
  <c r="N177" i="21"/>
  <c r="O176" i="21"/>
  <c r="N176" i="21"/>
  <c r="O175" i="21"/>
  <c r="N175" i="21"/>
  <c r="O174" i="21"/>
  <c r="O169" i="21"/>
  <c r="N169" i="21"/>
  <c r="O168" i="21"/>
  <c r="N168" i="21"/>
  <c r="O167" i="21"/>
  <c r="N167" i="21"/>
  <c r="O166" i="21"/>
  <c r="N166" i="21"/>
  <c r="O165" i="21"/>
  <c r="N165" i="21"/>
  <c r="O164" i="21"/>
  <c r="N164" i="21"/>
  <c r="O163" i="21"/>
  <c r="N163" i="21"/>
  <c r="O162" i="21"/>
  <c r="N162" i="21"/>
  <c r="O161" i="21"/>
  <c r="N161" i="21"/>
  <c r="O160" i="21"/>
  <c r="N160" i="21"/>
  <c r="O159" i="21"/>
  <c r="N159" i="21"/>
  <c r="O158" i="21"/>
  <c r="N158" i="21"/>
  <c r="O157" i="21"/>
  <c r="N157" i="21"/>
  <c r="O156" i="21"/>
  <c r="N156" i="21"/>
  <c r="O155" i="21"/>
  <c r="N155" i="21"/>
  <c r="O154" i="21"/>
  <c r="N154" i="21"/>
  <c r="O153" i="21"/>
  <c r="N153" i="21"/>
  <c r="O152" i="21"/>
  <c r="N152" i="21"/>
  <c r="O151" i="21"/>
  <c r="P151" i="21" s="1"/>
  <c r="N151" i="21"/>
  <c r="O150" i="21"/>
  <c r="O145" i="21"/>
  <c r="N145" i="21"/>
  <c r="O144" i="21"/>
  <c r="N144" i="21"/>
  <c r="O143" i="21"/>
  <c r="N143" i="21"/>
  <c r="O142" i="21"/>
  <c r="N142" i="21"/>
  <c r="O141" i="21"/>
  <c r="N141" i="21"/>
  <c r="O140" i="21"/>
  <c r="N140" i="21"/>
  <c r="O139" i="21"/>
  <c r="N139" i="21"/>
  <c r="O138" i="21"/>
  <c r="N138" i="21"/>
  <c r="O137" i="21"/>
  <c r="N137" i="21"/>
  <c r="O136" i="21"/>
  <c r="N136" i="21"/>
  <c r="O135" i="21"/>
  <c r="N135" i="21"/>
  <c r="O134" i="21"/>
  <c r="N134" i="21"/>
  <c r="O133" i="21"/>
  <c r="N133" i="21"/>
  <c r="O132" i="21"/>
  <c r="N132" i="21"/>
  <c r="O131" i="21"/>
  <c r="N131" i="21"/>
  <c r="O130" i="21"/>
  <c r="N130" i="21"/>
  <c r="O129" i="21"/>
  <c r="N129" i="21"/>
  <c r="O128" i="21"/>
  <c r="N128" i="21"/>
  <c r="O127" i="21"/>
  <c r="N127" i="21"/>
  <c r="O126" i="21"/>
  <c r="O121" i="21"/>
  <c r="N121" i="21"/>
  <c r="O120" i="21"/>
  <c r="N120" i="21"/>
  <c r="O119" i="21"/>
  <c r="N119" i="21"/>
  <c r="O118" i="21"/>
  <c r="N118" i="21"/>
  <c r="O117" i="21"/>
  <c r="N117" i="21"/>
  <c r="O116" i="21"/>
  <c r="N116" i="21"/>
  <c r="O115" i="21"/>
  <c r="N115" i="21"/>
  <c r="O114" i="21"/>
  <c r="N114" i="21"/>
  <c r="O113" i="21"/>
  <c r="N113" i="21"/>
  <c r="O112" i="21"/>
  <c r="N112" i="21"/>
  <c r="O111" i="21"/>
  <c r="N111" i="21"/>
  <c r="O110" i="21"/>
  <c r="N110" i="21"/>
  <c r="O109" i="21"/>
  <c r="N109" i="21"/>
  <c r="O108" i="21"/>
  <c r="N108" i="21"/>
  <c r="O107" i="21"/>
  <c r="N107" i="21"/>
  <c r="O106" i="21"/>
  <c r="N106" i="21"/>
  <c r="O105" i="21"/>
  <c r="N105" i="21"/>
  <c r="O104" i="21"/>
  <c r="N104" i="21"/>
  <c r="O103" i="21"/>
  <c r="N103" i="21"/>
  <c r="O102" i="21"/>
  <c r="O97" i="21"/>
  <c r="N97" i="21"/>
  <c r="O96" i="21"/>
  <c r="N96" i="21"/>
  <c r="O95" i="21"/>
  <c r="N95" i="21"/>
  <c r="O94" i="21"/>
  <c r="N94" i="21"/>
  <c r="O93" i="21"/>
  <c r="N93" i="21"/>
  <c r="O92" i="21"/>
  <c r="N92" i="21"/>
  <c r="O91" i="21"/>
  <c r="N91" i="21"/>
  <c r="O90" i="21"/>
  <c r="N90" i="21"/>
  <c r="O89" i="21"/>
  <c r="N89" i="21"/>
  <c r="O88" i="21"/>
  <c r="N88" i="21"/>
  <c r="O87" i="21"/>
  <c r="N87" i="21"/>
  <c r="O86" i="21"/>
  <c r="N86" i="21"/>
  <c r="O85" i="21"/>
  <c r="N85" i="21"/>
  <c r="O84" i="21"/>
  <c r="N84" i="21"/>
  <c r="O83" i="21"/>
  <c r="N83" i="21"/>
  <c r="O82" i="21"/>
  <c r="N82" i="21"/>
  <c r="O81" i="21"/>
  <c r="N81" i="21"/>
  <c r="O80" i="21"/>
  <c r="N80" i="21"/>
  <c r="O79" i="21"/>
  <c r="N79" i="21"/>
  <c r="O78" i="21"/>
  <c r="O73" i="21"/>
  <c r="N73" i="21"/>
  <c r="O72" i="21"/>
  <c r="N72" i="21"/>
  <c r="O71" i="21"/>
  <c r="N71" i="21"/>
  <c r="O70" i="21"/>
  <c r="N70" i="21"/>
  <c r="O69" i="21"/>
  <c r="N69" i="21"/>
  <c r="O68" i="21"/>
  <c r="N68" i="21"/>
  <c r="O67" i="21"/>
  <c r="N67" i="21"/>
  <c r="O66" i="21"/>
  <c r="N66" i="21"/>
  <c r="O65" i="21"/>
  <c r="N65" i="21"/>
  <c r="O64" i="21"/>
  <c r="N64" i="21"/>
  <c r="O63" i="21"/>
  <c r="N63" i="21"/>
  <c r="O62" i="21"/>
  <c r="N62" i="21"/>
  <c r="O61" i="21"/>
  <c r="N61" i="21"/>
  <c r="O60" i="21"/>
  <c r="N60" i="21"/>
  <c r="O59" i="21"/>
  <c r="N59" i="21"/>
  <c r="O58" i="21"/>
  <c r="N58" i="21"/>
  <c r="O57" i="21"/>
  <c r="N57" i="21"/>
  <c r="O56" i="21"/>
  <c r="N56" i="21"/>
  <c r="O55" i="21"/>
  <c r="N55" i="21"/>
  <c r="O54" i="21"/>
  <c r="O49" i="21"/>
  <c r="N49" i="21"/>
  <c r="O48" i="21"/>
  <c r="N48" i="21"/>
  <c r="O47" i="21"/>
  <c r="N47" i="21"/>
  <c r="O46" i="21"/>
  <c r="N46" i="21"/>
  <c r="O45" i="21"/>
  <c r="N45" i="21"/>
  <c r="O44" i="21"/>
  <c r="N44" i="21"/>
  <c r="O43" i="21"/>
  <c r="N43" i="21"/>
  <c r="O42" i="21"/>
  <c r="N42" i="21"/>
  <c r="O41" i="21"/>
  <c r="N41" i="21"/>
  <c r="O40" i="21"/>
  <c r="N40" i="21"/>
  <c r="O39" i="21"/>
  <c r="N39" i="21"/>
  <c r="O38" i="21"/>
  <c r="N38" i="21"/>
  <c r="O37" i="21"/>
  <c r="N37" i="21"/>
  <c r="O36" i="21"/>
  <c r="N36" i="21"/>
  <c r="O35" i="21"/>
  <c r="N35" i="21"/>
  <c r="O34" i="21"/>
  <c r="N34" i="21"/>
  <c r="O33" i="21"/>
  <c r="N33" i="21"/>
  <c r="O32" i="21"/>
  <c r="N32" i="21"/>
  <c r="O31" i="21"/>
  <c r="N31" i="21"/>
  <c r="O30" i="21"/>
  <c r="O25" i="21"/>
  <c r="N25" i="21"/>
  <c r="O24" i="21"/>
  <c r="N24" i="21"/>
  <c r="O23" i="21"/>
  <c r="N23" i="21"/>
  <c r="O22" i="21"/>
  <c r="N22" i="21"/>
  <c r="O21" i="21"/>
  <c r="N21" i="21"/>
  <c r="O20" i="21"/>
  <c r="N20" i="21"/>
  <c r="O19" i="21"/>
  <c r="N19" i="21"/>
  <c r="O18" i="21"/>
  <c r="N18" i="21"/>
  <c r="O17" i="21"/>
  <c r="N17" i="21"/>
  <c r="O16" i="21"/>
  <c r="N16" i="21"/>
  <c r="O15" i="21"/>
  <c r="N15" i="21"/>
  <c r="O14" i="21"/>
  <c r="N14" i="21"/>
  <c r="O13" i="21"/>
  <c r="N13" i="21"/>
  <c r="O12" i="21"/>
  <c r="N12" i="21"/>
  <c r="O11" i="21"/>
  <c r="N11" i="21"/>
  <c r="O10" i="21"/>
  <c r="N10" i="21"/>
  <c r="O9" i="21"/>
  <c r="N9" i="21"/>
  <c r="O8" i="21"/>
  <c r="N8" i="21"/>
  <c r="O7" i="21"/>
  <c r="N7" i="21"/>
  <c r="O6" i="21"/>
  <c r="F577" i="21"/>
  <c r="F576" i="21"/>
  <c r="F575" i="21"/>
  <c r="F574" i="21"/>
  <c r="F573" i="21"/>
  <c r="F572" i="21"/>
  <c r="F571" i="21"/>
  <c r="F570" i="21"/>
  <c r="F569" i="21"/>
  <c r="F568" i="21"/>
  <c r="F567" i="21"/>
  <c r="F566" i="21"/>
  <c r="F565" i="21"/>
  <c r="F564" i="21"/>
  <c r="F563" i="21"/>
  <c r="F562" i="21"/>
  <c r="F561" i="21"/>
  <c r="F560" i="21"/>
  <c r="F559" i="21"/>
  <c r="F553" i="21"/>
  <c r="F552" i="21"/>
  <c r="F551" i="21"/>
  <c r="F550" i="21"/>
  <c r="F549" i="21"/>
  <c r="F548" i="21"/>
  <c r="F547" i="21"/>
  <c r="F546" i="21"/>
  <c r="F545" i="21"/>
  <c r="F544" i="21"/>
  <c r="F543" i="21"/>
  <c r="F542" i="21"/>
  <c r="F541" i="21"/>
  <c r="F540" i="21"/>
  <c r="F539" i="21"/>
  <c r="F538" i="21"/>
  <c r="F537" i="21"/>
  <c r="F536" i="21"/>
  <c r="F535" i="21"/>
  <c r="F529" i="21"/>
  <c r="F528" i="21"/>
  <c r="F527" i="21"/>
  <c r="F526" i="21"/>
  <c r="F525" i="21"/>
  <c r="F524" i="21"/>
  <c r="F523" i="21"/>
  <c r="F522" i="21"/>
  <c r="F521" i="21"/>
  <c r="F520" i="21"/>
  <c r="F519" i="21"/>
  <c r="F518" i="21"/>
  <c r="F517" i="21"/>
  <c r="F516" i="21"/>
  <c r="F515" i="21"/>
  <c r="F514" i="21"/>
  <c r="F513" i="21"/>
  <c r="F512" i="21"/>
  <c r="F511" i="21"/>
  <c r="F505" i="21"/>
  <c r="F504" i="21"/>
  <c r="F503" i="21"/>
  <c r="F502" i="21"/>
  <c r="F501" i="21"/>
  <c r="F500" i="21"/>
  <c r="F499" i="21"/>
  <c r="F498" i="21"/>
  <c r="F497" i="21"/>
  <c r="F496" i="21"/>
  <c r="F495" i="21"/>
  <c r="F494" i="21"/>
  <c r="F493" i="21"/>
  <c r="F492" i="21"/>
  <c r="F491" i="21"/>
  <c r="F490" i="21"/>
  <c r="F489" i="21"/>
  <c r="F488" i="21"/>
  <c r="F487" i="21"/>
  <c r="F481" i="21"/>
  <c r="F480" i="21"/>
  <c r="F479" i="21"/>
  <c r="F478" i="21"/>
  <c r="F477" i="21"/>
  <c r="F476" i="21"/>
  <c r="F475" i="21"/>
  <c r="F474" i="21"/>
  <c r="F473" i="21"/>
  <c r="F472" i="21"/>
  <c r="F471" i="21"/>
  <c r="F470" i="21"/>
  <c r="F469" i="21"/>
  <c r="F468" i="21"/>
  <c r="F467" i="21"/>
  <c r="F466" i="21"/>
  <c r="F465" i="21"/>
  <c r="F464" i="21"/>
  <c r="F463" i="21"/>
  <c r="F457" i="21"/>
  <c r="F456" i="21"/>
  <c r="F455" i="21"/>
  <c r="F454" i="21"/>
  <c r="F453" i="21"/>
  <c r="F452" i="21"/>
  <c r="F451" i="21"/>
  <c r="F450" i="21"/>
  <c r="F449" i="21"/>
  <c r="F448" i="21"/>
  <c r="F447" i="21"/>
  <c r="F446" i="21"/>
  <c r="F445" i="21"/>
  <c r="F444" i="21"/>
  <c r="F443" i="21"/>
  <c r="F442" i="21"/>
  <c r="F441" i="21"/>
  <c r="F440" i="21"/>
  <c r="F439" i="21"/>
  <c r="F433" i="21"/>
  <c r="F432" i="21"/>
  <c r="F431" i="21"/>
  <c r="F430" i="21"/>
  <c r="F429" i="21"/>
  <c r="F428" i="21"/>
  <c r="F427" i="21"/>
  <c r="F426" i="21"/>
  <c r="F425" i="21"/>
  <c r="F424" i="21"/>
  <c r="F423" i="21"/>
  <c r="F422" i="21"/>
  <c r="F421" i="21"/>
  <c r="F420" i="21"/>
  <c r="F419" i="21"/>
  <c r="F418" i="21"/>
  <c r="F417" i="21"/>
  <c r="F416" i="21"/>
  <c r="F415" i="21"/>
  <c r="F409" i="21"/>
  <c r="F408" i="21"/>
  <c r="F407" i="21"/>
  <c r="F406" i="21"/>
  <c r="F405" i="21"/>
  <c r="F404" i="21"/>
  <c r="F403" i="21"/>
  <c r="F402" i="21"/>
  <c r="F401" i="21"/>
  <c r="F400" i="21"/>
  <c r="F399" i="21"/>
  <c r="F398" i="21"/>
  <c r="F397" i="21"/>
  <c r="F396" i="21"/>
  <c r="F395" i="21"/>
  <c r="F394" i="21"/>
  <c r="F393" i="21"/>
  <c r="F392" i="21"/>
  <c r="F391" i="21"/>
  <c r="F385" i="21"/>
  <c r="F384" i="21"/>
  <c r="F383" i="21"/>
  <c r="F382" i="21"/>
  <c r="F381" i="21"/>
  <c r="F380" i="21"/>
  <c r="F379" i="21"/>
  <c r="F378" i="21"/>
  <c r="F377" i="21"/>
  <c r="F376" i="21"/>
  <c r="F375" i="21"/>
  <c r="F374" i="21"/>
  <c r="F373" i="21"/>
  <c r="F372" i="21"/>
  <c r="F371" i="21"/>
  <c r="F370" i="21"/>
  <c r="F369" i="21"/>
  <c r="F368" i="21"/>
  <c r="F367" i="21"/>
  <c r="F361" i="21"/>
  <c r="F360" i="21"/>
  <c r="F359" i="21"/>
  <c r="F358" i="21"/>
  <c r="F357" i="21"/>
  <c r="F356" i="21"/>
  <c r="F355" i="21"/>
  <c r="F354" i="21"/>
  <c r="F353" i="21"/>
  <c r="F352" i="21"/>
  <c r="F351" i="21"/>
  <c r="F350" i="21"/>
  <c r="F349" i="21"/>
  <c r="F348" i="21"/>
  <c r="F347" i="21"/>
  <c r="F346" i="21"/>
  <c r="F345" i="21"/>
  <c r="F344" i="21"/>
  <c r="F343" i="21"/>
  <c r="F337" i="21"/>
  <c r="F336" i="21"/>
  <c r="F335" i="21"/>
  <c r="F334" i="21"/>
  <c r="F333" i="21"/>
  <c r="F332" i="21"/>
  <c r="F331" i="21"/>
  <c r="F330" i="21"/>
  <c r="F329" i="21"/>
  <c r="F328" i="21"/>
  <c r="F327" i="21"/>
  <c r="F326" i="21"/>
  <c r="F325" i="21"/>
  <c r="F324" i="21"/>
  <c r="F323" i="21"/>
  <c r="F322" i="21"/>
  <c r="F321" i="21"/>
  <c r="F320" i="21"/>
  <c r="F319" i="21"/>
  <c r="F313" i="21"/>
  <c r="F312" i="21"/>
  <c r="F311" i="21"/>
  <c r="F310" i="21"/>
  <c r="F309" i="21"/>
  <c r="F308" i="21"/>
  <c r="F307" i="21"/>
  <c r="F306" i="21"/>
  <c r="F305" i="21"/>
  <c r="F304" i="21"/>
  <c r="F303" i="21"/>
  <c r="F302" i="21"/>
  <c r="F301" i="21"/>
  <c r="F300" i="21"/>
  <c r="F299" i="21"/>
  <c r="F298" i="21"/>
  <c r="F297" i="21"/>
  <c r="F296" i="21"/>
  <c r="F295" i="21"/>
  <c r="F289" i="21"/>
  <c r="F288" i="21"/>
  <c r="F287" i="21"/>
  <c r="F286" i="21"/>
  <c r="F285" i="21"/>
  <c r="F284" i="21"/>
  <c r="F283" i="21"/>
  <c r="F282" i="21"/>
  <c r="F281" i="21"/>
  <c r="F280" i="21"/>
  <c r="F279" i="21"/>
  <c r="F278" i="21"/>
  <c r="F277" i="21"/>
  <c r="F276" i="21"/>
  <c r="F275" i="21"/>
  <c r="F274" i="21"/>
  <c r="F273" i="21"/>
  <c r="F272" i="21"/>
  <c r="F271" i="21"/>
  <c r="F265" i="21"/>
  <c r="F264" i="21"/>
  <c r="F263" i="21"/>
  <c r="F262" i="21"/>
  <c r="F261" i="21"/>
  <c r="F260" i="21"/>
  <c r="F259" i="21"/>
  <c r="F258" i="21"/>
  <c r="F257" i="21"/>
  <c r="F256" i="21"/>
  <c r="F255" i="21"/>
  <c r="F254" i="21"/>
  <c r="F253" i="21"/>
  <c r="F252" i="21"/>
  <c r="F251" i="21"/>
  <c r="F250" i="21"/>
  <c r="F249" i="21"/>
  <c r="F248" i="21"/>
  <c r="F247" i="21"/>
  <c r="F241" i="21"/>
  <c r="F240" i="21"/>
  <c r="F239" i="21"/>
  <c r="F238" i="21"/>
  <c r="F237" i="21"/>
  <c r="F236" i="21"/>
  <c r="F235" i="21"/>
  <c r="F234" i="21"/>
  <c r="F233" i="21"/>
  <c r="F232" i="21"/>
  <c r="F231" i="21"/>
  <c r="F230" i="21"/>
  <c r="F229" i="21"/>
  <c r="F228" i="21"/>
  <c r="F227" i="21"/>
  <c r="F226" i="21"/>
  <c r="F225" i="21"/>
  <c r="F224" i="21"/>
  <c r="F223" i="21"/>
  <c r="F217" i="21"/>
  <c r="F216" i="21"/>
  <c r="F215" i="21"/>
  <c r="F214" i="21"/>
  <c r="F213" i="21"/>
  <c r="F212" i="21"/>
  <c r="F211" i="21"/>
  <c r="F210" i="21"/>
  <c r="F209" i="21"/>
  <c r="F208" i="21"/>
  <c r="F207" i="21"/>
  <c r="F206" i="21"/>
  <c r="F205" i="21"/>
  <c r="F204" i="21"/>
  <c r="F203" i="21"/>
  <c r="F202" i="21"/>
  <c r="F201" i="21"/>
  <c r="F200" i="21"/>
  <c r="F199" i="21"/>
  <c r="F193" i="21"/>
  <c r="F192" i="21"/>
  <c r="F191" i="21"/>
  <c r="F190" i="21"/>
  <c r="F189" i="21"/>
  <c r="F188" i="21"/>
  <c r="F187" i="21"/>
  <c r="F186" i="21"/>
  <c r="F185" i="21"/>
  <c r="F184" i="21"/>
  <c r="F183" i="21"/>
  <c r="F182" i="21"/>
  <c r="F181" i="21"/>
  <c r="F180" i="21"/>
  <c r="F179" i="21"/>
  <c r="F178" i="21"/>
  <c r="F177" i="21"/>
  <c r="F176" i="21"/>
  <c r="F175" i="21"/>
  <c r="F169" i="21"/>
  <c r="F168" i="21"/>
  <c r="F167" i="21"/>
  <c r="F166" i="21"/>
  <c r="F165" i="21"/>
  <c r="F164" i="21"/>
  <c r="F163" i="21"/>
  <c r="F162" i="21"/>
  <c r="F161" i="21"/>
  <c r="F160" i="21"/>
  <c r="F159" i="21"/>
  <c r="F158" i="21"/>
  <c r="F157" i="21"/>
  <c r="F156" i="21"/>
  <c r="F155" i="21"/>
  <c r="F154" i="21"/>
  <c r="F153" i="21"/>
  <c r="F152" i="21"/>
  <c r="F151" i="21"/>
  <c r="F145" i="21"/>
  <c r="F144" i="21"/>
  <c r="F143" i="21"/>
  <c r="F142" i="21"/>
  <c r="F141" i="21"/>
  <c r="F140" i="21"/>
  <c r="F139" i="21"/>
  <c r="F138" i="21"/>
  <c r="F137" i="21"/>
  <c r="F136" i="21"/>
  <c r="F135" i="21"/>
  <c r="F134" i="21"/>
  <c r="F133" i="21"/>
  <c r="F132" i="21"/>
  <c r="F131" i="21"/>
  <c r="F130" i="21"/>
  <c r="F129" i="21"/>
  <c r="F128" i="21"/>
  <c r="F127" i="21"/>
  <c r="F121" i="21"/>
  <c r="F120" i="21"/>
  <c r="F119" i="21"/>
  <c r="F118" i="21"/>
  <c r="F117" i="21"/>
  <c r="F116" i="21"/>
  <c r="F115" i="21"/>
  <c r="F114" i="21"/>
  <c r="F113" i="21"/>
  <c r="F112" i="21"/>
  <c r="F111" i="21"/>
  <c r="F110" i="21"/>
  <c r="F109" i="21"/>
  <c r="F108" i="21"/>
  <c r="F107" i="21"/>
  <c r="F106" i="21"/>
  <c r="F105" i="21"/>
  <c r="F104" i="21"/>
  <c r="F103" i="21"/>
  <c r="F97" i="21"/>
  <c r="F96" i="21"/>
  <c r="F95" i="21"/>
  <c r="F94" i="21"/>
  <c r="F93" i="21"/>
  <c r="F92" i="21"/>
  <c r="F91" i="21"/>
  <c r="F90" i="21"/>
  <c r="F89" i="21"/>
  <c r="F88" i="21"/>
  <c r="F87" i="21"/>
  <c r="F86" i="21"/>
  <c r="F85" i="21"/>
  <c r="F84" i="21"/>
  <c r="F83" i="21"/>
  <c r="F82" i="21"/>
  <c r="F81" i="21"/>
  <c r="F80" i="21"/>
  <c r="F79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G577" i="21"/>
  <c r="G576" i="21"/>
  <c r="G575" i="21"/>
  <c r="G574" i="21"/>
  <c r="G573" i="21"/>
  <c r="G572" i="21"/>
  <c r="G571" i="21"/>
  <c r="G570" i="21"/>
  <c r="G569" i="21"/>
  <c r="G568" i="21"/>
  <c r="G567" i="21"/>
  <c r="G566" i="21"/>
  <c r="G565" i="21"/>
  <c r="G564" i="21"/>
  <c r="G563" i="21"/>
  <c r="G562" i="21"/>
  <c r="G561" i="21"/>
  <c r="G560" i="21"/>
  <c r="G559" i="21"/>
  <c r="G558" i="21"/>
  <c r="G553" i="21"/>
  <c r="G552" i="21"/>
  <c r="G551" i="21"/>
  <c r="G550" i="21"/>
  <c r="G549" i="21"/>
  <c r="G548" i="21"/>
  <c r="G547" i="21"/>
  <c r="G546" i="21"/>
  <c r="G545" i="21"/>
  <c r="G544" i="21"/>
  <c r="G543" i="21"/>
  <c r="G542" i="21"/>
  <c r="G541" i="21"/>
  <c r="G540" i="21"/>
  <c r="G539" i="21"/>
  <c r="G538" i="21"/>
  <c r="G537" i="21"/>
  <c r="G536" i="21"/>
  <c r="G535" i="21"/>
  <c r="G534" i="21"/>
  <c r="G529" i="21"/>
  <c r="G528" i="21"/>
  <c r="G527" i="21"/>
  <c r="G526" i="21"/>
  <c r="G525" i="21"/>
  <c r="G524" i="21"/>
  <c r="G523" i="21"/>
  <c r="G522" i="21"/>
  <c r="G521" i="21"/>
  <c r="G520" i="21"/>
  <c r="G519" i="21"/>
  <c r="G518" i="21"/>
  <c r="G517" i="21"/>
  <c r="G516" i="21"/>
  <c r="G515" i="21"/>
  <c r="G514" i="21"/>
  <c r="G513" i="21"/>
  <c r="G512" i="21"/>
  <c r="G511" i="21"/>
  <c r="G510" i="21"/>
  <c r="G505" i="21"/>
  <c r="G504" i="21"/>
  <c r="G503" i="21"/>
  <c r="G502" i="21"/>
  <c r="G501" i="21"/>
  <c r="G500" i="21"/>
  <c r="G499" i="21"/>
  <c r="G498" i="21"/>
  <c r="G497" i="21"/>
  <c r="G496" i="21"/>
  <c r="G495" i="21"/>
  <c r="G494" i="21"/>
  <c r="G493" i="21"/>
  <c r="G492" i="21"/>
  <c r="G491" i="21"/>
  <c r="G490" i="21"/>
  <c r="G489" i="21"/>
  <c r="G488" i="21"/>
  <c r="G487" i="21"/>
  <c r="G486" i="21"/>
  <c r="G481" i="21"/>
  <c r="G480" i="21"/>
  <c r="G479" i="21"/>
  <c r="G478" i="21"/>
  <c r="G477" i="21"/>
  <c r="G476" i="21"/>
  <c r="G475" i="21"/>
  <c r="G474" i="21"/>
  <c r="G473" i="21"/>
  <c r="G472" i="21"/>
  <c r="G471" i="21"/>
  <c r="G470" i="21"/>
  <c r="G469" i="21"/>
  <c r="G468" i="21"/>
  <c r="G467" i="21"/>
  <c r="G466" i="21"/>
  <c r="G465" i="21"/>
  <c r="G464" i="21"/>
  <c r="G463" i="21"/>
  <c r="G462" i="21"/>
  <c r="G457" i="21"/>
  <c r="G456" i="21"/>
  <c r="G455" i="21"/>
  <c r="G454" i="21"/>
  <c r="G453" i="21"/>
  <c r="G452" i="21"/>
  <c r="G451" i="21"/>
  <c r="G450" i="21"/>
  <c r="G449" i="21"/>
  <c r="G448" i="21"/>
  <c r="G447" i="21"/>
  <c r="G446" i="21"/>
  <c r="G445" i="21"/>
  <c r="G444" i="21"/>
  <c r="G443" i="21"/>
  <c r="G442" i="21"/>
  <c r="G441" i="21"/>
  <c r="G440" i="21"/>
  <c r="G439" i="21"/>
  <c r="G438" i="21"/>
  <c r="G433" i="21"/>
  <c r="G432" i="21"/>
  <c r="G431" i="21"/>
  <c r="G430" i="21"/>
  <c r="G429" i="21"/>
  <c r="G428" i="21"/>
  <c r="G427" i="21"/>
  <c r="G426" i="21"/>
  <c r="G425" i="21"/>
  <c r="G424" i="21"/>
  <c r="G423" i="21"/>
  <c r="G422" i="21"/>
  <c r="G421" i="21"/>
  <c r="G420" i="21"/>
  <c r="G419" i="21"/>
  <c r="G418" i="21"/>
  <c r="G417" i="21"/>
  <c r="G416" i="21"/>
  <c r="G415" i="21"/>
  <c r="G414" i="21"/>
  <c r="G409" i="21"/>
  <c r="G408" i="21"/>
  <c r="G407" i="21"/>
  <c r="G406" i="21"/>
  <c r="G405" i="21"/>
  <c r="G404" i="21"/>
  <c r="G403" i="21"/>
  <c r="G402" i="21"/>
  <c r="G401" i="21"/>
  <c r="G400" i="21"/>
  <c r="G399" i="21"/>
  <c r="G398" i="21"/>
  <c r="G397" i="21"/>
  <c r="G396" i="21"/>
  <c r="G395" i="21"/>
  <c r="G394" i="21"/>
  <c r="G393" i="21"/>
  <c r="G392" i="21"/>
  <c r="G391" i="21"/>
  <c r="G390" i="21"/>
  <c r="G385" i="21"/>
  <c r="G384" i="21"/>
  <c r="G383" i="21"/>
  <c r="G382" i="21"/>
  <c r="G381" i="21"/>
  <c r="G380" i="21"/>
  <c r="G379" i="21"/>
  <c r="G378" i="21"/>
  <c r="G377" i="21"/>
  <c r="G376" i="21"/>
  <c r="G375" i="21"/>
  <c r="G374" i="21"/>
  <c r="G373" i="21"/>
  <c r="G372" i="21"/>
  <c r="G371" i="21"/>
  <c r="G370" i="21"/>
  <c r="G369" i="21"/>
  <c r="G368" i="21"/>
  <c r="G367" i="21"/>
  <c r="G366" i="21"/>
  <c r="G361" i="21"/>
  <c r="G360" i="21"/>
  <c r="G359" i="21"/>
  <c r="G358" i="21"/>
  <c r="G357" i="21"/>
  <c r="G356" i="21"/>
  <c r="G355" i="21"/>
  <c r="G354" i="21"/>
  <c r="G353" i="21"/>
  <c r="G352" i="21"/>
  <c r="G351" i="21"/>
  <c r="G350" i="21"/>
  <c r="G349" i="21"/>
  <c r="G348" i="21"/>
  <c r="G347" i="21"/>
  <c r="G346" i="21"/>
  <c r="G345" i="21"/>
  <c r="G344" i="21"/>
  <c r="G343" i="21"/>
  <c r="G342" i="21"/>
  <c r="G337" i="21"/>
  <c r="G336" i="21"/>
  <c r="G335" i="21"/>
  <c r="G334" i="21"/>
  <c r="G333" i="21"/>
  <c r="G332" i="21"/>
  <c r="G331" i="21"/>
  <c r="G330" i="21"/>
  <c r="G329" i="21"/>
  <c r="G328" i="21"/>
  <c r="G327" i="21"/>
  <c r="G326" i="21"/>
  <c r="G325" i="21"/>
  <c r="G324" i="21"/>
  <c r="G323" i="21"/>
  <c r="G322" i="21"/>
  <c r="G321" i="21"/>
  <c r="G320" i="21"/>
  <c r="G319" i="21"/>
  <c r="G318" i="21"/>
  <c r="G313" i="21"/>
  <c r="G312" i="21"/>
  <c r="G311" i="21"/>
  <c r="G310" i="21"/>
  <c r="G309" i="21"/>
  <c r="G308" i="21"/>
  <c r="G307" i="21"/>
  <c r="G306" i="21"/>
  <c r="G305" i="21"/>
  <c r="G304" i="21"/>
  <c r="G303" i="21"/>
  <c r="G302" i="21"/>
  <c r="G301" i="21"/>
  <c r="G300" i="21"/>
  <c r="G299" i="21"/>
  <c r="G298" i="21"/>
  <c r="G297" i="21"/>
  <c r="G296" i="21"/>
  <c r="G295" i="21"/>
  <c r="G294" i="21"/>
  <c r="G289" i="21"/>
  <c r="G288" i="21"/>
  <c r="G287" i="21"/>
  <c r="G286" i="21"/>
  <c r="G285" i="21"/>
  <c r="G284" i="21"/>
  <c r="G283" i="21"/>
  <c r="G282" i="21"/>
  <c r="G281" i="21"/>
  <c r="G280" i="21"/>
  <c r="G279" i="21"/>
  <c r="G278" i="21"/>
  <c r="G277" i="21"/>
  <c r="G276" i="21"/>
  <c r="G275" i="21"/>
  <c r="G274" i="21"/>
  <c r="G273" i="21"/>
  <c r="G272" i="21"/>
  <c r="G271" i="21"/>
  <c r="G270" i="21"/>
  <c r="G265" i="21"/>
  <c r="G264" i="21"/>
  <c r="G263" i="21"/>
  <c r="G262" i="21"/>
  <c r="G261" i="21"/>
  <c r="G260" i="21"/>
  <c r="G259" i="21"/>
  <c r="G258" i="21"/>
  <c r="G257" i="21"/>
  <c r="G256" i="21"/>
  <c r="G255" i="21"/>
  <c r="G254" i="21"/>
  <c r="G253" i="21"/>
  <c r="G252" i="21"/>
  <c r="G251" i="21"/>
  <c r="G250" i="21"/>
  <c r="G249" i="21"/>
  <c r="G248" i="21"/>
  <c r="G247" i="21"/>
  <c r="G246" i="21"/>
  <c r="G241" i="21"/>
  <c r="G240" i="21"/>
  <c r="G239" i="21"/>
  <c r="G238" i="21"/>
  <c r="G237" i="21"/>
  <c r="G236" i="21"/>
  <c r="G235" i="21"/>
  <c r="G234" i="21"/>
  <c r="G233" i="21"/>
  <c r="G232" i="21"/>
  <c r="G231" i="21"/>
  <c r="G230" i="21"/>
  <c r="G229" i="21"/>
  <c r="G228" i="21"/>
  <c r="G227" i="21"/>
  <c r="G226" i="21"/>
  <c r="G225" i="21"/>
  <c r="G224" i="21"/>
  <c r="G223" i="21"/>
  <c r="G222" i="21"/>
  <c r="G217" i="21"/>
  <c r="G216" i="21"/>
  <c r="G215" i="21"/>
  <c r="G214" i="21"/>
  <c r="G213" i="21"/>
  <c r="G212" i="21"/>
  <c r="G211" i="21"/>
  <c r="G210" i="21"/>
  <c r="G209" i="21"/>
  <c r="G208" i="21"/>
  <c r="G207" i="21"/>
  <c r="G206" i="21"/>
  <c r="G205" i="21"/>
  <c r="G204" i="21"/>
  <c r="G203" i="21"/>
  <c r="G202" i="21"/>
  <c r="G201" i="21"/>
  <c r="G200" i="21"/>
  <c r="G199" i="21"/>
  <c r="G198" i="21"/>
  <c r="G193" i="21"/>
  <c r="G192" i="21"/>
  <c r="G191" i="21"/>
  <c r="G190" i="21"/>
  <c r="G189" i="21"/>
  <c r="G188" i="21"/>
  <c r="G187" i="21"/>
  <c r="G186" i="21"/>
  <c r="G185" i="21"/>
  <c r="G184" i="21"/>
  <c r="G183" i="21"/>
  <c r="G182" i="21"/>
  <c r="G181" i="21"/>
  <c r="G180" i="21"/>
  <c r="G179" i="21"/>
  <c r="G178" i="21"/>
  <c r="G177" i="21"/>
  <c r="G176" i="21"/>
  <c r="G175" i="21"/>
  <c r="G174" i="21"/>
  <c r="G169" i="21"/>
  <c r="G168" i="21"/>
  <c r="G167" i="21"/>
  <c r="G166" i="21"/>
  <c r="G165" i="21"/>
  <c r="G164" i="21"/>
  <c r="G163" i="21"/>
  <c r="G162" i="21"/>
  <c r="G161" i="21"/>
  <c r="G160" i="21"/>
  <c r="G159" i="21"/>
  <c r="G158" i="21"/>
  <c r="G157" i="21"/>
  <c r="G156" i="21"/>
  <c r="G155" i="21"/>
  <c r="G154" i="21"/>
  <c r="G153" i="21"/>
  <c r="G152" i="21"/>
  <c r="G151" i="21"/>
  <c r="G150" i="21"/>
  <c r="G145" i="21"/>
  <c r="G144" i="21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O121" i="22"/>
  <c r="N121" i="22"/>
  <c r="G121" i="22"/>
  <c r="F121" i="22"/>
  <c r="O120" i="22"/>
  <c r="N120" i="22"/>
  <c r="G120" i="22"/>
  <c r="F120" i="22"/>
  <c r="O119" i="22"/>
  <c r="N119" i="22"/>
  <c r="G119" i="22"/>
  <c r="F119" i="22"/>
  <c r="O118" i="22"/>
  <c r="N118" i="22"/>
  <c r="G118" i="22"/>
  <c r="F118" i="22"/>
  <c r="O117" i="22"/>
  <c r="N117" i="22"/>
  <c r="G117" i="22"/>
  <c r="F117" i="22"/>
  <c r="O116" i="22"/>
  <c r="N116" i="22"/>
  <c r="G116" i="22"/>
  <c r="F116" i="22"/>
  <c r="O115" i="22"/>
  <c r="N115" i="22"/>
  <c r="G115" i="22"/>
  <c r="F115" i="22"/>
  <c r="O114" i="22"/>
  <c r="N114" i="22"/>
  <c r="G114" i="22"/>
  <c r="F114" i="22"/>
  <c r="O113" i="22"/>
  <c r="N113" i="22"/>
  <c r="G113" i="22"/>
  <c r="F113" i="22"/>
  <c r="O112" i="22"/>
  <c r="N112" i="22"/>
  <c r="G112" i="22"/>
  <c r="F112" i="22"/>
  <c r="O111" i="22"/>
  <c r="N111" i="22"/>
  <c r="G111" i="22"/>
  <c r="F111" i="22"/>
  <c r="O110" i="22"/>
  <c r="N110" i="22"/>
  <c r="G110" i="22"/>
  <c r="F110" i="22"/>
  <c r="O109" i="22"/>
  <c r="N109" i="22"/>
  <c r="G109" i="22"/>
  <c r="F109" i="22"/>
  <c r="O108" i="22"/>
  <c r="N108" i="22"/>
  <c r="G108" i="22"/>
  <c r="F108" i="22"/>
  <c r="O107" i="22"/>
  <c r="N107" i="22"/>
  <c r="G107" i="22"/>
  <c r="F107" i="22"/>
  <c r="O106" i="22"/>
  <c r="N106" i="22"/>
  <c r="G106" i="22"/>
  <c r="F106" i="22"/>
  <c r="O105" i="22"/>
  <c r="N105" i="22"/>
  <c r="G105" i="22"/>
  <c r="F105" i="22"/>
  <c r="O104" i="22"/>
  <c r="N104" i="22"/>
  <c r="G104" i="22"/>
  <c r="F104" i="22"/>
  <c r="O103" i="22"/>
  <c r="N103" i="22"/>
  <c r="G103" i="22"/>
  <c r="F103" i="22"/>
  <c r="O102" i="22"/>
  <c r="G102" i="22"/>
  <c r="O97" i="22"/>
  <c r="N97" i="22"/>
  <c r="G97" i="22"/>
  <c r="F97" i="22"/>
  <c r="O96" i="22"/>
  <c r="N96" i="22"/>
  <c r="G96" i="22"/>
  <c r="F96" i="22"/>
  <c r="O95" i="22"/>
  <c r="N95" i="22"/>
  <c r="G95" i="22"/>
  <c r="F95" i="22"/>
  <c r="O94" i="22"/>
  <c r="N94" i="22"/>
  <c r="G94" i="22"/>
  <c r="F94" i="22"/>
  <c r="O93" i="22"/>
  <c r="N93" i="22"/>
  <c r="G93" i="22"/>
  <c r="F93" i="22"/>
  <c r="O92" i="22"/>
  <c r="N92" i="22"/>
  <c r="G92" i="22"/>
  <c r="F92" i="22"/>
  <c r="O91" i="22"/>
  <c r="N91" i="22"/>
  <c r="G91" i="22"/>
  <c r="F91" i="22"/>
  <c r="O90" i="22"/>
  <c r="N90" i="22"/>
  <c r="G90" i="22"/>
  <c r="F90" i="22"/>
  <c r="O89" i="22"/>
  <c r="N89" i="22"/>
  <c r="G89" i="22"/>
  <c r="F89" i="22"/>
  <c r="O88" i="22"/>
  <c r="N88" i="22"/>
  <c r="G88" i="22"/>
  <c r="F88" i="22"/>
  <c r="O87" i="22"/>
  <c r="N87" i="22"/>
  <c r="G87" i="22"/>
  <c r="F87" i="22"/>
  <c r="O86" i="22"/>
  <c r="N86" i="22"/>
  <c r="G86" i="22"/>
  <c r="F86" i="22"/>
  <c r="O85" i="22"/>
  <c r="N85" i="22"/>
  <c r="G85" i="22"/>
  <c r="F85" i="22"/>
  <c r="O84" i="22"/>
  <c r="N84" i="22"/>
  <c r="G84" i="22"/>
  <c r="F84" i="22"/>
  <c r="O83" i="22"/>
  <c r="N83" i="22"/>
  <c r="G83" i="22"/>
  <c r="F83" i="22"/>
  <c r="O82" i="22"/>
  <c r="N82" i="22"/>
  <c r="G82" i="22"/>
  <c r="F82" i="22"/>
  <c r="O81" i="22"/>
  <c r="N81" i="22"/>
  <c r="G81" i="22"/>
  <c r="F81" i="22"/>
  <c r="O80" i="22"/>
  <c r="N80" i="22"/>
  <c r="G80" i="22"/>
  <c r="F80" i="22"/>
  <c r="O79" i="22"/>
  <c r="N79" i="22"/>
  <c r="G79" i="22"/>
  <c r="F79" i="22"/>
  <c r="O78" i="22"/>
  <c r="G78" i="22"/>
  <c r="O55" i="22"/>
  <c r="P55" i="22" s="1"/>
  <c r="N55" i="22"/>
  <c r="G55" i="22"/>
  <c r="H55" i="22" s="1"/>
  <c r="F55" i="22"/>
  <c r="O54" i="22"/>
  <c r="G54" i="22"/>
  <c r="O49" i="22"/>
  <c r="N49" i="22"/>
  <c r="G49" i="22"/>
  <c r="F49" i="22"/>
  <c r="O48" i="22"/>
  <c r="N48" i="22"/>
  <c r="G48" i="22"/>
  <c r="F48" i="22"/>
  <c r="O47" i="22"/>
  <c r="N47" i="22"/>
  <c r="G47" i="22"/>
  <c r="F47" i="22"/>
  <c r="O46" i="22"/>
  <c r="N46" i="22"/>
  <c r="G46" i="22"/>
  <c r="F46" i="22"/>
  <c r="O45" i="22"/>
  <c r="N45" i="22"/>
  <c r="G45" i="22"/>
  <c r="F45" i="22"/>
  <c r="O44" i="22"/>
  <c r="N44" i="22"/>
  <c r="G44" i="22"/>
  <c r="F44" i="22"/>
  <c r="O43" i="22"/>
  <c r="N43" i="22"/>
  <c r="G43" i="22"/>
  <c r="F43" i="22"/>
  <c r="O42" i="22"/>
  <c r="N42" i="22"/>
  <c r="G42" i="22"/>
  <c r="F42" i="22"/>
  <c r="O41" i="22"/>
  <c r="N41" i="22"/>
  <c r="G41" i="22"/>
  <c r="F41" i="22"/>
  <c r="O40" i="22"/>
  <c r="N40" i="22"/>
  <c r="G40" i="22"/>
  <c r="F40" i="22"/>
  <c r="O39" i="22"/>
  <c r="N39" i="22"/>
  <c r="G39" i="22"/>
  <c r="F39" i="22"/>
  <c r="O38" i="22"/>
  <c r="N38" i="22"/>
  <c r="G38" i="22"/>
  <c r="F38" i="22"/>
  <c r="O37" i="22"/>
  <c r="N37" i="22"/>
  <c r="G37" i="22"/>
  <c r="F37" i="22"/>
  <c r="O36" i="22"/>
  <c r="N36" i="22"/>
  <c r="G36" i="22"/>
  <c r="F36" i="22"/>
  <c r="O35" i="22"/>
  <c r="N35" i="22"/>
  <c r="G35" i="22"/>
  <c r="F35" i="22"/>
  <c r="O34" i="22"/>
  <c r="N34" i="22"/>
  <c r="G34" i="22"/>
  <c r="F34" i="22"/>
  <c r="O33" i="22"/>
  <c r="N33" i="22"/>
  <c r="G33" i="22"/>
  <c r="F33" i="22"/>
  <c r="O32" i="22"/>
  <c r="N32" i="22"/>
  <c r="G32" i="22"/>
  <c r="F32" i="22"/>
  <c r="O31" i="22"/>
  <c r="N31" i="22"/>
  <c r="G31" i="22"/>
  <c r="F31" i="22"/>
  <c r="O30" i="22"/>
  <c r="G30" i="22"/>
  <c r="O25" i="22"/>
  <c r="N25" i="22"/>
  <c r="G25" i="22"/>
  <c r="F25" i="22"/>
  <c r="O24" i="22"/>
  <c r="N24" i="22"/>
  <c r="G24" i="22"/>
  <c r="F24" i="22"/>
  <c r="O23" i="22"/>
  <c r="N23" i="22"/>
  <c r="G23" i="22"/>
  <c r="F23" i="22"/>
  <c r="O22" i="22"/>
  <c r="N22" i="22"/>
  <c r="G22" i="22"/>
  <c r="F22" i="22"/>
  <c r="O21" i="22"/>
  <c r="N21" i="22"/>
  <c r="G21" i="22"/>
  <c r="F21" i="22"/>
  <c r="O20" i="22"/>
  <c r="N20" i="22"/>
  <c r="G20" i="22"/>
  <c r="F20" i="22"/>
  <c r="O19" i="22"/>
  <c r="N19" i="22"/>
  <c r="G19" i="22"/>
  <c r="F19" i="22"/>
  <c r="O18" i="22"/>
  <c r="N18" i="22"/>
  <c r="G18" i="22"/>
  <c r="F18" i="22"/>
  <c r="O17" i="22"/>
  <c r="N17" i="22"/>
  <c r="G17" i="22"/>
  <c r="F17" i="22"/>
  <c r="O16" i="22"/>
  <c r="N16" i="22"/>
  <c r="G16" i="22"/>
  <c r="F16" i="22"/>
  <c r="O15" i="22"/>
  <c r="N15" i="22"/>
  <c r="G15" i="22"/>
  <c r="F15" i="22"/>
  <c r="O14" i="22"/>
  <c r="N14" i="22"/>
  <c r="G14" i="22"/>
  <c r="F14" i="22"/>
  <c r="O13" i="22"/>
  <c r="N13" i="22"/>
  <c r="G13" i="22"/>
  <c r="F13" i="22"/>
  <c r="O12" i="22"/>
  <c r="N12" i="22"/>
  <c r="G12" i="22"/>
  <c r="F12" i="22"/>
  <c r="O11" i="22"/>
  <c r="N11" i="22"/>
  <c r="G11" i="22"/>
  <c r="F11" i="22"/>
  <c r="O10" i="22"/>
  <c r="N10" i="22"/>
  <c r="G10" i="22"/>
  <c r="F10" i="22"/>
  <c r="O9" i="22"/>
  <c r="N9" i="22"/>
  <c r="G9" i="22"/>
  <c r="F9" i="22"/>
  <c r="O8" i="22"/>
  <c r="N8" i="22"/>
  <c r="G8" i="22"/>
  <c r="F8" i="22"/>
  <c r="O7" i="22"/>
  <c r="N7" i="22"/>
  <c r="G7" i="22"/>
  <c r="F7" i="22"/>
  <c r="O6" i="22"/>
  <c r="G6" i="22"/>
  <c r="O102" i="20"/>
  <c r="O78" i="20"/>
  <c r="O54" i="20"/>
  <c r="O30" i="20"/>
  <c r="O6" i="20"/>
  <c r="G102" i="20"/>
  <c r="G78" i="20"/>
  <c r="G54" i="20"/>
  <c r="G30" i="20"/>
  <c r="G6" i="20"/>
  <c r="P1" i="16"/>
  <c r="H1" i="16"/>
  <c r="P1" i="15"/>
  <c r="H1" i="15"/>
  <c r="AK1" i="7"/>
  <c r="AJ1" i="7"/>
  <c r="K1" i="7"/>
  <c r="J1" i="7"/>
  <c r="T1" i="6"/>
  <c r="R1" i="6"/>
  <c r="P1" i="6"/>
  <c r="N1" i="6"/>
  <c r="J1" i="6"/>
  <c r="H1" i="6"/>
  <c r="F1" i="6"/>
  <c r="D1" i="6"/>
  <c r="T1" i="4"/>
  <c r="R1" i="4"/>
  <c r="P1" i="4"/>
  <c r="N1" i="4"/>
  <c r="H1" i="4"/>
  <c r="F1" i="4"/>
  <c r="D1" i="4"/>
  <c r="T1" i="8"/>
  <c r="S1" i="8"/>
  <c r="J1" i="8"/>
  <c r="I1" i="8"/>
  <c r="O121" i="20"/>
  <c r="N121" i="20"/>
  <c r="O120" i="20"/>
  <c r="N120" i="20"/>
  <c r="O119" i="20"/>
  <c r="N119" i="20"/>
  <c r="O118" i="20"/>
  <c r="N118" i="20"/>
  <c r="O117" i="20"/>
  <c r="N117" i="20"/>
  <c r="O116" i="20"/>
  <c r="N116" i="20"/>
  <c r="O115" i="20"/>
  <c r="N115" i="20"/>
  <c r="O114" i="20"/>
  <c r="N114" i="20"/>
  <c r="O113" i="20"/>
  <c r="N113" i="20"/>
  <c r="O112" i="20"/>
  <c r="N112" i="20"/>
  <c r="O111" i="20"/>
  <c r="N111" i="20"/>
  <c r="O110" i="20"/>
  <c r="N110" i="20"/>
  <c r="O109" i="20"/>
  <c r="N109" i="20"/>
  <c r="O108" i="20"/>
  <c r="N108" i="20"/>
  <c r="O107" i="20"/>
  <c r="N107" i="20"/>
  <c r="O106" i="20"/>
  <c r="N106" i="20"/>
  <c r="O105" i="20"/>
  <c r="N105" i="20"/>
  <c r="O104" i="20"/>
  <c r="N104" i="20"/>
  <c r="O103" i="20"/>
  <c r="N103" i="20"/>
  <c r="O97" i="20"/>
  <c r="N97" i="20"/>
  <c r="O96" i="20"/>
  <c r="N96" i="20"/>
  <c r="O95" i="20"/>
  <c r="N95" i="20"/>
  <c r="O94" i="20"/>
  <c r="N94" i="20"/>
  <c r="O93" i="20"/>
  <c r="N93" i="20"/>
  <c r="O92" i="20"/>
  <c r="N92" i="20"/>
  <c r="O91" i="20"/>
  <c r="N91" i="20"/>
  <c r="O90" i="20"/>
  <c r="N90" i="20"/>
  <c r="O89" i="20"/>
  <c r="N89" i="20"/>
  <c r="O88" i="20"/>
  <c r="N88" i="20"/>
  <c r="O87" i="20"/>
  <c r="N87" i="20"/>
  <c r="O86" i="20"/>
  <c r="N86" i="20"/>
  <c r="O85" i="20"/>
  <c r="N85" i="20"/>
  <c r="O84" i="20"/>
  <c r="N84" i="20"/>
  <c r="O83" i="20"/>
  <c r="N83" i="20"/>
  <c r="O82" i="20"/>
  <c r="N82" i="20"/>
  <c r="O81" i="20"/>
  <c r="N81" i="20"/>
  <c r="O80" i="20"/>
  <c r="N80" i="20"/>
  <c r="O79" i="20"/>
  <c r="N79" i="20"/>
  <c r="O55" i="20"/>
  <c r="P55" i="20" s="1"/>
  <c r="N55" i="20"/>
  <c r="O49" i="20"/>
  <c r="N49" i="20"/>
  <c r="O48" i="20"/>
  <c r="N48" i="20"/>
  <c r="O47" i="20"/>
  <c r="N47" i="20"/>
  <c r="O46" i="20"/>
  <c r="N46" i="20"/>
  <c r="O45" i="20"/>
  <c r="N45" i="20"/>
  <c r="O44" i="20"/>
  <c r="N44" i="20"/>
  <c r="O43" i="20"/>
  <c r="N43" i="20"/>
  <c r="O42" i="20"/>
  <c r="N42" i="20"/>
  <c r="O41" i="20"/>
  <c r="N41" i="20"/>
  <c r="O40" i="20"/>
  <c r="N40" i="20"/>
  <c r="O39" i="20"/>
  <c r="N39" i="20"/>
  <c r="O38" i="20"/>
  <c r="N38" i="20"/>
  <c r="O37" i="20"/>
  <c r="N37" i="20"/>
  <c r="O36" i="20"/>
  <c r="N36" i="20"/>
  <c r="O35" i="20"/>
  <c r="N35" i="20"/>
  <c r="O34" i="20"/>
  <c r="N34" i="20"/>
  <c r="O33" i="20"/>
  <c r="N33" i="20"/>
  <c r="O32" i="20"/>
  <c r="N32" i="20"/>
  <c r="O31" i="20"/>
  <c r="N31" i="20"/>
  <c r="O25" i="20"/>
  <c r="N25" i="20"/>
  <c r="O24" i="20"/>
  <c r="N24" i="20"/>
  <c r="O23" i="20"/>
  <c r="N23" i="20"/>
  <c r="O22" i="20"/>
  <c r="N22" i="20"/>
  <c r="O21" i="20"/>
  <c r="N21" i="20"/>
  <c r="O20" i="20"/>
  <c r="N20" i="20"/>
  <c r="O19" i="20"/>
  <c r="N19" i="20"/>
  <c r="O18" i="20"/>
  <c r="N18" i="20"/>
  <c r="O17" i="20"/>
  <c r="N17" i="20"/>
  <c r="O16" i="20"/>
  <c r="N16" i="20"/>
  <c r="O15" i="20"/>
  <c r="N15" i="20"/>
  <c r="O14" i="20"/>
  <c r="N14" i="20"/>
  <c r="O13" i="20"/>
  <c r="N13" i="20"/>
  <c r="O12" i="20"/>
  <c r="N12" i="20"/>
  <c r="O11" i="20"/>
  <c r="N11" i="20"/>
  <c r="O10" i="20"/>
  <c r="N10" i="20"/>
  <c r="O9" i="20"/>
  <c r="N9" i="20"/>
  <c r="O8" i="20"/>
  <c r="N8" i="20"/>
  <c r="O7" i="20"/>
  <c r="N7" i="20"/>
  <c r="G121" i="20"/>
  <c r="F121" i="20"/>
  <c r="G120" i="20"/>
  <c r="F120" i="20"/>
  <c r="G119" i="20"/>
  <c r="F119" i="20"/>
  <c r="G118" i="20"/>
  <c r="F118" i="20"/>
  <c r="G117" i="20"/>
  <c r="F117" i="20"/>
  <c r="G116" i="20"/>
  <c r="F116" i="20"/>
  <c r="G115" i="20"/>
  <c r="F115" i="20"/>
  <c r="G114" i="20"/>
  <c r="F114" i="20"/>
  <c r="G113" i="20"/>
  <c r="F113" i="20"/>
  <c r="G112" i="20"/>
  <c r="F112" i="20"/>
  <c r="G111" i="20"/>
  <c r="F111" i="20"/>
  <c r="G110" i="20"/>
  <c r="F110" i="20"/>
  <c r="G109" i="20"/>
  <c r="F109" i="20"/>
  <c r="G108" i="20"/>
  <c r="F108" i="20"/>
  <c r="G107" i="20"/>
  <c r="F107" i="20"/>
  <c r="G106" i="20"/>
  <c r="F106" i="20"/>
  <c r="G105" i="20"/>
  <c r="F105" i="20"/>
  <c r="G104" i="20"/>
  <c r="F104" i="20"/>
  <c r="G103" i="20"/>
  <c r="F103" i="20"/>
  <c r="G97" i="20"/>
  <c r="F97" i="20"/>
  <c r="G96" i="20"/>
  <c r="F96" i="20"/>
  <c r="G95" i="20"/>
  <c r="F95" i="20"/>
  <c r="G94" i="20"/>
  <c r="F94" i="20"/>
  <c r="G93" i="20"/>
  <c r="F93" i="20"/>
  <c r="G92" i="20"/>
  <c r="F92" i="20"/>
  <c r="G91" i="20"/>
  <c r="F91" i="20"/>
  <c r="G90" i="20"/>
  <c r="F90" i="20"/>
  <c r="G89" i="20"/>
  <c r="F89" i="20"/>
  <c r="G88" i="20"/>
  <c r="F88" i="20"/>
  <c r="G87" i="20"/>
  <c r="F87" i="20"/>
  <c r="G86" i="20"/>
  <c r="F86" i="20"/>
  <c r="G85" i="20"/>
  <c r="F85" i="20"/>
  <c r="G84" i="20"/>
  <c r="F84" i="20"/>
  <c r="G83" i="20"/>
  <c r="F83" i="20"/>
  <c r="G82" i="20"/>
  <c r="F82" i="20"/>
  <c r="G81" i="20"/>
  <c r="F81" i="20"/>
  <c r="G80" i="20"/>
  <c r="F80" i="20"/>
  <c r="G79" i="20"/>
  <c r="F79" i="20"/>
  <c r="G55" i="20"/>
  <c r="H55" i="20" s="1"/>
  <c r="F55" i="20"/>
  <c r="G49" i="20"/>
  <c r="F49" i="20"/>
  <c r="G48" i="20"/>
  <c r="F48" i="20"/>
  <c r="G47" i="20"/>
  <c r="F47" i="20"/>
  <c r="G46" i="20"/>
  <c r="F46" i="20"/>
  <c r="G45" i="20"/>
  <c r="F45" i="20"/>
  <c r="G44" i="20"/>
  <c r="F44" i="20"/>
  <c r="G43" i="20"/>
  <c r="F43" i="20"/>
  <c r="G42" i="20"/>
  <c r="F42" i="20"/>
  <c r="G41" i="20"/>
  <c r="F41" i="20"/>
  <c r="G40" i="20"/>
  <c r="F40" i="20"/>
  <c r="G39" i="20"/>
  <c r="F39" i="20"/>
  <c r="G38" i="20"/>
  <c r="F38" i="20"/>
  <c r="G37" i="20"/>
  <c r="F37" i="20"/>
  <c r="G36" i="20"/>
  <c r="F36" i="20"/>
  <c r="G35" i="20"/>
  <c r="F35" i="20"/>
  <c r="G34" i="20"/>
  <c r="F34" i="20"/>
  <c r="G33" i="20"/>
  <c r="F33" i="20"/>
  <c r="G32" i="20"/>
  <c r="F32" i="20"/>
  <c r="G31" i="20"/>
  <c r="F31" i="20"/>
  <c r="G25" i="20"/>
  <c r="F25" i="20"/>
  <c r="G24" i="20"/>
  <c r="F24" i="20"/>
  <c r="G23" i="20"/>
  <c r="F23" i="20"/>
  <c r="G22" i="20"/>
  <c r="F22" i="20"/>
  <c r="G21" i="20"/>
  <c r="F21" i="20"/>
  <c r="G20" i="20"/>
  <c r="F20" i="20"/>
  <c r="G19" i="20"/>
  <c r="F19" i="20"/>
  <c r="G18" i="20"/>
  <c r="F18" i="20"/>
  <c r="G17" i="20"/>
  <c r="F17" i="20"/>
  <c r="G16" i="20"/>
  <c r="F16" i="20"/>
  <c r="G15" i="20"/>
  <c r="F15" i="20"/>
  <c r="G14" i="20"/>
  <c r="F14" i="20"/>
  <c r="G13" i="20"/>
  <c r="F13" i="20"/>
  <c r="G12" i="20"/>
  <c r="F12" i="20"/>
  <c r="G11" i="20"/>
  <c r="F11" i="20"/>
  <c r="G10" i="20"/>
  <c r="F10" i="20"/>
  <c r="G9" i="20"/>
  <c r="F9" i="20"/>
  <c r="G8" i="20"/>
  <c r="F8" i="20"/>
  <c r="G7" i="20"/>
  <c r="F7" i="20"/>
  <c r="P103" i="16"/>
  <c r="O103" i="16" s="1"/>
  <c r="N103" i="16"/>
  <c r="H103" i="16"/>
  <c r="G103" i="16" s="1"/>
  <c r="F103" i="16"/>
  <c r="P102" i="16"/>
  <c r="O102" i="16" s="1"/>
  <c r="N102" i="16"/>
  <c r="H102" i="16"/>
  <c r="G102" i="16" s="1"/>
  <c r="F102" i="16"/>
  <c r="P101" i="16"/>
  <c r="O101" i="16" s="1"/>
  <c r="N101" i="16"/>
  <c r="H101" i="16"/>
  <c r="G101" i="16" s="1"/>
  <c r="F101" i="16"/>
  <c r="P100" i="16"/>
  <c r="O100" i="16" s="1"/>
  <c r="N100" i="16"/>
  <c r="H100" i="16"/>
  <c r="G100" i="16" s="1"/>
  <c r="F100" i="16"/>
  <c r="P99" i="16"/>
  <c r="O99" i="16" s="1"/>
  <c r="N99" i="16"/>
  <c r="H99" i="16"/>
  <c r="G99" i="16" s="1"/>
  <c r="F99" i="16"/>
  <c r="P98" i="16"/>
  <c r="O98" i="16" s="1"/>
  <c r="N98" i="16"/>
  <c r="H98" i="16"/>
  <c r="G98" i="16" s="1"/>
  <c r="F98" i="16"/>
  <c r="P97" i="16"/>
  <c r="O97" i="16" s="1"/>
  <c r="N97" i="16"/>
  <c r="H97" i="16"/>
  <c r="G97" i="16" s="1"/>
  <c r="F97" i="16"/>
  <c r="P96" i="16"/>
  <c r="O96" i="16" s="1"/>
  <c r="N96" i="16"/>
  <c r="H96" i="16"/>
  <c r="G96" i="16" s="1"/>
  <c r="F96" i="16"/>
  <c r="P95" i="16"/>
  <c r="O95" i="16" s="1"/>
  <c r="N95" i="16"/>
  <c r="H95" i="16"/>
  <c r="G95" i="16" s="1"/>
  <c r="F95" i="16"/>
  <c r="P94" i="16"/>
  <c r="O94" i="16" s="1"/>
  <c r="N94" i="16"/>
  <c r="H94" i="16"/>
  <c r="G94" i="16" s="1"/>
  <c r="F94" i="16"/>
  <c r="P93" i="16"/>
  <c r="O93" i="16" s="1"/>
  <c r="N93" i="16"/>
  <c r="H93" i="16"/>
  <c r="G93" i="16" s="1"/>
  <c r="F93" i="16"/>
  <c r="P92" i="16"/>
  <c r="O92" i="16" s="1"/>
  <c r="N92" i="16"/>
  <c r="H92" i="16"/>
  <c r="G92" i="16" s="1"/>
  <c r="F92" i="16"/>
  <c r="P91" i="16"/>
  <c r="O91" i="16" s="1"/>
  <c r="N91" i="16"/>
  <c r="H91" i="16"/>
  <c r="G91" i="16" s="1"/>
  <c r="F91" i="16"/>
  <c r="P90" i="16"/>
  <c r="O90" i="16" s="1"/>
  <c r="N90" i="16"/>
  <c r="H90" i="16"/>
  <c r="G90" i="16" s="1"/>
  <c r="F90" i="16"/>
  <c r="P89" i="16"/>
  <c r="O89" i="16" s="1"/>
  <c r="N89" i="16"/>
  <c r="H89" i="16"/>
  <c r="G89" i="16" s="1"/>
  <c r="F89" i="16"/>
  <c r="P88" i="16"/>
  <c r="O88" i="16" s="1"/>
  <c r="N88" i="16"/>
  <c r="H88" i="16"/>
  <c r="G88" i="16" s="1"/>
  <c r="F88" i="16"/>
  <c r="P87" i="16"/>
  <c r="O87" i="16" s="1"/>
  <c r="N87" i="16"/>
  <c r="H87" i="16"/>
  <c r="G87" i="16" s="1"/>
  <c r="F87" i="16"/>
  <c r="P86" i="16"/>
  <c r="O86" i="16" s="1"/>
  <c r="N86" i="16"/>
  <c r="H86" i="16"/>
  <c r="G86" i="16" s="1"/>
  <c r="F86" i="16"/>
  <c r="P85" i="16"/>
  <c r="O85" i="16" s="1"/>
  <c r="N85" i="16"/>
  <c r="H85" i="16"/>
  <c r="G85" i="16" s="1"/>
  <c r="F85" i="16"/>
  <c r="P84" i="16"/>
  <c r="O84" i="16" s="1"/>
  <c r="N84" i="16"/>
  <c r="H84" i="16"/>
  <c r="G84" i="16" s="1"/>
  <c r="F84" i="16"/>
  <c r="P83" i="16"/>
  <c r="O83" i="16" s="1"/>
  <c r="N83" i="16"/>
  <c r="H83" i="16"/>
  <c r="G83" i="16" s="1"/>
  <c r="F83" i="16"/>
  <c r="P82" i="16"/>
  <c r="O82" i="16" s="1"/>
  <c r="N82" i="16"/>
  <c r="H82" i="16"/>
  <c r="G82" i="16" s="1"/>
  <c r="F82" i="16"/>
  <c r="P81" i="16"/>
  <c r="O81" i="16" s="1"/>
  <c r="N81" i="16"/>
  <c r="H81" i="16"/>
  <c r="G81" i="16" s="1"/>
  <c r="F81" i="16"/>
  <c r="P80" i="16"/>
  <c r="O80" i="16" s="1"/>
  <c r="N80" i="16"/>
  <c r="H80" i="16"/>
  <c r="G80" i="16" s="1"/>
  <c r="F80" i="16"/>
  <c r="P79" i="16"/>
  <c r="O79" i="16" s="1"/>
  <c r="N79" i="16"/>
  <c r="H79" i="16"/>
  <c r="G79" i="16" s="1"/>
  <c r="F79" i="16"/>
  <c r="P78" i="16"/>
  <c r="O78" i="16" s="1"/>
  <c r="N78" i="16"/>
  <c r="H78" i="16"/>
  <c r="G78" i="16" s="1"/>
  <c r="F78" i="16"/>
  <c r="P77" i="16"/>
  <c r="O77" i="16" s="1"/>
  <c r="N77" i="16"/>
  <c r="H77" i="16"/>
  <c r="G77" i="16" s="1"/>
  <c r="F77" i="16"/>
  <c r="P76" i="16"/>
  <c r="O76" i="16" s="1"/>
  <c r="N76" i="16"/>
  <c r="H76" i="16"/>
  <c r="G76" i="16" s="1"/>
  <c r="F76" i="16"/>
  <c r="P75" i="16"/>
  <c r="O75" i="16" s="1"/>
  <c r="N75" i="16"/>
  <c r="H75" i="16"/>
  <c r="G75" i="16" s="1"/>
  <c r="F75" i="16"/>
  <c r="P74" i="16"/>
  <c r="O74" i="16" s="1"/>
  <c r="N74" i="16"/>
  <c r="H74" i="16"/>
  <c r="G74" i="16" s="1"/>
  <c r="F74" i="16"/>
  <c r="P73" i="16"/>
  <c r="O73" i="16" s="1"/>
  <c r="N73" i="16"/>
  <c r="H73" i="16"/>
  <c r="G73" i="16" s="1"/>
  <c r="F73" i="16"/>
  <c r="P72" i="16"/>
  <c r="O72" i="16" s="1"/>
  <c r="N72" i="16"/>
  <c r="H72" i="16"/>
  <c r="G72" i="16" s="1"/>
  <c r="F72" i="16"/>
  <c r="P71" i="16"/>
  <c r="O71" i="16" s="1"/>
  <c r="N71" i="16"/>
  <c r="H71" i="16"/>
  <c r="G71" i="16" s="1"/>
  <c r="F71" i="16"/>
  <c r="P70" i="16"/>
  <c r="O70" i="16" s="1"/>
  <c r="N70" i="16"/>
  <c r="H70" i="16"/>
  <c r="G70" i="16" s="1"/>
  <c r="F70" i="16"/>
  <c r="P69" i="16"/>
  <c r="O69" i="16" s="1"/>
  <c r="N69" i="16"/>
  <c r="H69" i="16"/>
  <c r="G69" i="16" s="1"/>
  <c r="F69" i="16"/>
  <c r="P68" i="16"/>
  <c r="O68" i="16" s="1"/>
  <c r="N68" i="16"/>
  <c r="H68" i="16"/>
  <c r="G68" i="16" s="1"/>
  <c r="F68" i="16"/>
  <c r="P67" i="16"/>
  <c r="O67" i="16" s="1"/>
  <c r="N67" i="16"/>
  <c r="H67" i="16"/>
  <c r="G67" i="16" s="1"/>
  <c r="F67" i="16"/>
  <c r="P66" i="16"/>
  <c r="O66" i="16" s="1"/>
  <c r="N66" i="16"/>
  <c r="H66" i="16"/>
  <c r="G66" i="16" s="1"/>
  <c r="F66" i="16"/>
  <c r="P65" i="16"/>
  <c r="O65" i="16" s="1"/>
  <c r="N65" i="16"/>
  <c r="H65" i="16"/>
  <c r="G65" i="16" s="1"/>
  <c r="F65" i="16"/>
  <c r="P64" i="16"/>
  <c r="O64" i="16" s="1"/>
  <c r="N64" i="16"/>
  <c r="H64" i="16"/>
  <c r="G64" i="16" s="1"/>
  <c r="F64" i="16"/>
  <c r="P63" i="16"/>
  <c r="O63" i="16" s="1"/>
  <c r="N63" i="16"/>
  <c r="H63" i="16"/>
  <c r="G63" i="16" s="1"/>
  <c r="F63" i="16"/>
  <c r="P62" i="16"/>
  <c r="O62" i="16" s="1"/>
  <c r="N62" i="16"/>
  <c r="H62" i="16"/>
  <c r="G62" i="16" s="1"/>
  <c r="F62" i="16"/>
  <c r="P61" i="16"/>
  <c r="O61" i="16" s="1"/>
  <c r="N61" i="16"/>
  <c r="H61" i="16"/>
  <c r="G61" i="16" s="1"/>
  <c r="F61" i="16"/>
  <c r="P60" i="16"/>
  <c r="O60" i="16" s="1"/>
  <c r="N60" i="16"/>
  <c r="H60" i="16"/>
  <c r="G60" i="16" s="1"/>
  <c r="F60" i="16"/>
  <c r="P59" i="16"/>
  <c r="O59" i="16" s="1"/>
  <c r="N59" i="16"/>
  <c r="H59" i="16"/>
  <c r="G59" i="16" s="1"/>
  <c r="F59" i="16"/>
  <c r="P58" i="16"/>
  <c r="O58" i="16" s="1"/>
  <c r="N58" i="16"/>
  <c r="H58" i="16"/>
  <c r="G58" i="16" s="1"/>
  <c r="F58" i="16"/>
  <c r="P57" i="16"/>
  <c r="O57" i="16" s="1"/>
  <c r="N57" i="16"/>
  <c r="H57" i="16"/>
  <c r="G57" i="16" s="1"/>
  <c r="F57" i="16"/>
  <c r="P56" i="16"/>
  <c r="O56" i="16" s="1"/>
  <c r="N56" i="16"/>
  <c r="H56" i="16"/>
  <c r="G56" i="16" s="1"/>
  <c r="F56" i="16"/>
  <c r="P55" i="16"/>
  <c r="O55" i="16" s="1"/>
  <c r="N55" i="16"/>
  <c r="H55" i="16"/>
  <c r="G55" i="16" s="1"/>
  <c r="F55" i="16"/>
  <c r="P54" i="16"/>
  <c r="O54" i="16" s="1"/>
  <c r="N54" i="16"/>
  <c r="H54" i="16"/>
  <c r="G54" i="16" s="1"/>
  <c r="F54" i="16"/>
  <c r="P53" i="16"/>
  <c r="O53" i="16" s="1"/>
  <c r="N53" i="16"/>
  <c r="H53" i="16"/>
  <c r="G53" i="16" s="1"/>
  <c r="F53" i="16"/>
  <c r="P52" i="16"/>
  <c r="O52" i="16" s="1"/>
  <c r="N52" i="16"/>
  <c r="H52" i="16"/>
  <c r="G52" i="16" s="1"/>
  <c r="F52" i="16"/>
  <c r="P51" i="16"/>
  <c r="O51" i="16" s="1"/>
  <c r="N51" i="16"/>
  <c r="H51" i="16"/>
  <c r="G51" i="16" s="1"/>
  <c r="F51" i="16"/>
  <c r="P50" i="16"/>
  <c r="O50" i="16" s="1"/>
  <c r="N50" i="16"/>
  <c r="H50" i="16"/>
  <c r="G50" i="16" s="1"/>
  <c r="F50" i="16"/>
  <c r="P49" i="16"/>
  <c r="O49" i="16" s="1"/>
  <c r="N49" i="16"/>
  <c r="H49" i="16"/>
  <c r="G49" i="16" s="1"/>
  <c r="F49" i="16"/>
  <c r="P48" i="16"/>
  <c r="O48" i="16" s="1"/>
  <c r="N48" i="16"/>
  <c r="H48" i="16"/>
  <c r="G48" i="16" s="1"/>
  <c r="F48" i="16"/>
  <c r="P47" i="16"/>
  <c r="O47" i="16" s="1"/>
  <c r="N47" i="16"/>
  <c r="H47" i="16"/>
  <c r="G47" i="16" s="1"/>
  <c r="F47" i="16"/>
  <c r="P46" i="16"/>
  <c r="O46" i="16" s="1"/>
  <c r="N46" i="16"/>
  <c r="H46" i="16"/>
  <c r="G46" i="16" s="1"/>
  <c r="F46" i="16"/>
  <c r="P45" i="16"/>
  <c r="O45" i="16" s="1"/>
  <c r="N45" i="16"/>
  <c r="H45" i="16"/>
  <c r="G45" i="16" s="1"/>
  <c r="F45" i="16"/>
  <c r="P44" i="16"/>
  <c r="O44" i="16" s="1"/>
  <c r="N44" i="16"/>
  <c r="H44" i="16"/>
  <c r="G44" i="16" s="1"/>
  <c r="F44" i="16"/>
  <c r="P43" i="16"/>
  <c r="O43" i="16" s="1"/>
  <c r="N43" i="16"/>
  <c r="H43" i="16"/>
  <c r="G43" i="16" s="1"/>
  <c r="F43" i="16"/>
  <c r="P42" i="16"/>
  <c r="O42" i="16" s="1"/>
  <c r="N42" i="16"/>
  <c r="H42" i="16"/>
  <c r="G42" i="16" s="1"/>
  <c r="F42" i="16"/>
  <c r="P41" i="16"/>
  <c r="O41" i="16" s="1"/>
  <c r="N41" i="16"/>
  <c r="H41" i="16"/>
  <c r="G41" i="16" s="1"/>
  <c r="F41" i="16"/>
  <c r="P40" i="16"/>
  <c r="O40" i="16" s="1"/>
  <c r="N40" i="16"/>
  <c r="H40" i="16"/>
  <c r="G40" i="16" s="1"/>
  <c r="F40" i="16"/>
  <c r="P39" i="16"/>
  <c r="O39" i="16" s="1"/>
  <c r="N39" i="16"/>
  <c r="H39" i="16"/>
  <c r="G39" i="16" s="1"/>
  <c r="F39" i="16"/>
  <c r="P38" i="16"/>
  <c r="O38" i="16" s="1"/>
  <c r="N38" i="16"/>
  <c r="H38" i="16"/>
  <c r="G38" i="16" s="1"/>
  <c r="F38" i="16"/>
  <c r="P37" i="16"/>
  <c r="O37" i="16" s="1"/>
  <c r="N37" i="16"/>
  <c r="H37" i="16"/>
  <c r="G37" i="16" s="1"/>
  <c r="F37" i="16"/>
  <c r="P36" i="16"/>
  <c r="O36" i="16" s="1"/>
  <c r="N36" i="16"/>
  <c r="H36" i="16"/>
  <c r="G36" i="16" s="1"/>
  <c r="F36" i="16"/>
  <c r="P35" i="16"/>
  <c r="O35" i="16" s="1"/>
  <c r="N35" i="16"/>
  <c r="H35" i="16"/>
  <c r="G35" i="16" s="1"/>
  <c r="F35" i="16"/>
  <c r="P34" i="16"/>
  <c r="O34" i="16" s="1"/>
  <c r="N34" i="16"/>
  <c r="H34" i="16"/>
  <c r="G34" i="16" s="1"/>
  <c r="F34" i="16"/>
  <c r="P33" i="16"/>
  <c r="O33" i="16" s="1"/>
  <c r="N33" i="16"/>
  <c r="H33" i="16"/>
  <c r="G33" i="16" s="1"/>
  <c r="F33" i="16"/>
  <c r="P32" i="16"/>
  <c r="O32" i="16" s="1"/>
  <c r="N32" i="16"/>
  <c r="H32" i="16"/>
  <c r="G32" i="16" s="1"/>
  <c r="F32" i="16"/>
  <c r="P31" i="16"/>
  <c r="O31" i="16" s="1"/>
  <c r="N31" i="16"/>
  <c r="H31" i="16"/>
  <c r="G31" i="16" s="1"/>
  <c r="F31" i="16"/>
  <c r="P30" i="16"/>
  <c r="O30" i="16" s="1"/>
  <c r="N30" i="16"/>
  <c r="H30" i="16"/>
  <c r="G30" i="16" s="1"/>
  <c r="F30" i="16"/>
  <c r="P29" i="16"/>
  <c r="O29" i="16" s="1"/>
  <c r="N29" i="16"/>
  <c r="H29" i="16"/>
  <c r="G29" i="16" s="1"/>
  <c r="F29" i="16"/>
  <c r="P28" i="16"/>
  <c r="O28" i="16" s="1"/>
  <c r="N28" i="16"/>
  <c r="H28" i="16"/>
  <c r="G28" i="16" s="1"/>
  <c r="F28" i="16"/>
  <c r="P27" i="16"/>
  <c r="O27" i="16" s="1"/>
  <c r="N27" i="16"/>
  <c r="H27" i="16"/>
  <c r="G27" i="16" s="1"/>
  <c r="F27" i="16"/>
  <c r="P26" i="16"/>
  <c r="O26" i="16" s="1"/>
  <c r="N26" i="16"/>
  <c r="H26" i="16"/>
  <c r="G26" i="16" s="1"/>
  <c r="F26" i="16"/>
  <c r="P25" i="16"/>
  <c r="O25" i="16" s="1"/>
  <c r="N25" i="16"/>
  <c r="H25" i="16"/>
  <c r="G25" i="16" s="1"/>
  <c r="F25" i="16"/>
  <c r="P24" i="16"/>
  <c r="O24" i="16" s="1"/>
  <c r="N24" i="16"/>
  <c r="H24" i="16"/>
  <c r="G24" i="16" s="1"/>
  <c r="F24" i="16"/>
  <c r="P23" i="16"/>
  <c r="O23" i="16" s="1"/>
  <c r="N23" i="16"/>
  <c r="H23" i="16"/>
  <c r="G23" i="16" s="1"/>
  <c r="F23" i="16"/>
  <c r="P22" i="16"/>
  <c r="O22" i="16" s="1"/>
  <c r="N22" i="16"/>
  <c r="H22" i="16"/>
  <c r="G22" i="16" s="1"/>
  <c r="F22" i="16"/>
  <c r="P21" i="16"/>
  <c r="O21" i="16" s="1"/>
  <c r="N21" i="16"/>
  <c r="H21" i="16"/>
  <c r="G21" i="16" s="1"/>
  <c r="F21" i="16"/>
  <c r="P20" i="16"/>
  <c r="O20" i="16" s="1"/>
  <c r="N20" i="16"/>
  <c r="H20" i="16"/>
  <c r="G20" i="16" s="1"/>
  <c r="F20" i="16"/>
  <c r="P19" i="16"/>
  <c r="O19" i="16" s="1"/>
  <c r="N19" i="16"/>
  <c r="H19" i="16"/>
  <c r="G19" i="16" s="1"/>
  <c r="F19" i="16"/>
  <c r="P18" i="16"/>
  <c r="O18" i="16" s="1"/>
  <c r="N18" i="16"/>
  <c r="H18" i="16"/>
  <c r="G18" i="16" s="1"/>
  <c r="F18" i="16"/>
  <c r="P17" i="16"/>
  <c r="O17" i="16" s="1"/>
  <c r="N17" i="16"/>
  <c r="H17" i="16"/>
  <c r="G17" i="16" s="1"/>
  <c r="F17" i="16"/>
  <c r="P16" i="16"/>
  <c r="O16" i="16" s="1"/>
  <c r="N16" i="16"/>
  <c r="H16" i="16"/>
  <c r="G16" i="16" s="1"/>
  <c r="F16" i="16"/>
  <c r="P15" i="16"/>
  <c r="O15" i="16" s="1"/>
  <c r="N15" i="16"/>
  <c r="H15" i="16"/>
  <c r="G15" i="16" s="1"/>
  <c r="F15" i="16"/>
  <c r="P14" i="16"/>
  <c r="O14" i="16" s="1"/>
  <c r="N14" i="16"/>
  <c r="H14" i="16"/>
  <c r="G14" i="16" s="1"/>
  <c r="F14" i="16"/>
  <c r="P13" i="16"/>
  <c r="O13" i="16" s="1"/>
  <c r="N13" i="16"/>
  <c r="H13" i="16"/>
  <c r="G13" i="16" s="1"/>
  <c r="F13" i="16"/>
  <c r="P12" i="16"/>
  <c r="O12" i="16" s="1"/>
  <c r="N12" i="16"/>
  <c r="H12" i="16"/>
  <c r="G12" i="16" s="1"/>
  <c r="F12" i="16"/>
  <c r="P11" i="16"/>
  <c r="O11" i="16" s="1"/>
  <c r="N11" i="16"/>
  <c r="H11" i="16"/>
  <c r="G11" i="16" s="1"/>
  <c r="F11" i="16"/>
  <c r="P10" i="16"/>
  <c r="O10" i="16" s="1"/>
  <c r="N10" i="16"/>
  <c r="H10" i="16"/>
  <c r="G10" i="16" s="1"/>
  <c r="F10" i="16"/>
  <c r="P9" i="16"/>
  <c r="O9" i="16" s="1"/>
  <c r="N9" i="16"/>
  <c r="H9" i="16"/>
  <c r="G9" i="16" s="1"/>
  <c r="F9" i="16"/>
  <c r="P8" i="16"/>
  <c r="O8" i="16" s="1"/>
  <c r="N8" i="16"/>
  <c r="H8" i="16"/>
  <c r="G8" i="16" s="1"/>
  <c r="F8" i="16"/>
  <c r="P7" i="16"/>
  <c r="O7" i="16" s="1"/>
  <c r="N7" i="16"/>
  <c r="H7" i="16"/>
  <c r="G7" i="16" s="1"/>
  <c r="F7" i="16"/>
  <c r="P6" i="16"/>
  <c r="O6" i="16" s="1"/>
  <c r="N6" i="16"/>
  <c r="H6" i="16"/>
  <c r="G6" i="16" s="1"/>
  <c r="F6" i="16"/>
  <c r="P5" i="16"/>
  <c r="O5" i="16" s="1"/>
  <c r="N5" i="16"/>
  <c r="H5" i="16"/>
  <c r="G5" i="16" s="1"/>
  <c r="F5" i="16"/>
  <c r="P103" i="15"/>
  <c r="O103" i="15" s="1"/>
  <c r="N103" i="15"/>
  <c r="P102" i="15"/>
  <c r="O102" i="15" s="1"/>
  <c r="N102" i="15"/>
  <c r="P101" i="15"/>
  <c r="O101" i="15" s="1"/>
  <c r="N101" i="15"/>
  <c r="P100" i="15"/>
  <c r="O100" i="15" s="1"/>
  <c r="N100" i="15"/>
  <c r="P99" i="15"/>
  <c r="O99" i="15" s="1"/>
  <c r="N99" i="15"/>
  <c r="P98" i="15"/>
  <c r="O98" i="15" s="1"/>
  <c r="N98" i="15"/>
  <c r="P97" i="15"/>
  <c r="O97" i="15" s="1"/>
  <c r="N97" i="15"/>
  <c r="P96" i="15"/>
  <c r="O96" i="15" s="1"/>
  <c r="N96" i="15"/>
  <c r="P95" i="15"/>
  <c r="O95" i="15" s="1"/>
  <c r="N95" i="15"/>
  <c r="P94" i="15"/>
  <c r="O94" i="15" s="1"/>
  <c r="N94" i="15"/>
  <c r="P93" i="15"/>
  <c r="O93" i="15" s="1"/>
  <c r="N93" i="15"/>
  <c r="P92" i="15"/>
  <c r="O92" i="15" s="1"/>
  <c r="N92" i="15"/>
  <c r="P91" i="15"/>
  <c r="O91" i="15" s="1"/>
  <c r="N91" i="15"/>
  <c r="P90" i="15"/>
  <c r="O90" i="15" s="1"/>
  <c r="N90" i="15"/>
  <c r="P89" i="15"/>
  <c r="O89" i="15" s="1"/>
  <c r="N89" i="15"/>
  <c r="P88" i="15"/>
  <c r="O88" i="15" s="1"/>
  <c r="N88" i="15"/>
  <c r="P87" i="15"/>
  <c r="O87" i="15" s="1"/>
  <c r="N87" i="15"/>
  <c r="P86" i="15"/>
  <c r="O86" i="15" s="1"/>
  <c r="N86" i="15"/>
  <c r="P85" i="15"/>
  <c r="O85" i="15" s="1"/>
  <c r="N85" i="15"/>
  <c r="P84" i="15"/>
  <c r="O84" i="15" s="1"/>
  <c r="N84" i="15"/>
  <c r="P83" i="15"/>
  <c r="O83" i="15" s="1"/>
  <c r="N83" i="15"/>
  <c r="P82" i="15"/>
  <c r="O82" i="15" s="1"/>
  <c r="N82" i="15"/>
  <c r="P81" i="15"/>
  <c r="O81" i="15" s="1"/>
  <c r="N81" i="15"/>
  <c r="P80" i="15"/>
  <c r="O80" i="15" s="1"/>
  <c r="N80" i="15"/>
  <c r="P79" i="15"/>
  <c r="O79" i="15" s="1"/>
  <c r="N79" i="15"/>
  <c r="P78" i="15"/>
  <c r="O78" i="15" s="1"/>
  <c r="N78" i="15"/>
  <c r="P77" i="15"/>
  <c r="O77" i="15" s="1"/>
  <c r="N77" i="15"/>
  <c r="P76" i="15"/>
  <c r="O76" i="15" s="1"/>
  <c r="N76" i="15"/>
  <c r="P75" i="15"/>
  <c r="O75" i="15" s="1"/>
  <c r="N75" i="15"/>
  <c r="P74" i="15"/>
  <c r="O74" i="15" s="1"/>
  <c r="N74" i="15"/>
  <c r="P73" i="15"/>
  <c r="O73" i="15" s="1"/>
  <c r="N73" i="15"/>
  <c r="P72" i="15"/>
  <c r="O72" i="15" s="1"/>
  <c r="N72" i="15"/>
  <c r="P71" i="15"/>
  <c r="O71" i="15" s="1"/>
  <c r="N71" i="15"/>
  <c r="P70" i="15"/>
  <c r="O70" i="15" s="1"/>
  <c r="N70" i="15"/>
  <c r="P69" i="15"/>
  <c r="O69" i="15" s="1"/>
  <c r="N69" i="15"/>
  <c r="P68" i="15"/>
  <c r="O68" i="15" s="1"/>
  <c r="N68" i="15"/>
  <c r="P67" i="15"/>
  <c r="O67" i="15" s="1"/>
  <c r="N67" i="15"/>
  <c r="P66" i="15"/>
  <c r="O66" i="15" s="1"/>
  <c r="N66" i="15"/>
  <c r="P65" i="15"/>
  <c r="O65" i="15" s="1"/>
  <c r="N65" i="15"/>
  <c r="P64" i="15"/>
  <c r="O64" i="15" s="1"/>
  <c r="N64" i="15"/>
  <c r="P63" i="15"/>
  <c r="O63" i="15" s="1"/>
  <c r="N63" i="15"/>
  <c r="P62" i="15"/>
  <c r="O62" i="15" s="1"/>
  <c r="N62" i="15"/>
  <c r="P61" i="15"/>
  <c r="O61" i="15" s="1"/>
  <c r="N61" i="15"/>
  <c r="P60" i="15"/>
  <c r="O60" i="15" s="1"/>
  <c r="N60" i="15"/>
  <c r="P59" i="15"/>
  <c r="O59" i="15" s="1"/>
  <c r="N59" i="15"/>
  <c r="P58" i="15"/>
  <c r="O58" i="15" s="1"/>
  <c r="N58" i="15"/>
  <c r="P57" i="15"/>
  <c r="O57" i="15" s="1"/>
  <c r="N57" i="15"/>
  <c r="P56" i="15"/>
  <c r="O56" i="15" s="1"/>
  <c r="N56" i="15"/>
  <c r="P55" i="15"/>
  <c r="O55" i="15" s="1"/>
  <c r="N55" i="15"/>
  <c r="P54" i="15"/>
  <c r="O54" i="15" s="1"/>
  <c r="N54" i="15"/>
  <c r="P53" i="15"/>
  <c r="O53" i="15" s="1"/>
  <c r="N53" i="15"/>
  <c r="P52" i="15"/>
  <c r="O52" i="15" s="1"/>
  <c r="N52" i="15"/>
  <c r="P51" i="15"/>
  <c r="O51" i="15" s="1"/>
  <c r="N51" i="15"/>
  <c r="P50" i="15"/>
  <c r="O50" i="15" s="1"/>
  <c r="N50" i="15"/>
  <c r="P49" i="15"/>
  <c r="O49" i="15" s="1"/>
  <c r="N49" i="15"/>
  <c r="P48" i="15"/>
  <c r="O48" i="15" s="1"/>
  <c r="N48" i="15"/>
  <c r="P47" i="15"/>
  <c r="O47" i="15" s="1"/>
  <c r="N47" i="15"/>
  <c r="P46" i="15"/>
  <c r="O46" i="15" s="1"/>
  <c r="N46" i="15"/>
  <c r="P45" i="15"/>
  <c r="O45" i="15" s="1"/>
  <c r="N45" i="15"/>
  <c r="P44" i="15"/>
  <c r="O44" i="15" s="1"/>
  <c r="N44" i="15"/>
  <c r="P43" i="15"/>
  <c r="O43" i="15" s="1"/>
  <c r="N43" i="15"/>
  <c r="P42" i="15"/>
  <c r="O42" i="15" s="1"/>
  <c r="N42" i="15"/>
  <c r="P41" i="15"/>
  <c r="O41" i="15" s="1"/>
  <c r="N41" i="15"/>
  <c r="P40" i="15"/>
  <c r="O40" i="15" s="1"/>
  <c r="N40" i="15"/>
  <c r="P39" i="15"/>
  <c r="O39" i="15" s="1"/>
  <c r="N39" i="15"/>
  <c r="P38" i="15"/>
  <c r="O38" i="15" s="1"/>
  <c r="N38" i="15"/>
  <c r="P37" i="15"/>
  <c r="O37" i="15" s="1"/>
  <c r="N37" i="15"/>
  <c r="P36" i="15"/>
  <c r="O36" i="15" s="1"/>
  <c r="N36" i="15"/>
  <c r="P35" i="15"/>
  <c r="O35" i="15" s="1"/>
  <c r="N35" i="15"/>
  <c r="P34" i="15"/>
  <c r="O34" i="15" s="1"/>
  <c r="N34" i="15"/>
  <c r="P33" i="15"/>
  <c r="O33" i="15" s="1"/>
  <c r="N33" i="15"/>
  <c r="P32" i="15"/>
  <c r="O32" i="15" s="1"/>
  <c r="N32" i="15"/>
  <c r="P31" i="15"/>
  <c r="O31" i="15" s="1"/>
  <c r="N31" i="15"/>
  <c r="P30" i="15"/>
  <c r="O30" i="15" s="1"/>
  <c r="N30" i="15"/>
  <c r="P29" i="15"/>
  <c r="O29" i="15" s="1"/>
  <c r="N29" i="15"/>
  <c r="P28" i="15"/>
  <c r="O28" i="15" s="1"/>
  <c r="N28" i="15"/>
  <c r="P27" i="15"/>
  <c r="O27" i="15" s="1"/>
  <c r="N27" i="15"/>
  <c r="P26" i="15"/>
  <c r="O26" i="15" s="1"/>
  <c r="N26" i="15"/>
  <c r="P25" i="15"/>
  <c r="O25" i="15" s="1"/>
  <c r="N25" i="15"/>
  <c r="P24" i="15"/>
  <c r="O24" i="15" s="1"/>
  <c r="N24" i="15"/>
  <c r="P23" i="15"/>
  <c r="O23" i="15" s="1"/>
  <c r="N23" i="15"/>
  <c r="P22" i="15"/>
  <c r="O22" i="15" s="1"/>
  <c r="N22" i="15"/>
  <c r="P21" i="15"/>
  <c r="O21" i="15" s="1"/>
  <c r="N21" i="15"/>
  <c r="P20" i="15"/>
  <c r="O20" i="15" s="1"/>
  <c r="N20" i="15"/>
  <c r="P19" i="15"/>
  <c r="O19" i="15" s="1"/>
  <c r="N19" i="15"/>
  <c r="P18" i="15"/>
  <c r="O18" i="15" s="1"/>
  <c r="N18" i="15"/>
  <c r="P17" i="15"/>
  <c r="O17" i="15" s="1"/>
  <c r="N17" i="15"/>
  <c r="P16" i="15"/>
  <c r="O16" i="15" s="1"/>
  <c r="N16" i="15"/>
  <c r="P15" i="15"/>
  <c r="O15" i="15" s="1"/>
  <c r="N15" i="15"/>
  <c r="P14" i="15"/>
  <c r="O14" i="15" s="1"/>
  <c r="N14" i="15"/>
  <c r="P13" i="15"/>
  <c r="O13" i="15" s="1"/>
  <c r="N13" i="15"/>
  <c r="P12" i="15"/>
  <c r="O12" i="15" s="1"/>
  <c r="N12" i="15"/>
  <c r="P11" i="15"/>
  <c r="O11" i="15" s="1"/>
  <c r="N11" i="15"/>
  <c r="P10" i="15"/>
  <c r="O10" i="15" s="1"/>
  <c r="N10" i="15"/>
  <c r="P9" i="15"/>
  <c r="O9" i="15" s="1"/>
  <c r="N9" i="15"/>
  <c r="P8" i="15"/>
  <c r="O8" i="15" s="1"/>
  <c r="N8" i="15"/>
  <c r="P7" i="15"/>
  <c r="O7" i="15" s="1"/>
  <c r="N7" i="15"/>
  <c r="P6" i="15"/>
  <c r="O6" i="15" s="1"/>
  <c r="N6" i="15"/>
  <c r="P5" i="15"/>
  <c r="O5" i="15" s="1"/>
  <c r="N5" i="15"/>
  <c r="H103" i="15"/>
  <c r="G103" i="15" s="1"/>
  <c r="F103" i="15"/>
  <c r="H102" i="15"/>
  <c r="G102" i="15" s="1"/>
  <c r="F102" i="15"/>
  <c r="H101" i="15"/>
  <c r="G101" i="15" s="1"/>
  <c r="F101" i="15"/>
  <c r="H100" i="15"/>
  <c r="G100" i="15" s="1"/>
  <c r="F100" i="15"/>
  <c r="H99" i="15"/>
  <c r="G99" i="15" s="1"/>
  <c r="F99" i="15"/>
  <c r="H98" i="15"/>
  <c r="G98" i="15" s="1"/>
  <c r="F98" i="15"/>
  <c r="H97" i="15"/>
  <c r="G97" i="15" s="1"/>
  <c r="F97" i="15"/>
  <c r="H96" i="15"/>
  <c r="G96" i="15" s="1"/>
  <c r="F96" i="15"/>
  <c r="H95" i="15"/>
  <c r="G95" i="15" s="1"/>
  <c r="F95" i="15"/>
  <c r="H94" i="15"/>
  <c r="G94" i="15" s="1"/>
  <c r="F94" i="15"/>
  <c r="H93" i="15"/>
  <c r="G93" i="15" s="1"/>
  <c r="F93" i="15"/>
  <c r="H92" i="15"/>
  <c r="G92" i="15" s="1"/>
  <c r="F92" i="15"/>
  <c r="H91" i="15"/>
  <c r="G91" i="15" s="1"/>
  <c r="F91" i="15"/>
  <c r="H90" i="15"/>
  <c r="G90" i="15" s="1"/>
  <c r="F90" i="15"/>
  <c r="H89" i="15"/>
  <c r="G89" i="15" s="1"/>
  <c r="F89" i="15"/>
  <c r="H88" i="15"/>
  <c r="G88" i="15" s="1"/>
  <c r="F88" i="15"/>
  <c r="H87" i="15"/>
  <c r="G87" i="15" s="1"/>
  <c r="F87" i="15"/>
  <c r="H86" i="15"/>
  <c r="G86" i="15" s="1"/>
  <c r="F86" i="15"/>
  <c r="H85" i="15"/>
  <c r="G85" i="15" s="1"/>
  <c r="F85" i="15"/>
  <c r="H84" i="15"/>
  <c r="G84" i="15" s="1"/>
  <c r="F84" i="15"/>
  <c r="H83" i="15"/>
  <c r="G83" i="15" s="1"/>
  <c r="F83" i="15"/>
  <c r="H82" i="15"/>
  <c r="G82" i="15" s="1"/>
  <c r="F82" i="15"/>
  <c r="H81" i="15"/>
  <c r="G81" i="15" s="1"/>
  <c r="F81" i="15"/>
  <c r="H80" i="15"/>
  <c r="G80" i="15" s="1"/>
  <c r="F80" i="15"/>
  <c r="H79" i="15"/>
  <c r="G79" i="15" s="1"/>
  <c r="F79" i="15"/>
  <c r="H78" i="15"/>
  <c r="G78" i="15" s="1"/>
  <c r="F78" i="15"/>
  <c r="H77" i="15"/>
  <c r="G77" i="15" s="1"/>
  <c r="F77" i="15"/>
  <c r="H76" i="15"/>
  <c r="G76" i="15" s="1"/>
  <c r="F76" i="15"/>
  <c r="H75" i="15"/>
  <c r="G75" i="15" s="1"/>
  <c r="F75" i="15"/>
  <c r="H74" i="15"/>
  <c r="G74" i="15" s="1"/>
  <c r="F74" i="15"/>
  <c r="H73" i="15"/>
  <c r="G73" i="15" s="1"/>
  <c r="F73" i="15"/>
  <c r="H72" i="15"/>
  <c r="G72" i="15" s="1"/>
  <c r="F72" i="15"/>
  <c r="H71" i="15"/>
  <c r="G71" i="15" s="1"/>
  <c r="F71" i="15"/>
  <c r="H70" i="15"/>
  <c r="G70" i="15" s="1"/>
  <c r="F70" i="15"/>
  <c r="H69" i="15"/>
  <c r="G69" i="15" s="1"/>
  <c r="F69" i="15"/>
  <c r="H68" i="15"/>
  <c r="G68" i="15" s="1"/>
  <c r="F68" i="15"/>
  <c r="H67" i="15"/>
  <c r="G67" i="15" s="1"/>
  <c r="F67" i="15"/>
  <c r="H66" i="15"/>
  <c r="G66" i="15" s="1"/>
  <c r="F66" i="15"/>
  <c r="H65" i="15"/>
  <c r="G65" i="15" s="1"/>
  <c r="F65" i="15"/>
  <c r="H64" i="15"/>
  <c r="G64" i="15" s="1"/>
  <c r="F64" i="15"/>
  <c r="H63" i="15"/>
  <c r="G63" i="15" s="1"/>
  <c r="F63" i="15"/>
  <c r="H62" i="15"/>
  <c r="G62" i="15" s="1"/>
  <c r="F62" i="15"/>
  <c r="H61" i="15"/>
  <c r="G61" i="15" s="1"/>
  <c r="F61" i="15"/>
  <c r="H60" i="15"/>
  <c r="G60" i="15" s="1"/>
  <c r="F60" i="15"/>
  <c r="H59" i="15"/>
  <c r="G59" i="15" s="1"/>
  <c r="F59" i="15"/>
  <c r="H58" i="15"/>
  <c r="G58" i="15" s="1"/>
  <c r="F58" i="15"/>
  <c r="H57" i="15"/>
  <c r="G57" i="15" s="1"/>
  <c r="F57" i="15"/>
  <c r="H56" i="15"/>
  <c r="G56" i="15" s="1"/>
  <c r="F56" i="15"/>
  <c r="H55" i="15"/>
  <c r="G55" i="15" s="1"/>
  <c r="F55" i="15"/>
  <c r="H54" i="15"/>
  <c r="G54" i="15" s="1"/>
  <c r="F54" i="15"/>
  <c r="H53" i="15"/>
  <c r="G53" i="15" s="1"/>
  <c r="F53" i="15"/>
  <c r="H52" i="15"/>
  <c r="G52" i="15" s="1"/>
  <c r="F52" i="15"/>
  <c r="H51" i="15"/>
  <c r="G51" i="15" s="1"/>
  <c r="F51" i="15"/>
  <c r="H50" i="15"/>
  <c r="G50" i="15" s="1"/>
  <c r="F50" i="15"/>
  <c r="H49" i="15"/>
  <c r="G49" i="15" s="1"/>
  <c r="F49" i="15"/>
  <c r="H48" i="15"/>
  <c r="G48" i="15" s="1"/>
  <c r="F48" i="15"/>
  <c r="H47" i="15"/>
  <c r="G47" i="15" s="1"/>
  <c r="F47" i="15"/>
  <c r="H46" i="15"/>
  <c r="G46" i="15" s="1"/>
  <c r="F46" i="15"/>
  <c r="H45" i="15"/>
  <c r="G45" i="15" s="1"/>
  <c r="F45" i="15"/>
  <c r="H44" i="15"/>
  <c r="G44" i="15" s="1"/>
  <c r="F44" i="15"/>
  <c r="H43" i="15"/>
  <c r="G43" i="15" s="1"/>
  <c r="F43" i="15"/>
  <c r="H42" i="15"/>
  <c r="G42" i="15" s="1"/>
  <c r="F42" i="15"/>
  <c r="H41" i="15"/>
  <c r="G41" i="15" s="1"/>
  <c r="F41" i="15"/>
  <c r="H40" i="15"/>
  <c r="G40" i="15" s="1"/>
  <c r="F40" i="15"/>
  <c r="H39" i="15"/>
  <c r="G39" i="15" s="1"/>
  <c r="F39" i="15"/>
  <c r="H38" i="15"/>
  <c r="G38" i="15" s="1"/>
  <c r="F38" i="15"/>
  <c r="H37" i="15"/>
  <c r="G37" i="15" s="1"/>
  <c r="F37" i="15"/>
  <c r="H36" i="15"/>
  <c r="G36" i="15" s="1"/>
  <c r="F36" i="15"/>
  <c r="H35" i="15"/>
  <c r="G35" i="15" s="1"/>
  <c r="F35" i="15"/>
  <c r="H34" i="15"/>
  <c r="G34" i="15" s="1"/>
  <c r="F34" i="15"/>
  <c r="H33" i="15"/>
  <c r="G33" i="15" s="1"/>
  <c r="F33" i="15"/>
  <c r="H32" i="15"/>
  <c r="G32" i="15" s="1"/>
  <c r="F32" i="15"/>
  <c r="H31" i="15"/>
  <c r="G31" i="15" s="1"/>
  <c r="F31" i="15"/>
  <c r="H30" i="15"/>
  <c r="G30" i="15" s="1"/>
  <c r="F30" i="15"/>
  <c r="H29" i="15"/>
  <c r="G29" i="15" s="1"/>
  <c r="F29" i="15"/>
  <c r="H28" i="15"/>
  <c r="G28" i="15" s="1"/>
  <c r="F28" i="15"/>
  <c r="H27" i="15"/>
  <c r="G27" i="15" s="1"/>
  <c r="F27" i="15"/>
  <c r="H26" i="15"/>
  <c r="G26" i="15" s="1"/>
  <c r="F26" i="15"/>
  <c r="H25" i="15"/>
  <c r="G25" i="15" s="1"/>
  <c r="F25" i="15"/>
  <c r="H24" i="15"/>
  <c r="G24" i="15" s="1"/>
  <c r="F24" i="15"/>
  <c r="H23" i="15"/>
  <c r="G23" i="15" s="1"/>
  <c r="F23" i="15"/>
  <c r="H22" i="15"/>
  <c r="G22" i="15" s="1"/>
  <c r="F22" i="15"/>
  <c r="H21" i="15"/>
  <c r="G21" i="15" s="1"/>
  <c r="F21" i="15"/>
  <c r="H20" i="15"/>
  <c r="G20" i="15" s="1"/>
  <c r="F20" i="15"/>
  <c r="H19" i="15"/>
  <c r="G19" i="15" s="1"/>
  <c r="F19" i="15"/>
  <c r="H18" i="15"/>
  <c r="G18" i="15" s="1"/>
  <c r="F18" i="15"/>
  <c r="H17" i="15"/>
  <c r="G17" i="15" s="1"/>
  <c r="F17" i="15"/>
  <c r="H16" i="15"/>
  <c r="G16" i="15" s="1"/>
  <c r="F16" i="15"/>
  <c r="H15" i="15"/>
  <c r="G15" i="15" s="1"/>
  <c r="F15" i="15"/>
  <c r="H14" i="15"/>
  <c r="G14" i="15" s="1"/>
  <c r="F14" i="15"/>
  <c r="H13" i="15"/>
  <c r="G13" i="15" s="1"/>
  <c r="F13" i="15"/>
  <c r="H12" i="15"/>
  <c r="G12" i="15" s="1"/>
  <c r="F12" i="15"/>
  <c r="H11" i="15"/>
  <c r="G11" i="15" s="1"/>
  <c r="F11" i="15"/>
  <c r="H10" i="15"/>
  <c r="G10" i="15" s="1"/>
  <c r="F10" i="15"/>
  <c r="H9" i="15"/>
  <c r="G9" i="15" s="1"/>
  <c r="F9" i="15"/>
  <c r="H8" i="15"/>
  <c r="G8" i="15" s="1"/>
  <c r="F8" i="15"/>
  <c r="H7" i="15"/>
  <c r="G7" i="15" s="1"/>
  <c r="F7" i="15"/>
  <c r="H6" i="15"/>
  <c r="G6" i="15" s="1"/>
  <c r="F6" i="15"/>
  <c r="H5" i="15"/>
  <c r="G5" i="15" s="1"/>
  <c r="F5" i="15"/>
  <c r="AJ103" i="7"/>
  <c r="AI103" i="7"/>
  <c r="AJ102" i="7"/>
  <c r="AI102" i="7"/>
  <c r="AJ101" i="7"/>
  <c r="AI101" i="7"/>
  <c r="AJ100" i="7"/>
  <c r="AI100" i="7"/>
  <c r="AJ99" i="7"/>
  <c r="AI99" i="7"/>
  <c r="AJ98" i="7"/>
  <c r="AI98" i="7"/>
  <c r="AJ97" i="7"/>
  <c r="AI97" i="7"/>
  <c r="AJ96" i="7"/>
  <c r="AI96" i="7"/>
  <c r="AJ95" i="7"/>
  <c r="AI95" i="7"/>
  <c r="AJ94" i="7"/>
  <c r="AI94" i="7"/>
  <c r="AJ93" i="7"/>
  <c r="AI93" i="7"/>
  <c r="AJ92" i="7"/>
  <c r="AI92" i="7"/>
  <c r="AJ91" i="7"/>
  <c r="AI91" i="7"/>
  <c r="AJ90" i="7"/>
  <c r="AI90" i="7"/>
  <c r="AJ89" i="7"/>
  <c r="AI89" i="7"/>
  <c r="AJ88" i="7"/>
  <c r="AI88" i="7"/>
  <c r="AJ87" i="7"/>
  <c r="AI87" i="7"/>
  <c r="AJ86" i="7"/>
  <c r="AI86" i="7"/>
  <c r="AJ85" i="7"/>
  <c r="AI85" i="7"/>
  <c r="AJ84" i="7"/>
  <c r="AI84" i="7"/>
  <c r="AJ83" i="7"/>
  <c r="AI83" i="7"/>
  <c r="AJ82" i="7"/>
  <c r="AI82" i="7"/>
  <c r="AJ81" i="7"/>
  <c r="AI81" i="7"/>
  <c r="AJ80" i="7"/>
  <c r="AI80" i="7"/>
  <c r="AJ79" i="7"/>
  <c r="AI79" i="7"/>
  <c r="AJ78" i="7"/>
  <c r="AI78" i="7"/>
  <c r="AJ77" i="7"/>
  <c r="AI77" i="7"/>
  <c r="AJ76" i="7"/>
  <c r="AI76" i="7"/>
  <c r="AJ75" i="7"/>
  <c r="AI75" i="7"/>
  <c r="AJ74" i="7"/>
  <c r="AI74" i="7"/>
  <c r="AJ73" i="7"/>
  <c r="AI73" i="7"/>
  <c r="AJ72" i="7"/>
  <c r="AI72" i="7"/>
  <c r="AJ71" i="7"/>
  <c r="AI71" i="7"/>
  <c r="AJ70" i="7"/>
  <c r="AI70" i="7"/>
  <c r="AJ69" i="7"/>
  <c r="AI69" i="7"/>
  <c r="AJ68" i="7"/>
  <c r="AI68" i="7"/>
  <c r="AJ67" i="7"/>
  <c r="AI67" i="7"/>
  <c r="AJ66" i="7"/>
  <c r="AI66" i="7"/>
  <c r="AJ65" i="7"/>
  <c r="AI65" i="7"/>
  <c r="AJ64" i="7"/>
  <c r="AI64" i="7"/>
  <c r="AJ63" i="7"/>
  <c r="AI63" i="7"/>
  <c r="AJ62" i="7"/>
  <c r="AI62" i="7"/>
  <c r="AJ61" i="7"/>
  <c r="AI61" i="7"/>
  <c r="AJ60" i="7"/>
  <c r="AI60" i="7"/>
  <c r="AJ59" i="7"/>
  <c r="AI59" i="7"/>
  <c r="AJ58" i="7"/>
  <c r="AI58" i="7"/>
  <c r="AJ57" i="7"/>
  <c r="AI57" i="7"/>
  <c r="AJ56" i="7"/>
  <c r="AI56" i="7"/>
  <c r="AJ55" i="7"/>
  <c r="AI55" i="7"/>
  <c r="AJ54" i="7"/>
  <c r="AI54" i="7"/>
  <c r="AJ53" i="7"/>
  <c r="AI53" i="7"/>
  <c r="AJ52" i="7"/>
  <c r="AI52" i="7"/>
  <c r="AJ51" i="7"/>
  <c r="AI51" i="7"/>
  <c r="AJ50" i="7"/>
  <c r="AI50" i="7"/>
  <c r="AJ49" i="7"/>
  <c r="AI49" i="7"/>
  <c r="AJ48" i="7"/>
  <c r="AI48" i="7"/>
  <c r="AJ47" i="7"/>
  <c r="AI47" i="7"/>
  <c r="AJ46" i="7"/>
  <c r="AI46" i="7"/>
  <c r="AJ45" i="7"/>
  <c r="AI45" i="7"/>
  <c r="AJ44" i="7"/>
  <c r="AI44" i="7"/>
  <c r="AJ43" i="7"/>
  <c r="AI43" i="7"/>
  <c r="AJ42" i="7"/>
  <c r="AI42" i="7"/>
  <c r="AJ41" i="7"/>
  <c r="AI41" i="7"/>
  <c r="AJ40" i="7"/>
  <c r="AI40" i="7"/>
  <c r="AJ39" i="7"/>
  <c r="AI39" i="7"/>
  <c r="AJ38" i="7"/>
  <c r="AI38" i="7"/>
  <c r="AJ37" i="7"/>
  <c r="AI37" i="7"/>
  <c r="AJ36" i="7"/>
  <c r="AI36" i="7"/>
  <c r="AJ35" i="7"/>
  <c r="AI35" i="7"/>
  <c r="AJ34" i="7"/>
  <c r="AI34" i="7"/>
  <c r="AJ33" i="7"/>
  <c r="AI33" i="7"/>
  <c r="AJ32" i="7"/>
  <c r="AI32" i="7"/>
  <c r="AJ31" i="7"/>
  <c r="AI31" i="7"/>
  <c r="AJ30" i="7"/>
  <c r="AI30" i="7"/>
  <c r="AJ29" i="7"/>
  <c r="AI29" i="7"/>
  <c r="AJ28" i="7"/>
  <c r="AI28" i="7"/>
  <c r="AJ27" i="7"/>
  <c r="AI27" i="7"/>
  <c r="AJ26" i="7"/>
  <c r="AI26" i="7"/>
  <c r="AJ25" i="7"/>
  <c r="AI25" i="7"/>
  <c r="AJ24" i="7"/>
  <c r="AI24" i="7"/>
  <c r="AJ23" i="7"/>
  <c r="AI23" i="7"/>
  <c r="AJ22" i="7"/>
  <c r="AI22" i="7"/>
  <c r="AJ21" i="7"/>
  <c r="AI21" i="7"/>
  <c r="AJ20" i="7"/>
  <c r="AI20" i="7"/>
  <c r="AJ19" i="7"/>
  <c r="AI19" i="7"/>
  <c r="AJ18" i="7"/>
  <c r="AI18" i="7"/>
  <c r="AJ17" i="7"/>
  <c r="AI17" i="7"/>
  <c r="AJ16" i="7"/>
  <c r="AI16" i="7"/>
  <c r="AJ15" i="7"/>
  <c r="AI15" i="7"/>
  <c r="AJ14" i="7"/>
  <c r="AI14" i="7"/>
  <c r="AJ13" i="7"/>
  <c r="AI13" i="7"/>
  <c r="AJ12" i="7"/>
  <c r="AI12" i="7"/>
  <c r="AJ11" i="7"/>
  <c r="AI11" i="7"/>
  <c r="AJ10" i="7"/>
  <c r="AI10" i="7"/>
  <c r="AJ9" i="7"/>
  <c r="AI9" i="7"/>
  <c r="AJ8" i="7"/>
  <c r="AI8" i="7"/>
  <c r="AJ7" i="7"/>
  <c r="AI7" i="7"/>
  <c r="AJ6" i="7"/>
  <c r="AI6" i="7"/>
  <c r="AJ5" i="7"/>
  <c r="AI5" i="7"/>
  <c r="J103" i="7"/>
  <c r="I103" i="7"/>
  <c r="J102" i="7"/>
  <c r="I102" i="7"/>
  <c r="J101" i="7"/>
  <c r="I101" i="7"/>
  <c r="J100" i="7"/>
  <c r="I100" i="7"/>
  <c r="J99" i="7"/>
  <c r="I99" i="7"/>
  <c r="J98" i="7"/>
  <c r="I98" i="7"/>
  <c r="J97" i="7"/>
  <c r="I97" i="7"/>
  <c r="J96" i="7"/>
  <c r="I96" i="7"/>
  <c r="J95" i="7"/>
  <c r="I95" i="7"/>
  <c r="J94" i="7"/>
  <c r="I94" i="7"/>
  <c r="J93" i="7"/>
  <c r="I93" i="7"/>
  <c r="J92" i="7"/>
  <c r="I92" i="7"/>
  <c r="J91" i="7"/>
  <c r="I91" i="7"/>
  <c r="J90" i="7"/>
  <c r="I90" i="7"/>
  <c r="J89" i="7"/>
  <c r="I89" i="7"/>
  <c r="J88" i="7"/>
  <c r="I88" i="7"/>
  <c r="J87" i="7"/>
  <c r="I87" i="7"/>
  <c r="J86" i="7"/>
  <c r="I86" i="7"/>
  <c r="J85" i="7"/>
  <c r="I85" i="7"/>
  <c r="J84" i="7"/>
  <c r="I84" i="7"/>
  <c r="J83" i="7"/>
  <c r="I83" i="7"/>
  <c r="J82" i="7"/>
  <c r="I82" i="7"/>
  <c r="J81" i="7"/>
  <c r="I81" i="7"/>
  <c r="J80" i="7"/>
  <c r="I80" i="7"/>
  <c r="J79" i="7"/>
  <c r="I79" i="7"/>
  <c r="J78" i="7"/>
  <c r="I78" i="7"/>
  <c r="J77" i="7"/>
  <c r="I77" i="7"/>
  <c r="J76" i="7"/>
  <c r="I76" i="7"/>
  <c r="J75" i="7"/>
  <c r="I75" i="7"/>
  <c r="J74" i="7"/>
  <c r="I74" i="7"/>
  <c r="J73" i="7"/>
  <c r="I73" i="7"/>
  <c r="J72" i="7"/>
  <c r="I72" i="7"/>
  <c r="J71" i="7"/>
  <c r="I71" i="7"/>
  <c r="J70" i="7"/>
  <c r="I70" i="7"/>
  <c r="J69" i="7"/>
  <c r="I69" i="7"/>
  <c r="J68" i="7"/>
  <c r="I68" i="7"/>
  <c r="J67" i="7"/>
  <c r="I67" i="7"/>
  <c r="J66" i="7"/>
  <c r="I66" i="7"/>
  <c r="J65" i="7"/>
  <c r="I65" i="7"/>
  <c r="J64" i="7"/>
  <c r="I64" i="7"/>
  <c r="J63" i="7"/>
  <c r="I63" i="7"/>
  <c r="J62" i="7"/>
  <c r="I62" i="7"/>
  <c r="J61" i="7"/>
  <c r="I61" i="7"/>
  <c r="J60" i="7"/>
  <c r="I60" i="7"/>
  <c r="J59" i="7"/>
  <c r="I59" i="7"/>
  <c r="J58" i="7"/>
  <c r="I58" i="7"/>
  <c r="J57" i="7"/>
  <c r="I57" i="7"/>
  <c r="J56" i="7"/>
  <c r="I56" i="7"/>
  <c r="J55" i="7"/>
  <c r="I55" i="7"/>
  <c r="J54" i="7"/>
  <c r="I54" i="7"/>
  <c r="J53" i="7"/>
  <c r="I53" i="7"/>
  <c r="J52" i="7"/>
  <c r="I52" i="7"/>
  <c r="J51" i="7"/>
  <c r="I51" i="7"/>
  <c r="J50" i="7"/>
  <c r="I50" i="7"/>
  <c r="J49" i="7"/>
  <c r="I49" i="7"/>
  <c r="J48" i="7"/>
  <c r="I48" i="7"/>
  <c r="J47" i="7"/>
  <c r="I47" i="7"/>
  <c r="J46" i="7"/>
  <c r="I46" i="7"/>
  <c r="J45" i="7"/>
  <c r="I45" i="7"/>
  <c r="J44" i="7"/>
  <c r="I44" i="7"/>
  <c r="J43" i="7"/>
  <c r="I43" i="7"/>
  <c r="J42" i="7"/>
  <c r="I42" i="7"/>
  <c r="J41" i="7"/>
  <c r="I41" i="7"/>
  <c r="J40" i="7"/>
  <c r="I40" i="7"/>
  <c r="J39" i="7"/>
  <c r="I39" i="7"/>
  <c r="J38" i="7"/>
  <c r="I38" i="7"/>
  <c r="J37" i="7"/>
  <c r="I37" i="7"/>
  <c r="J36" i="7"/>
  <c r="I36" i="7"/>
  <c r="J35" i="7"/>
  <c r="I35" i="7"/>
  <c r="J34" i="7"/>
  <c r="I34" i="7"/>
  <c r="J33" i="7"/>
  <c r="I33" i="7"/>
  <c r="J32" i="7"/>
  <c r="I32" i="7"/>
  <c r="J31" i="7"/>
  <c r="I31" i="7"/>
  <c r="J30" i="7"/>
  <c r="I30" i="7"/>
  <c r="J29" i="7"/>
  <c r="I29" i="7"/>
  <c r="J28" i="7"/>
  <c r="I28" i="7"/>
  <c r="J27" i="7"/>
  <c r="I27" i="7"/>
  <c r="J26" i="7"/>
  <c r="I26" i="7"/>
  <c r="J25" i="7"/>
  <c r="I25" i="7"/>
  <c r="J24" i="7"/>
  <c r="I24" i="7"/>
  <c r="J23" i="7"/>
  <c r="I23" i="7"/>
  <c r="J22" i="7"/>
  <c r="I22" i="7"/>
  <c r="J21" i="7"/>
  <c r="I21" i="7"/>
  <c r="J20" i="7"/>
  <c r="I20" i="7"/>
  <c r="J19" i="7"/>
  <c r="I19" i="7"/>
  <c r="J18" i="7"/>
  <c r="I18" i="7"/>
  <c r="J17" i="7"/>
  <c r="I17" i="7"/>
  <c r="J16" i="7"/>
  <c r="I16" i="7"/>
  <c r="J15" i="7"/>
  <c r="I15" i="7"/>
  <c r="J14" i="7"/>
  <c r="I14" i="7"/>
  <c r="J13" i="7"/>
  <c r="I13" i="7"/>
  <c r="J12" i="7"/>
  <c r="I12" i="7"/>
  <c r="J11" i="7"/>
  <c r="I11" i="7"/>
  <c r="J10" i="7"/>
  <c r="I10" i="7"/>
  <c r="J9" i="7"/>
  <c r="I9" i="7"/>
  <c r="J8" i="7"/>
  <c r="I8" i="7"/>
  <c r="J7" i="7"/>
  <c r="I7" i="7"/>
  <c r="J6" i="7"/>
  <c r="I6" i="7"/>
  <c r="J5" i="7"/>
  <c r="I5" i="7"/>
  <c r="V51" i="14"/>
  <c r="V50" i="14"/>
  <c r="V49" i="14"/>
  <c r="V48" i="14"/>
  <c r="V47" i="14"/>
  <c r="V46" i="14"/>
  <c r="V45" i="14"/>
  <c r="V44" i="14"/>
  <c r="V43" i="14"/>
  <c r="V42" i="14"/>
  <c r="V41" i="14"/>
  <c r="V40" i="14"/>
  <c r="V39" i="14"/>
  <c r="V38" i="14"/>
  <c r="V37" i="14"/>
  <c r="V36" i="14"/>
  <c r="V35" i="14"/>
  <c r="V34" i="14"/>
  <c r="V33" i="14"/>
  <c r="V32" i="14"/>
  <c r="V31" i="14"/>
  <c r="V30" i="14"/>
  <c r="V29" i="14"/>
  <c r="V28" i="14"/>
  <c r="V27" i="14"/>
  <c r="V26" i="14"/>
  <c r="V25" i="14"/>
  <c r="V24" i="14"/>
  <c r="V23" i="14"/>
  <c r="V22" i="14"/>
  <c r="V21" i="14"/>
  <c r="V20" i="14"/>
  <c r="V19" i="14"/>
  <c r="V18" i="14"/>
  <c r="V17" i="14"/>
  <c r="V16" i="14"/>
  <c r="V15" i="14"/>
  <c r="V14" i="14"/>
  <c r="V13" i="14"/>
  <c r="V12" i="14"/>
  <c r="V11" i="14"/>
  <c r="V10" i="14"/>
  <c r="V9" i="14"/>
  <c r="V8" i="14"/>
  <c r="V7" i="14"/>
  <c r="V6" i="14"/>
  <c r="V5" i="14"/>
  <c r="V4" i="14"/>
  <c r="V3" i="14"/>
  <c r="U51" i="17"/>
  <c r="T51" i="17"/>
  <c r="R51" i="17"/>
  <c r="Q51" i="17"/>
  <c r="P51" i="17"/>
  <c r="U50" i="17"/>
  <c r="T50" i="17"/>
  <c r="R50" i="17"/>
  <c r="Q50" i="17"/>
  <c r="P50" i="17"/>
  <c r="U49" i="17"/>
  <c r="T49" i="17"/>
  <c r="R49" i="17"/>
  <c r="Q49" i="17"/>
  <c r="P49" i="17"/>
  <c r="U48" i="17"/>
  <c r="T48" i="17"/>
  <c r="R48" i="17"/>
  <c r="Q48" i="17"/>
  <c r="P48" i="17"/>
  <c r="U47" i="17"/>
  <c r="T47" i="17"/>
  <c r="R47" i="17"/>
  <c r="Q47" i="17"/>
  <c r="P47" i="17"/>
  <c r="U46" i="17"/>
  <c r="T46" i="17"/>
  <c r="R46" i="17"/>
  <c r="Q46" i="17"/>
  <c r="P46" i="17"/>
  <c r="U45" i="17"/>
  <c r="T45" i="17"/>
  <c r="R45" i="17"/>
  <c r="Q45" i="17"/>
  <c r="P45" i="17"/>
  <c r="U44" i="17"/>
  <c r="T44" i="17"/>
  <c r="R44" i="17"/>
  <c r="Q44" i="17"/>
  <c r="P44" i="17"/>
  <c r="U43" i="17"/>
  <c r="T43" i="17"/>
  <c r="R43" i="17"/>
  <c r="Q43" i="17"/>
  <c r="P43" i="17"/>
  <c r="U42" i="17"/>
  <c r="T42" i="17"/>
  <c r="R42" i="17"/>
  <c r="Q42" i="17"/>
  <c r="P42" i="17"/>
  <c r="U41" i="17"/>
  <c r="T41" i="17"/>
  <c r="R41" i="17"/>
  <c r="Q41" i="17"/>
  <c r="P41" i="17"/>
  <c r="U40" i="17"/>
  <c r="T40" i="17"/>
  <c r="R40" i="17"/>
  <c r="Q40" i="17"/>
  <c r="P40" i="17"/>
  <c r="U39" i="17"/>
  <c r="T39" i="17"/>
  <c r="R39" i="17"/>
  <c r="Q39" i="17"/>
  <c r="P39" i="17"/>
  <c r="U38" i="17"/>
  <c r="T38" i="17"/>
  <c r="R38" i="17"/>
  <c r="Q38" i="17"/>
  <c r="P38" i="17"/>
  <c r="U37" i="17"/>
  <c r="T37" i="17"/>
  <c r="R37" i="17"/>
  <c r="Q37" i="17"/>
  <c r="P37" i="17"/>
  <c r="U36" i="17"/>
  <c r="T36" i="17"/>
  <c r="R36" i="17"/>
  <c r="Q36" i="17"/>
  <c r="P36" i="17"/>
  <c r="U35" i="17"/>
  <c r="T35" i="17"/>
  <c r="R35" i="17"/>
  <c r="Q35" i="17"/>
  <c r="P35" i="17"/>
  <c r="U34" i="17"/>
  <c r="T34" i="17"/>
  <c r="R34" i="17"/>
  <c r="Q34" i="17"/>
  <c r="P34" i="17"/>
  <c r="U33" i="17"/>
  <c r="T33" i="17"/>
  <c r="R33" i="17"/>
  <c r="Q33" i="17"/>
  <c r="P33" i="17"/>
  <c r="U32" i="17"/>
  <c r="T32" i="17"/>
  <c r="R32" i="17"/>
  <c r="Q32" i="17"/>
  <c r="P32" i="17"/>
  <c r="U31" i="17"/>
  <c r="T31" i="17"/>
  <c r="R31" i="17"/>
  <c r="Q31" i="17"/>
  <c r="P31" i="17"/>
  <c r="U30" i="17"/>
  <c r="T30" i="17"/>
  <c r="R30" i="17"/>
  <c r="Q30" i="17"/>
  <c r="P30" i="17"/>
  <c r="U29" i="17"/>
  <c r="T29" i="17"/>
  <c r="R29" i="17"/>
  <c r="Q29" i="17"/>
  <c r="P29" i="17"/>
  <c r="U28" i="17"/>
  <c r="T28" i="17"/>
  <c r="R28" i="17"/>
  <c r="Q28" i="17"/>
  <c r="P28" i="17"/>
  <c r="U27" i="17"/>
  <c r="T27" i="17"/>
  <c r="R27" i="17"/>
  <c r="Q27" i="17"/>
  <c r="P27" i="17"/>
  <c r="U26" i="17"/>
  <c r="T26" i="17"/>
  <c r="R26" i="17"/>
  <c r="Q26" i="17"/>
  <c r="P26" i="17"/>
  <c r="U25" i="17"/>
  <c r="T25" i="17"/>
  <c r="R25" i="17"/>
  <c r="Q25" i="17"/>
  <c r="P25" i="17"/>
  <c r="U24" i="17"/>
  <c r="T24" i="17"/>
  <c r="R24" i="17"/>
  <c r="Q24" i="17"/>
  <c r="P24" i="17"/>
  <c r="U23" i="17"/>
  <c r="T23" i="17"/>
  <c r="R23" i="17"/>
  <c r="Q23" i="17"/>
  <c r="P23" i="17"/>
  <c r="U22" i="17"/>
  <c r="T22" i="17"/>
  <c r="R22" i="17"/>
  <c r="Q22" i="17"/>
  <c r="P22" i="17"/>
  <c r="U21" i="17"/>
  <c r="T21" i="17"/>
  <c r="R21" i="17"/>
  <c r="Q21" i="17"/>
  <c r="P21" i="17"/>
  <c r="U20" i="17"/>
  <c r="T20" i="17"/>
  <c r="R20" i="17"/>
  <c r="Q20" i="17"/>
  <c r="P20" i="17"/>
  <c r="U19" i="17"/>
  <c r="T19" i="17"/>
  <c r="R19" i="17"/>
  <c r="Q19" i="17"/>
  <c r="P19" i="17"/>
  <c r="U18" i="17"/>
  <c r="T18" i="17"/>
  <c r="R18" i="17"/>
  <c r="Q18" i="17"/>
  <c r="P18" i="17"/>
  <c r="U17" i="17"/>
  <c r="T17" i="17"/>
  <c r="R17" i="17"/>
  <c r="Q17" i="17"/>
  <c r="P17" i="17"/>
  <c r="U16" i="17"/>
  <c r="T16" i="17"/>
  <c r="R16" i="17"/>
  <c r="Q16" i="17"/>
  <c r="P16" i="17"/>
  <c r="U15" i="17"/>
  <c r="T15" i="17"/>
  <c r="R15" i="17"/>
  <c r="Q15" i="17"/>
  <c r="P15" i="17"/>
  <c r="U14" i="17"/>
  <c r="T14" i="17"/>
  <c r="R14" i="17"/>
  <c r="Q14" i="17"/>
  <c r="P14" i="17"/>
  <c r="U13" i="17"/>
  <c r="T13" i="17"/>
  <c r="R13" i="17"/>
  <c r="Q13" i="17"/>
  <c r="P13" i="17"/>
  <c r="U12" i="17"/>
  <c r="T12" i="17"/>
  <c r="R12" i="17"/>
  <c r="Q12" i="17"/>
  <c r="P12" i="17"/>
  <c r="U11" i="17"/>
  <c r="T11" i="17"/>
  <c r="R11" i="17"/>
  <c r="Q11" i="17"/>
  <c r="P11" i="17"/>
  <c r="U10" i="17"/>
  <c r="T10" i="17"/>
  <c r="R10" i="17"/>
  <c r="Q10" i="17"/>
  <c r="P10" i="17"/>
  <c r="U9" i="17"/>
  <c r="T9" i="17"/>
  <c r="R9" i="17"/>
  <c r="Q9" i="17"/>
  <c r="P9" i="17"/>
  <c r="U8" i="17"/>
  <c r="T8" i="17"/>
  <c r="R8" i="17"/>
  <c r="Q8" i="17"/>
  <c r="P8" i="17"/>
  <c r="U7" i="17"/>
  <c r="T7" i="17"/>
  <c r="R7" i="17"/>
  <c r="Q7" i="17"/>
  <c r="P7" i="17"/>
  <c r="U6" i="17"/>
  <c r="T6" i="17"/>
  <c r="R6" i="17"/>
  <c r="Q6" i="17"/>
  <c r="P6" i="17"/>
  <c r="U5" i="17"/>
  <c r="T5" i="17"/>
  <c r="R5" i="17"/>
  <c r="Q5" i="17"/>
  <c r="P5" i="17"/>
  <c r="U4" i="17"/>
  <c r="T4" i="17"/>
  <c r="R4" i="17"/>
  <c r="Q4" i="17"/>
  <c r="P4" i="17"/>
  <c r="U3" i="17"/>
  <c r="T3" i="17"/>
  <c r="R3" i="17"/>
  <c r="Q3" i="17"/>
  <c r="P3" i="17"/>
  <c r="N51" i="17"/>
  <c r="N50" i="17"/>
  <c r="N49" i="17"/>
  <c r="N48" i="17"/>
  <c r="N47" i="17"/>
  <c r="N46" i="17"/>
  <c r="N45" i="17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5" i="17"/>
  <c r="N4" i="17"/>
  <c r="N3" i="17"/>
  <c r="M51" i="17"/>
  <c r="M50" i="17"/>
  <c r="M49" i="17"/>
  <c r="M48" i="17"/>
  <c r="M47" i="17"/>
  <c r="M46" i="17"/>
  <c r="M45" i="17"/>
  <c r="M44" i="17"/>
  <c r="M43" i="17"/>
  <c r="M42" i="17"/>
  <c r="M41" i="17"/>
  <c r="M40" i="17"/>
  <c r="M39" i="17"/>
  <c r="M38" i="17"/>
  <c r="M37" i="17"/>
  <c r="M36" i="17"/>
  <c r="M35" i="17"/>
  <c r="M34" i="17"/>
  <c r="M33" i="17"/>
  <c r="M32" i="17"/>
  <c r="M31" i="17"/>
  <c r="M30" i="17"/>
  <c r="M29" i="17"/>
  <c r="M28" i="17"/>
  <c r="M27" i="17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M11" i="17"/>
  <c r="M10" i="17"/>
  <c r="M9" i="17"/>
  <c r="M8" i="17"/>
  <c r="M7" i="17"/>
  <c r="M6" i="17"/>
  <c r="M5" i="17"/>
  <c r="M4" i="17"/>
  <c r="M3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T205" i="4"/>
  <c r="R205" i="4"/>
  <c r="P205" i="4"/>
  <c r="N205" i="4"/>
  <c r="L205" i="4"/>
  <c r="T204" i="4"/>
  <c r="R204" i="4"/>
  <c r="P204" i="4"/>
  <c r="N204" i="4"/>
  <c r="L204" i="4"/>
  <c r="T203" i="4"/>
  <c r="R203" i="4"/>
  <c r="P203" i="4"/>
  <c r="N203" i="4"/>
  <c r="L203" i="4"/>
  <c r="T202" i="4"/>
  <c r="R202" i="4"/>
  <c r="P202" i="4"/>
  <c r="N202" i="4"/>
  <c r="L202" i="4"/>
  <c r="T201" i="4"/>
  <c r="R201" i="4"/>
  <c r="P201" i="4"/>
  <c r="N201" i="4"/>
  <c r="L201" i="4"/>
  <c r="T200" i="4"/>
  <c r="R200" i="4"/>
  <c r="P200" i="4"/>
  <c r="N200" i="4"/>
  <c r="L200" i="4"/>
  <c r="T199" i="4"/>
  <c r="R199" i="4"/>
  <c r="P199" i="4"/>
  <c r="N199" i="4"/>
  <c r="L199" i="4"/>
  <c r="T198" i="4"/>
  <c r="R198" i="4"/>
  <c r="P198" i="4"/>
  <c r="N198" i="4"/>
  <c r="L198" i="4"/>
  <c r="T197" i="4"/>
  <c r="R197" i="4"/>
  <c r="P197" i="4"/>
  <c r="N197" i="4"/>
  <c r="L197" i="4"/>
  <c r="T196" i="4"/>
  <c r="R196" i="4"/>
  <c r="P196" i="4"/>
  <c r="N196" i="4"/>
  <c r="L196" i="4"/>
  <c r="T195" i="4"/>
  <c r="R195" i="4"/>
  <c r="P195" i="4"/>
  <c r="N195" i="4"/>
  <c r="L195" i="4"/>
  <c r="T194" i="4"/>
  <c r="R194" i="4"/>
  <c r="P194" i="4"/>
  <c r="N194" i="4"/>
  <c r="L194" i="4"/>
  <c r="T193" i="4"/>
  <c r="R193" i="4"/>
  <c r="P193" i="4"/>
  <c r="N193" i="4"/>
  <c r="L193" i="4"/>
  <c r="T192" i="4"/>
  <c r="R192" i="4"/>
  <c r="P192" i="4"/>
  <c r="N192" i="4"/>
  <c r="L192" i="4"/>
  <c r="T191" i="4"/>
  <c r="R191" i="4"/>
  <c r="P191" i="4"/>
  <c r="N191" i="4"/>
  <c r="L191" i="4"/>
  <c r="T190" i="4"/>
  <c r="R190" i="4"/>
  <c r="P190" i="4"/>
  <c r="N190" i="4"/>
  <c r="L190" i="4"/>
  <c r="T189" i="4"/>
  <c r="R189" i="4"/>
  <c r="P189" i="4"/>
  <c r="N189" i="4"/>
  <c r="L189" i="4"/>
  <c r="T188" i="4"/>
  <c r="R188" i="4"/>
  <c r="P188" i="4"/>
  <c r="N188" i="4"/>
  <c r="L188" i="4"/>
  <c r="T187" i="4"/>
  <c r="R187" i="4"/>
  <c r="P187" i="4"/>
  <c r="N187" i="4"/>
  <c r="L187" i="4"/>
  <c r="T186" i="4"/>
  <c r="R186" i="4"/>
  <c r="P186" i="4"/>
  <c r="N186" i="4"/>
  <c r="L186" i="4"/>
  <c r="T185" i="4"/>
  <c r="R185" i="4"/>
  <c r="P185" i="4"/>
  <c r="N185" i="4"/>
  <c r="L185" i="4"/>
  <c r="T184" i="4"/>
  <c r="R184" i="4"/>
  <c r="P184" i="4"/>
  <c r="N184" i="4"/>
  <c r="L184" i="4"/>
  <c r="T183" i="4"/>
  <c r="R183" i="4"/>
  <c r="P183" i="4"/>
  <c r="N183" i="4"/>
  <c r="L183" i="4"/>
  <c r="T182" i="4"/>
  <c r="R182" i="4"/>
  <c r="P182" i="4"/>
  <c r="N182" i="4"/>
  <c r="L182" i="4"/>
  <c r="T181" i="4"/>
  <c r="R181" i="4"/>
  <c r="P181" i="4"/>
  <c r="N181" i="4"/>
  <c r="L181" i="4"/>
  <c r="T180" i="4"/>
  <c r="R180" i="4"/>
  <c r="P180" i="4"/>
  <c r="N180" i="4"/>
  <c r="L180" i="4"/>
  <c r="T179" i="4"/>
  <c r="R179" i="4"/>
  <c r="P179" i="4"/>
  <c r="N179" i="4"/>
  <c r="L179" i="4"/>
  <c r="T178" i="4"/>
  <c r="R178" i="4"/>
  <c r="P178" i="4"/>
  <c r="N178" i="4"/>
  <c r="L178" i="4"/>
  <c r="T177" i="4"/>
  <c r="R177" i="4"/>
  <c r="P177" i="4"/>
  <c r="N177" i="4"/>
  <c r="L177" i="4"/>
  <c r="T176" i="4"/>
  <c r="R176" i="4"/>
  <c r="P176" i="4"/>
  <c r="N176" i="4"/>
  <c r="L176" i="4"/>
  <c r="T175" i="4"/>
  <c r="R175" i="4"/>
  <c r="P175" i="4"/>
  <c r="N175" i="4"/>
  <c r="L175" i="4"/>
  <c r="T174" i="4"/>
  <c r="R174" i="4"/>
  <c r="P174" i="4"/>
  <c r="N174" i="4"/>
  <c r="L174" i="4"/>
  <c r="T173" i="4"/>
  <c r="R173" i="4"/>
  <c r="P173" i="4"/>
  <c r="N173" i="4"/>
  <c r="L173" i="4"/>
  <c r="T172" i="4"/>
  <c r="R172" i="4"/>
  <c r="P172" i="4"/>
  <c r="N172" i="4"/>
  <c r="L172" i="4"/>
  <c r="T171" i="4"/>
  <c r="R171" i="4"/>
  <c r="P171" i="4"/>
  <c r="N171" i="4"/>
  <c r="L171" i="4"/>
  <c r="T170" i="4"/>
  <c r="R170" i="4"/>
  <c r="P170" i="4"/>
  <c r="N170" i="4"/>
  <c r="L170" i="4"/>
  <c r="T169" i="4"/>
  <c r="R169" i="4"/>
  <c r="P169" i="4"/>
  <c r="N169" i="4"/>
  <c r="L169" i="4"/>
  <c r="T168" i="4"/>
  <c r="R168" i="4"/>
  <c r="P168" i="4"/>
  <c r="N168" i="4"/>
  <c r="L168" i="4"/>
  <c r="T167" i="4"/>
  <c r="R167" i="4"/>
  <c r="P167" i="4"/>
  <c r="N167" i="4"/>
  <c r="L167" i="4"/>
  <c r="T166" i="4"/>
  <c r="R166" i="4"/>
  <c r="P166" i="4"/>
  <c r="N166" i="4"/>
  <c r="L166" i="4"/>
  <c r="T165" i="4"/>
  <c r="R165" i="4"/>
  <c r="P165" i="4"/>
  <c r="N165" i="4"/>
  <c r="L165" i="4"/>
  <c r="T164" i="4"/>
  <c r="R164" i="4"/>
  <c r="P164" i="4"/>
  <c r="N164" i="4"/>
  <c r="L164" i="4"/>
  <c r="T163" i="4"/>
  <c r="R163" i="4"/>
  <c r="P163" i="4"/>
  <c r="N163" i="4"/>
  <c r="L163" i="4"/>
  <c r="T162" i="4"/>
  <c r="R162" i="4"/>
  <c r="P162" i="4"/>
  <c r="N162" i="4"/>
  <c r="L162" i="4"/>
  <c r="T161" i="4"/>
  <c r="R161" i="4"/>
  <c r="P161" i="4"/>
  <c r="N161" i="4"/>
  <c r="L161" i="4"/>
  <c r="T160" i="4"/>
  <c r="R160" i="4"/>
  <c r="P160" i="4"/>
  <c r="N160" i="4"/>
  <c r="L160" i="4"/>
  <c r="T159" i="4"/>
  <c r="R159" i="4"/>
  <c r="P159" i="4"/>
  <c r="N159" i="4"/>
  <c r="L159" i="4"/>
  <c r="T158" i="4"/>
  <c r="R158" i="4"/>
  <c r="P158" i="4"/>
  <c r="N158" i="4"/>
  <c r="L158" i="4"/>
  <c r="T157" i="4"/>
  <c r="R157" i="4"/>
  <c r="P157" i="4"/>
  <c r="N157" i="4"/>
  <c r="L157" i="4"/>
  <c r="T156" i="4"/>
  <c r="R156" i="4"/>
  <c r="P156" i="4"/>
  <c r="N156" i="4"/>
  <c r="L156" i="4"/>
  <c r="T155" i="4"/>
  <c r="R155" i="4"/>
  <c r="P155" i="4"/>
  <c r="N155" i="4"/>
  <c r="L155" i="4"/>
  <c r="T154" i="4"/>
  <c r="R154" i="4"/>
  <c r="P154" i="4"/>
  <c r="N154" i="4"/>
  <c r="L154" i="4"/>
  <c r="T153" i="4"/>
  <c r="R153" i="4"/>
  <c r="P153" i="4"/>
  <c r="N153" i="4"/>
  <c r="L153" i="4"/>
  <c r="T152" i="4"/>
  <c r="R152" i="4"/>
  <c r="P152" i="4"/>
  <c r="N152" i="4"/>
  <c r="L152" i="4"/>
  <c r="T151" i="4"/>
  <c r="R151" i="4"/>
  <c r="P151" i="4"/>
  <c r="N151" i="4"/>
  <c r="L151" i="4"/>
  <c r="T150" i="4"/>
  <c r="R150" i="4"/>
  <c r="P150" i="4"/>
  <c r="N150" i="4"/>
  <c r="L150" i="4"/>
  <c r="T149" i="4"/>
  <c r="R149" i="4"/>
  <c r="P149" i="4"/>
  <c r="N149" i="4"/>
  <c r="L149" i="4"/>
  <c r="T148" i="4"/>
  <c r="R148" i="4"/>
  <c r="P148" i="4"/>
  <c r="N148" i="4"/>
  <c r="L148" i="4"/>
  <c r="T147" i="4"/>
  <c r="R147" i="4"/>
  <c r="P147" i="4"/>
  <c r="N147" i="4"/>
  <c r="L147" i="4"/>
  <c r="T146" i="4"/>
  <c r="R146" i="4"/>
  <c r="P146" i="4"/>
  <c r="N146" i="4"/>
  <c r="L146" i="4"/>
  <c r="T145" i="4"/>
  <c r="R145" i="4"/>
  <c r="P145" i="4"/>
  <c r="N145" i="4"/>
  <c r="L145" i="4"/>
  <c r="T144" i="4"/>
  <c r="R144" i="4"/>
  <c r="P144" i="4"/>
  <c r="N144" i="4"/>
  <c r="L144" i="4"/>
  <c r="T143" i="4"/>
  <c r="R143" i="4"/>
  <c r="P143" i="4"/>
  <c r="N143" i="4"/>
  <c r="L143" i="4"/>
  <c r="T142" i="4"/>
  <c r="R142" i="4"/>
  <c r="P142" i="4"/>
  <c r="N142" i="4"/>
  <c r="L142" i="4"/>
  <c r="T141" i="4"/>
  <c r="R141" i="4"/>
  <c r="P141" i="4"/>
  <c r="N141" i="4"/>
  <c r="L141" i="4"/>
  <c r="T140" i="4"/>
  <c r="R140" i="4"/>
  <c r="P140" i="4"/>
  <c r="N140" i="4"/>
  <c r="L140" i="4"/>
  <c r="T139" i="4"/>
  <c r="R139" i="4"/>
  <c r="P139" i="4"/>
  <c r="N139" i="4"/>
  <c r="L139" i="4"/>
  <c r="T138" i="4"/>
  <c r="R138" i="4"/>
  <c r="P138" i="4"/>
  <c r="N138" i="4"/>
  <c r="L138" i="4"/>
  <c r="T137" i="4"/>
  <c r="R137" i="4"/>
  <c r="P137" i="4"/>
  <c r="N137" i="4"/>
  <c r="L137" i="4"/>
  <c r="T136" i="4"/>
  <c r="R136" i="4"/>
  <c r="P136" i="4"/>
  <c r="N136" i="4"/>
  <c r="L136" i="4"/>
  <c r="T135" i="4"/>
  <c r="R135" i="4"/>
  <c r="P135" i="4"/>
  <c r="N135" i="4"/>
  <c r="L135" i="4"/>
  <c r="T134" i="4"/>
  <c r="R134" i="4"/>
  <c r="P134" i="4"/>
  <c r="N134" i="4"/>
  <c r="L134" i="4"/>
  <c r="T133" i="4"/>
  <c r="R133" i="4"/>
  <c r="P133" i="4"/>
  <c r="N133" i="4"/>
  <c r="L133" i="4"/>
  <c r="T132" i="4"/>
  <c r="R132" i="4"/>
  <c r="P132" i="4"/>
  <c r="N132" i="4"/>
  <c r="L132" i="4"/>
  <c r="T131" i="4"/>
  <c r="R131" i="4"/>
  <c r="P131" i="4"/>
  <c r="N131" i="4"/>
  <c r="L131" i="4"/>
  <c r="T130" i="4"/>
  <c r="R130" i="4"/>
  <c r="P130" i="4"/>
  <c r="N130" i="4"/>
  <c r="L130" i="4"/>
  <c r="T129" i="4"/>
  <c r="R129" i="4"/>
  <c r="P129" i="4"/>
  <c r="N129" i="4"/>
  <c r="L129" i="4"/>
  <c r="T128" i="4"/>
  <c r="R128" i="4"/>
  <c r="P128" i="4"/>
  <c r="N128" i="4"/>
  <c r="L128" i="4"/>
  <c r="T127" i="4"/>
  <c r="R127" i="4"/>
  <c r="P127" i="4"/>
  <c r="N127" i="4"/>
  <c r="L127" i="4"/>
  <c r="T126" i="4"/>
  <c r="R126" i="4"/>
  <c r="P126" i="4"/>
  <c r="N126" i="4"/>
  <c r="L126" i="4"/>
  <c r="T125" i="4"/>
  <c r="R125" i="4"/>
  <c r="P125" i="4"/>
  <c r="N125" i="4"/>
  <c r="L125" i="4"/>
  <c r="T124" i="4"/>
  <c r="R124" i="4"/>
  <c r="P124" i="4"/>
  <c r="N124" i="4"/>
  <c r="L124" i="4"/>
  <c r="T123" i="4"/>
  <c r="R123" i="4"/>
  <c r="P123" i="4"/>
  <c r="N123" i="4"/>
  <c r="L123" i="4"/>
  <c r="T122" i="4"/>
  <c r="R122" i="4"/>
  <c r="P122" i="4"/>
  <c r="N122" i="4"/>
  <c r="L122" i="4"/>
  <c r="T121" i="4"/>
  <c r="R121" i="4"/>
  <c r="P121" i="4"/>
  <c r="N121" i="4"/>
  <c r="L121" i="4"/>
  <c r="T120" i="4"/>
  <c r="R120" i="4"/>
  <c r="P120" i="4"/>
  <c r="N120" i="4"/>
  <c r="L120" i="4"/>
  <c r="T119" i="4"/>
  <c r="R119" i="4"/>
  <c r="P119" i="4"/>
  <c r="N119" i="4"/>
  <c r="L119" i="4"/>
  <c r="T118" i="4"/>
  <c r="R118" i="4"/>
  <c r="P118" i="4"/>
  <c r="N118" i="4"/>
  <c r="L118" i="4"/>
  <c r="T117" i="4"/>
  <c r="R117" i="4"/>
  <c r="P117" i="4"/>
  <c r="N117" i="4"/>
  <c r="L117" i="4"/>
  <c r="T116" i="4"/>
  <c r="R116" i="4"/>
  <c r="P116" i="4"/>
  <c r="N116" i="4"/>
  <c r="L116" i="4"/>
  <c r="T115" i="4"/>
  <c r="R115" i="4"/>
  <c r="P115" i="4"/>
  <c r="N115" i="4"/>
  <c r="L115" i="4"/>
  <c r="T114" i="4"/>
  <c r="R114" i="4"/>
  <c r="P114" i="4"/>
  <c r="N114" i="4"/>
  <c r="L114" i="4"/>
  <c r="T113" i="4"/>
  <c r="R113" i="4"/>
  <c r="P113" i="4"/>
  <c r="N113" i="4"/>
  <c r="L113" i="4"/>
  <c r="T112" i="4"/>
  <c r="R112" i="4"/>
  <c r="P112" i="4"/>
  <c r="N112" i="4"/>
  <c r="L112" i="4"/>
  <c r="T111" i="4"/>
  <c r="R111" i="4"/>
  <c r="P111" i="4"/>
  <c r="N111" i="4"/>
  <c r="L111" i="4"/>
  <c r="T110" i="4"/>
  <c r="R110" i="4"/>
  <c r="P110" i="4"/>
  <c r="N110" i="4"/>
  <c r="L110" i="4"/>
  <c r="T109" i="4"/>
  <c r="R109" i="4"/>
  <c r="P109" i="4"/>
  <c r="N109" i="4"/>
  <c r="L109" i="4"/>
  <c r="T108" i="4"/>
  <c r="R108" i="4"/>
  <c r="P108" i="4"/>
  <c r="N108" i="4"/>
  <c r="L108" i="4"/>
  <c r="T107" i="4"/>
  <c r="R107" i="4"/>
  <c r="P107" i="4"/>
  <c r="N107" i="4"/>
  <c r="L107" i="4"/>
  <c r="T106" i="4"/>
  <c r="R106" i="4"/>
  <c r="P106" i="4"/>
  <c r="N106" i="4"/>
  <c r="L106" i="4"/>
  <c r="T105" i="4"/>
  <c r="R105" i="4"/>
  <c r="P105" i="4"/>
  <c r="N105" i="4"/>
  <c r="L105" i="4"/>
  <c r="T104" i="4"/>
  <c r="R104" i="4"/>
  <c r="P104" i="4"/>
  <c r="N104" i="4"/>
  <c r="L104" i="4"/>
  <c r="T103" i="4"/>
  <c r="R103" i="4"/>
  <c r="P103" i="4"/>
  <c r="N103" i="4"/>
  <c r="L103" i="4"/>
  <c r="T102" i="4"/>
  <c r="R102" i="4"/>
  <c r="P102" i="4"/>
  <c r="N102" i="4"/>
  <c r="L102" i="4"/>
  <c r="T101" i="4"/>
  <c r="R101" i="4"/>
  <c r="P101" i="4"/>
  <c r="N101" i="4"/>
  <c r="L101" i="4"/>
  <c r="T100" i="4"/>
  <c r="R100" i="4"/>
  <c r="P100" i="4"/>
  <c r="N100" i="4"/>
  <c r="L100" i="4"/>
  <c r="T99" i="4"/>
  <c r="R99" i="4"/>
  <c r="P99" i="4"/>
  <c r="N99" i="4"/>
  <c r="L99" i="4"/>
  <c r="T98" i="4"/>
  <c r="R98" i="4"/>
  <c r="P98" i="4"/>
  <c r="N98" i="4"/>
  <c r="L98" i="4"/>
  <c r="T97" i="4"/>
  <c r="R97" i="4"/>
  <c r="P97" i="4"/>
  <c r="N97" i="4"/>
  <c r="L97" i="4"/>
  <c r="T96" i="4"/>
  <c r="R96" i="4"/>
  <c r="P96" i="4"/>
  <c r="N96" i="4"/>
  <c r="L96" i="4"/>
  <c r="T95" i="4"/>
  <c r="R95" i="4"/>
  <c r="P95" i="4"/>
  <c r="N95" i="4"/>
  <c r="L95" i="4"/>
  <c r="T94" i="4"/>
  <c r="R94" i="4"/>
  <c r="P94" i="4"/>
  <c r="N94" i="4"/>
  <c r="L94" i="4"/>
  <c r="T93" i="4"/>
  <c r="R93" i="4"/>
  <c r="P93" i="4"/>
  <c r="N93" i="4"/>
  <c r="L93" i="4"/>
  <c r="T92" i="4"/>
  <c r="R92" i="4"/>
  <c r="P92" i="4"/>
  <c r="N92" i="4"/>
  <c r="L92" i="4"/>
  <c r="T91" i="4"/>
  <c r="R91" i="4"/>
  <c r="P91" i="4"/>
  <c r="N91" i="4"/>
  <c r="L91" i="4"/>
  <c r="T90" i="4"/>
  <c r="R90" i="4"/>
  <c r="P90" i="4"/>
  <c r="N90" i="4"/>
  <c r="L90" i="4"/>
  <c r="T89" i="4"/>
  <c r="R89" i="4"/>
  <c r="P89" i="4"/>
  <c r="N89" i="4"/>
  <c r="L89" i="4"/>
  <c r="T88" i="4"/>
  <c r="R88" i="4"/>
  <c r="P88" i="4"/>
  <c r="N88" i="4"/>
  <c r="L88" i="4"/>
  <c r="T87" i="4"/>
  <c r="R87" i="4"/>
  <c r="P87" i="4"/>
  <c r="N87" i="4"/>
  <c r="L87" i="4"/>
  <c r="T86" i="4"/>
  <c r="R86" i="4"/>
  <c r="P86" i="4"/>
  <c r="N86" i="4"/>
  <c r="L86" i="4"/>
  <c r="T85" i="4"/>
  <c r="R85" i="4"/>
  <c r="P85" i="4"/>
  <c r="N85" i="4"/>
  <c r="L85" i="4"/>
  <c r="T84" i="4"/>
  <c r="R84" i="4"/>
  <c r="P84" i="4"/>
  <c r="N84" i="4"/>
  <c r="L84" i="4"/>
  <c r="T83" i="4"/>
  <c r="R83" i="4"/>
  <c r="P83" i="4"/>
  <c r="N83" i="4"/>
  <c r="L83" i="4"/>
  <c r="T82" i="4"/>
  <c r="R82" i="4"/>
  <c r="P82" i="4"/>
  <c r="N82" i="4"/>
  <c r="L82" i="4"/>
  <c r="T81" i="4"/>
  <c r="R81" i="4"/>
  <c r="P81" i="4"/>
  <c r="N81" i="4"/>
  <c r="L81" i="4"/>
  <c r="T80" i="4"/>
  <c r="R80" i="4"/>
  <c r="P80" i="4"/>
  <c r="N80" i="4"/>
  <c r="L80" i="4"/>
  <c r="T79" i="4"/>
  <c r="R79" i="4"/>
  <c r="P79" i="4"/>
  <c r="N79" i="4"/>
  <c r="L79" i="4"/>
  <c r="T78" i="4"/>
  <c r="R78" i="4"/>
  <c r="P78" i="4"/>
  <c r="N78" i="4"/>
  <c r="L78" i="4"/>
  <c r="T77" i="4"/>
  <c r="R77" i="4"/>
  <c r="P77" i="4"/>
  <c r="N77" i="4"/>
  <c r="L77" i="4"/>
  <c r="T76" i="4"/>
  <c r="R76" i="4"/>
  <c r="P76" i="4"/>
  <c r="N76" i="4"/>
  <c r="L76" i="4"/>
  <c r="T75" i="4"/>
  <c r="R75" i="4"/>
  <c r="P75" i="4"/>
  <c r="N75" i="4"/>
  <c r="L75" i="4"/>
  <c r="T74" i="4"/>
  <c r="R74" i="4"/>
  <c r="P74" i="4"/>
  <c r="N74" i="4"/>
  <c r="L74" i="4"/>
  <c r="T73" i="4"/>
  <c r="R73" i="4"/>
  <c r="P73" i="4"/>
  <c r="N73" i="4"/>
  <c r="L73" i="4"/>
  <c r="T72" i="4"/>
  <c r="R72" i="4"/>
  <c r="P72" i="4"/>
  <c r="N72" i="4"/>
  <c r="L72" i="4"/>
  <c r="T71" i="4"/>
  <c r="R71" i="4"/>
  <c r="P71" i="4"/>
  <c r="N71" i="4"/>
  <c r="L71" i="4"/>
  <c r="T70" i="4"/>
  <c r="R70" i="4"/>
  <c r="P70" i="4"/>
  <c r="N70" i="4"/>
  <c r="L70" i="4"/>
  <c r="T69" i="4"/>
  <c r="R69" i="4"/>
  <c r="P69" i="4"/>
  <c r="N69" i="4"/>
  <c r="L69" i="4"/>
  <c r="T68" i="4"/>
  <c r="R68" i="4"/>
  <c r="P68" i="4"/>
  <c r="N68" i="4"/>
  <c r="L68" i="4"/>
  <c r="T67" i="4"/>
  <c r="R67" i="4"/>
  <c r="P67" i="4"/>
  <c r="N67" i="4"/>
  <c r="L67" i="4"/>
  <c r="T66" i="4"/>
  <c r="R66" i="4"/>
  <c r="P66" i="4"/>
  <c r="N66" i="4"/>
  <c r="L66" i="4"/>
  <c r="T65" i="4"/>
  <c r="R65" i="4"/>
  <c r="P65" i="4"/>
  <c r="N65" i="4"/>
  <c r="L65" i="4"/>
  <c r="T64" i="4"/>
  <c r="R64" i="4"/>
  <c r="P64" i="4"/>
  <c r="N64" i="4"/>
  <c r="L64" i="4"/>
  <c r="T63" i="4"/>
  <c r="R63" i="4"/>
  <c r="P63" i="4"/>
  <c r="N63" i="4"/>
  <c r="L63" i="4"/>
  <c r="T62" i="4"/>
  <c r="R62" i="4"/>
  <c r="P62" i="4"/>
  <c r="N62" i="4"/>
  <c r="L62" i="4"/>
  <c r="T61" i="4"/>
  <c r="R61" i="4"/>
  <c r="P61" i="4"/>
  <c r="N61" i="4"/>
  <c r="L61" i="4"/>
  <c r="T60" i="4"/>
  <c r="R60" i="4"/>
  <c r="P60" i="4"/>
  <c r="N60" i="4"/>
  <c r="L60" i="4"/>
  <c r="T59" i="4"/>
  <c r="R59" i="4"/>
  <c r="P59" i="4"/>
  <c r="N59" i="4"/>
  <c r="L59" i="4"/>
  <c r="T58" i="4"/>
  <c r="R58" i="4"/>
  <c r="P58" i="4"/>
  <c r="N58" i="4"/>
  <c r="L58" i="4"/>
  <c r="T57" i="4"/>
  <c r="R57" i="4"/>
  <c r="P57" i="4"/>
  <c r="N57" i="4"/>
  <c r="L57" i="4"/>
  <c r="T56" i="4"/>
  <c r="R56" i="4"/>
  <c r="P56" i="4"/>
  <c r="N56" i="4"/>
  <c r="L56" i="4"/>
  <c r="T55" i="4"/>
  <c r="R55" i="4"/>
  <c r="P55" i="4"/>
  <c r="N55" i="4"/>
  <c r="L55" i="4"/>
  <c r="T54" i="4"/>
  <c r="R54" i="4"/>
  <c r="P54" i="4"/>
  <c r="N54" i="4"/>
  <c r="L54" i="4"/>
  <c r="T53" i="4"/>
  <c r="R53" i="4"/>
  <c r="P53" i="4"/>
  <c r="N53" i="4"/>
  <c r="L53" i="4"/>
  <c r="T52" i="4"/>
  <c r="R52" i="4"/>
  <c r="P52" i="4"/>
  <c r="N52" i="4"/>
  <c r="L52" i="4"/>
  <c r="T51" i="4"/>
  <c r="R51" i="4"/>
  <c r="P51" i="4"/>
  <c r="N51" i="4"/>
  <c r="L51" i="4"/>
  <c r="T50" i="4"/>
  <c r="R50" i="4"/>
  <c r="P50" i="4"/>
  <c r="N50" i="4"/>
  <c r="L50" i="4"/>
  <c r="T49" i="4"/>
  <c r="R49" i="4"/>
  <c r="P49" i="4"/>
  <c r="N49" i="4"/>
  <c r="L49" i="4"/>
  <c r="T48" i="4"/>
  <c r="R48" i="4"/>
  <c r="P48" i="4"/>
  <c r="N48" i="4"/>
  <c r="L48" i="4"/>
  <c r="T47" i="4"/>
  <c r="R47" i="4"/>
  <c r="P47" i="4"/>
  <c r="N47" i="4"/>
  <c r="L47" i="4"/>
  <c r="T46" i="4"/>
  <c r="R46" i="4"/>
  <c r="P46" i="4"/>
  <c r="N46" i="4"/>
  <c r="L46" i="4"/>
  <c r="T45" i="4"/>
  <c r="R45" i="4"/>
  <c r="P45" i="4"/>
  <c r="N45" i="4"/>
  <c r="L45" i="4"/>
  <c r="T44" i="4"/>
  <c r="R44" i="4"/>
  <c r="P44" i="4"/>
  <c r="N44" i="4"/>
  <c r="L44" i="4"/>
  <c r="T43" i="4"/>
  <c r="R43" i="4"/>
  <c r="P43" i="4"/>
  <c r="N43" i="4"/>
  <c r="L43" i="4"/>
  <c r="T42" i="4"/>
  <c r="R42" i="4"/>
  <c r="P42" i="4"/>
  <c r="N42" i="4"/>
  <c r="L42" i="4"/>
  <c r="T41" i="4"/>
  <c r="R41" i="4"/>
  <c r="P41" i="4"/>
  <c r="N41" i="4"/>
  <c r="L41" i="4"/>
  <c r="T40" i="4"/>
  <c r="R40" i="4"/>
  <c r="P40" i="4"/>
  <c r="N40" i="4"/>
  <c r="L40" i="4"/>
  <c r="T39" i="4"/>
  <c r="R39" i="4"/>
  <c r="P39" i="4"/>
  <c r="N39" i="4"/>
  <c r="L39" i="4"/>
  <c r="T38" i="4"/>
  <c r="R38" i="4"/>
  <c r="P38" i="4"/>
  <c r="N38" i="4"/>
  <c r="L38" i="4"/>
  <c r="T37" i="4"/>
  <c r="R37" i="4"/>
  <c r="P37" i="4"/>
  <c r="N37" i="4"/>
  <c r="L37" i="4"/>
  <c r="T36" i="4"/>
  <c r="R36" i="4"/>
  <c r="P36" i="4"/>
  <c r="N36" i="4"/>
  <c r="L36" i="4"/>
  <c r="T35" i="4"/>
  <c r="R35" i="4"/>
  <c r="P35" i="4"/>
  <c r="N35" i="4"/>
  <c r="L35" i="4"/>
  <c r="T34" i="4"/>
  <c r="R34" i="4"/>
  <c r="P34" i="4"/>
  <c r="N34" i="4"/>
  <c r="L34" i="4"/>
  <c r="T33" i="4"/>
  <c r="R33" i="4"/>
  <c r="P33" i="4"/>
  <c r="N33" i="4"/>
  <c r="L33" i="4"/>
  <c r="T32" i="4"/>
  <c r="R32" i="4"/>
  <c r="P32" i="4"/>
  <c r="N32" i="4"/>
  <c r="L32" i="4"/>
  <c r="T31" i="4"/>
  <c r="R31" i="4"/>
  <c r="P31" i="4"/>
  <c r="N31" i="4"/>
  <c r="L31" i="4"/>
  <c r="T30" i="4"/>
  <c r="R30" i="4"/>
  <c r="P30" i="4"/>
  <c r="N30" i="4"/>
  <c r="L30" i="4"/>
  <c r="T29" i="4"/>
  <c r="R29" i="4"/>
  <c r="P29" i="4"/>
  <c r="N29" i="4"/>
  <c r="L29" i="4"/>
  <c r="T28" i="4"/>
  <c r="R28" i="4"/>
  <c r="P28" i="4"/>
  <c r="N28" i="4"/>
  <c r="L28" i="4"/>
  <c r="T27" i="4"/>
  <c r="R27" i="4"/>
  <c r="P27" i="4"/>
  <c r="N27" i="4"/>
  <c r="L27" i="4"/>
  <c r="T26" i="4"/>
  <c r="R26" i="4"/>
  <c r="P26" i="4"/>
  <c r="N26" i="4"/>
  <c r="L26" i="4"/>
  <c r="T25" i="4"/>
  <c r="R25" i="4"/>
  <c r="P25" i="4"/>
  <c r="N25" i="4"/>
  <c r="L25" i="4"/>
  <c r="T24" i="4"/>
  <c r="R24" i="4"/>
  <c r="P24" i="4"/>
  <c r="N24" i="4"/>
  <c r="L24" i="4"/>
  <c r="T23" i="4"/>
  <c r="R23" i="4"/>
  <c r="P23" i="4"/>
  <c r="N23" i="4"/>
  <c r="L23" i="4"/>
  <c r="T22" i="4"/>
  <c r="R22" i="4"/>
  <c r="P22" i="4"/>
  <c r="N22" i="4"/>
  <c r="L22" i="4"/>
  <c r="T21" i="4"/>
  <c r="R21" i="4"/>
  <c r="P21" i="4"/>
  <c r="N21" i="4"/>
  <c r="L21" i="4"/>
  <c r="T20" i="4"/>
  <c r="R20" i="4"/>
  <c r="P20" i="4"/>
  <c r="N20" i="4"/>
  <c r="L20" i="4"/>
  <c r="T19" i="4"/>
  <c r="R19" i="4"/>
  <c r="P19" i="4"/>
  <c r="N19" i="4"/>
  <c r="L19" i="4"/>
  <c r="T18" i="4"/>
  <c r="R18" i="4"/>
  <c r="P18" i="4"/>
  <c r="N18" i="4"/>
  <c r="L18" i="4"/>
  <c r="T17" i="4"/>
  <c r="R17" i="4"/>
  <c r="P17" i="4"/>
  <c r="N17" i="4"/>
  <c r="L17" i="4"/>
  <c r="T16" i="4"/>
  <c r="R16" i="4"/>
  <c r="P16" i="4"/>
  <c r="N16" i="4"/>
  <c r="L16" i="4"/>
  <c r="T15" i="4"/>
  <c r="R15" i="4"/>
  <c r="P15" i="4"/>
  <c r="N15" i="4"/>
  <c r="L15" i="4"/>
  <c r="T14" i="4"/>
  <c r="R14" i="4"/>
  <c r="P14" i="4"/>
  <c r="N14" i="4"/>
  <c r="L14" i="4"/>
  <c r="T13" i="4"/>
  <c r="R13" i="4"/>
  <c r="P13" i="4"/>
  <c r="N13" i="4"/>
  <c r="L13" i="4"/>
  <c r="T12" i="4"/>
  <c r="R12" i="4"/>
  <c r="P12" i="4"/>
  <c r="N12" i="4"/>
  <c r="L12" i="4"/>
  <c r="T11" i="4"/>
  <c r="R11" i="4"/>
  <c r="P11" i="4"/>
  <c r="N11" i="4"/>
  <c r="L11" i="4"/>
  <c r="T10" i="4"/>
  <c r="R10" i="4"/>
  <c r="P10" i="4"/>
  <c r="N10" i="4"/>
  <c r="L10" i="4"/>
  <c r="T9" i="4"/>
  <c r="R9" i="4"/>
  <c r="P9" i="4"/>
  <c r="N9" i="4"/>
  <c r="L9" i="4"/>
  <c r="T8" i="4"/>
  <c r="R8" i="4"/>
  <c r="P8" i="4"/>
  <c r="N8" i="4"/>
  <c r="L8" i="4"/>
  <c r="T7" i="4"/>
  <c r="R7" i="4"/>
  <c r="P7" i="4"/>
  <c r="N7" i="4"/>
  <c r="L7" i="4"/>
  <c r="T6" i="4"/>
  <c r="R6" i="4"/>
  <c r="P6" i="4"/>
  <c r="N6" i="4"/>
  <c r="L6" i="4"/>
  <c r="T5" i="4"/>
  <c r="R5" i="4"/>
  <c r="P5" i="4"/>
  <c r="N5" i="4"/>
  <c r="L5" i="4"/>
  <c r="J205" i="4"/>
  <c r="H205" i="4"/>
  <c r="F205" i="4"/>
  <c r="D205" i="4"/>
  <c r="B205" i="4"/>
  <c r="J204" i="4"/>
  <c r="H204" i="4"/>
  <c r="F204" i="4"/>
  <c r="D204" i="4"/>
  <c r="B204" i="4"/>
  <c r="J203" i="4"/>
  <c r="H203" i="4"/>
  <c r="F203" i="4"/>
  <c r="D203" i="4"/>
  <c r="B203" i="4"/>
  <c r="J202" i="4"/>
  <c r="H202" i="4"/>
  <c r="F202" i="4"/>
  <c r="D202" i="4"/>
  <c r="B202" i="4"/>
  <c r="J201" i="4"/>
  <c r="H201" i="4"/>
  <c r="F201" i="4"/>
  <c r="D201" i="4"/>
  <c r="B201" i="4"/>
  <c r="J200" i="4"/>
  <c r="H200" i="4"/>
  <c r="F200" i="4"/>
  <c r="D200" i="4"/>
  <c r="B200" i="4"/>
  <c r="J199" i="4"/>
  <c r="H199" i="4"/>
  <c r="F199" i="4"/>
  <c r="D199" i="4"/>
  <c r="B199" i="4"/>
  <c r="J198" i="4"/>
  <c r="H198" i="4"/>
  <c r="F198" i="4"/>
  <c r="D198" i="4"/>
  <c r="B198" i="4"/>
  <c r="J197" i="4"/>
  <c r="H197" i="4"/>
  <c r="F197" i="4"/>
  <c r="D197" i="4"/>
  <c r="B197" i="4"/>
  <c r="J196" i="4"/>
  <c r="H196" i="4"/>
  <c r="F196" i="4"/>
  <c r="D196" i="4"/>
  <c r="B196" i="4"/>
  <c r="J195" i="4"/>
  <c r="H195" i="4"/>
  <c r="F195" i="4"/>
  <c r="D195" i="4"/>
  <c r="B195" i="4"/>
  <c r="J194" i="4"/>
  <c r="H194" i="4"/>
  <c r="F194" i="4"/>
  <c r="D194" i="4"/>
  <c r="B194" i="4"/>
  <c r="J193" i="4"/>
  <c r="H193" i="4"/>
  <c r="F193" i="4"/>
  <c r="D193" i="4"/>
  <c r="B193" i="4"/>
  <c r="J192" i="4"/>
  <c r="H192" i="4"/>
  <c r="F192" i="4"/>
  <c r="D192" i="4"/>
  <c r="B192" i="4"/>
  <c r="J191" i="4"/>
  <c r="H191" i="4"/>
  <c r="F191" i="4"/>
  <c r="D191" i="4"/>
  <c r="B191" i="4"/>
  <c r="J190" i="4"/>
  <c r="H190" i="4"/>
  <c r="F190" i="4"/>
  <c r="D190" i="4"/>
  <c r="B190" i="4"/>
  <c r="J189" i="4"/>
  <c r="H189" i="4"/>
  <c r="F189" i="4"/>
  <c r="D189" i="4"/>
  <c r="B189" i="4"/>
  <c r="J188" i="4"/>
  <c r="H188" i="4"/>
  <c r="F188" i="4"/>
  <c r="D188" i="4"/>
  <c r="B188" i="4"/>
  <c r="J187" i="4"/>
  <c r="H187" i="4"/>
  <c r="F187" i="4"/>
  <c r="D187" i="4"/>
  <c r="B187" i="4"/>
  <c r="J186" i="4"/>
  <c r="H186" i="4"/>
  <c r="F186" i="4"/>
  <c r="D186" i="4"/>
  <c r="B186" i="4"/>
  <c r="J185" i="4"/>
  <c r="H185" i="4"/>
  <c r="F185" i="4"/>
  <c r="D185" i="4"/>
  <c r="B185" i="4"/>
  <c r="J184" i="4"/>
  <c r="H184" i="4"/>
  <c r="F184" i="4"/>
  <c r="D184" i="4"/>
  <c r="B184" i="4"/>
  <c r="J183" i="4"/>
  <c r="H183" i="4"/>
  <c r="F183" i="4"/>
  <c r="D183" i="4"/>
  <c r="B183" i="4"/>
  <c r="J182" i="4"/>
  <c r="H182" i="4"/>
  <c r="F182" i="4"/>
  <c r="D182" i="4"/>
  <c r="B182" i="4"/>
  <c r="J181" i="4"/>
  <c r="H181" i="4"/>
  <c r="F181" i="4"/>
  <c r="D181" i="4"/>
  <c r="B181" i="4"/>
  <c r="J180" i="4"/>
  <c r="H180" i="4"/>
  <c r="F180" i="4"/>
  <c r="D180" i="4"/>
  <c r="B180" i="4"/>
  <c r="J179" i="4"/>
  <c r="H179" i="4"/>
  <c r="F179" i="4"/>
  <c r="D179" i="4"/>
  <c r="B179" i="4"/>
  <c r="J178" i="4"/>
  <c r="H178" i="4"/>
  <c r="F178" i="4"/>
  <c r="D178" i="4"/>
  <c r="B178" i="4"/>
  <c r="J177" i="4"/>
  <c r="H177" i="4"/>
  <c r="F177" i="4"/>
  <c r="D177" i="4"/>
  <c r="B177" i="4"/>
  <c r="J176" i="4"/>
  <c r="H176" i="4"/>
  <c r="F176" i="4"/>
  <c r="D176" i="4"/>
  <c r="B176" i="4"/>
  <c r="J175" i="4"/>
  <c r="H175" i="4"/>
  <c r="F175" i="4"/>
  <c r="D175" i="4"/>
  <c r="B175" i="4"/>
  <c r="J174" i="4"/>
  <c r="H174" i="4"/>
  <c r="F174" i="4"/>
  <c r="D174" i="4"/>
  <c r="B174" i="4"/>
  <c r="J173" i="4"/>
  <c r="H173" i="4"/>
  <c r="F173" i="4"/>
  <c r="D173" i="4"/>
  <c r="B173" i="4"/>
  <c r="J172" i="4"/>
  <c r="H172" i="4"/>
  <c r="F172" i="4"/>
  <c r="D172" i="4"/>
  <c r="B172" i="4"/>
  <c r="J171" i="4"/>
  <c r="H171" i="4"/>
  <c r="F171" i="4"/>
  <c r="D171" i="4"/>
  <c r="B171" i="4"/>
  <c r="J170" i="4"/>
  <c r="H170" i="4"/>
  <c r="F170" i="4"/>
  <c r="D170" i="4"/>
  <c r="B170" i="4"/>
  <c r="J169" i="4"/>
  <c r="H169" i="4"/>
  <c r="F169" i="4"/>
  <c r="D169" i="4"/>
  <c r="B169" i="4"/>
  <c r="J168" i="4"/>
  <c r="H168" i="4"/>
  <c r="F168" i="4"/>
  <c r="D168" i="4"/>
  <c r="B168" i="4"/>
  <c r="J167" i="4"/>
  <c r="H167" i="4"/>
  <c r="F167" i="4"/>
  <c r="D167" i="4"/>
  <c r="B167" i="4"/>
  <c r="J166" i="4"/>
  <c r="H166" i="4"/>
  <c r="F166" i="4"/>
  <c r="D166" i="4"/>
  <c r="B166" i="4"/>
  <c r="J165" i="4"/>
  <c r="H165" i="4"/>
  <c r="F165" i="4"/>
  <c r="D165" i="4"/>
  <c r="B165" i="4"/>
  <c r="J164" i="4"/>
  <c r="H164" i="4"/>
  <c r="F164" i="4"/>
  <c r="D164" i="4"/>
  <c r="B164" i="4"/>
  <c r="J163" i="4"/>
  <c r="H163" i="4"/>
  <c r="F163" i="4"/>
  <c r="D163" i="4"/>
  <c r="B163" i="4"/>
  <c r="J162" i="4"/>
  <c r="H162" i="4"/>
  <c r="F162" i="4"/>
  <c r="D162" i="4"/>
  <c r="B162" i="4"/>
  <c r="J161" i="4"/>
  <c r="H161" i="4"/>
  <c r="F161" i="4"/>
  <c r="D161" i="4"/>
  <c r="B161" i="4"/>
  <c r="J160" i="4"/>
  <c r="H160" i="4"/>
  <c r="F160" i="4"/>
  <c r="D160" i="4"/>
  <c r="B160" i="4"/>
  <c r="J159" i="4"/>
  <c r="H159" i="4"/>
  <c r="F159" i="4"/>
  <c r="D159" i="4"/>
  <c r="B159" i="4"/>
  <c r="J158" i="4"/>
  <c r="H158" i="4"/>
  <c r="F158" i="4"/>
  <c r="D158" i="4"/>
  <c r="B158" i="4"/>
  <c r="J157" i="4"/>
  <c r="H157" i="4"/>
  <c r="F157" i="4"/>
  <c r="D157" i="4"/>
  <c r="B157" i="4"/>
  <c r="J156" i="4"/>
  <c r="H156" i="4"/>
  <c r="F156" i="4"/>
  <c r="D156" i="4"/>
  <c r="B156" i="4"/>
  <c r="J155" i="4"/>
  <c r="H155" i="4"/>
  <c r="F155" i="4"/>
  <c r="D155" i="4"/>
  <c r="B155" i="4"/>
  <c r="J154" i="4"/>
  <c r="H154" i="4"/>
  <c r="F154" i="4"/>
  <c r="D154" i="4"/>
  <c r="B154" i="4"/>
  <c r="J153" i="4"/>
  <c r="H153" i="4"/>
  <c r="F153" i="4"/>
  <c r="D153" i="4"/>
  <c r="B153" i="4"/>
  <c r="J152" i="4"/>
  <c r="H152" i="4"/>
  <c r="F152" i="4"/>
  <c r="D152" i="4"/>
  <c r="B152" i="4"/>
  <c r="J151" i="4"/>
  <c r="H151" i="4"/>
  <c r="F151" i="4"/>
  <c r="D151" i="4"/>
  <c r="B151" i="4"/>
  <c r="J150" i="4"/>
  <c r="H150" i="4"/>
  <c r="F150" i="4"/>
  <c r="D150" i="4"/>
  <c r="B150" i="4"/>
  <c r="J149" i="4"/>
  <c r="H149" i="4"/>
  <c r="F149" i="4"/>
  <c r="D149" i="4"/>
  <c r="B149" i="4"/>
  <c r="J148" i="4"/>
  <c r="H148" i="4"/>
  <c r="F148" i="4"/>
  <c r="D148" i="4"/>
  <c r="B148" i="4"/>
  <c r="J147" i="4"/>
  <c r="H147" i="4"/>
  <c r="F147" i="4"/>
  <c r="D147" i="4"/>
  <c r="B147" i="4"/>
  <c r="J146" i="4"/>
  <c r="H146" i="4"/>
  <c r="F146" i="4"/>
  <c r="D146" i="4"/>
  <c r="B146" i="4"/>
  <c r="J145" i="4"/>
  <c r="H145" i="4"/>
  <c r="F145" i="4"/>
  <c r="D145" i="4"/>
  <c r="B145" i="4"/>
  <c r="J144" i="4"/>
  <c r="H144" i="4"/>
  <c r="F144" i="4"/>
  <c r="D144" i="4"/>
  <c r="B144" i="4"/>
  <c r="J143" i="4"/>
  <c r="H143" i="4"/>
  <c r="F143" i="4"/>
  <c r="D143" i="4"/>
  <c r="B143" i="4"/>
  <c r="J142" i="4"/>
  <c r="H142" i="4"/>
  <c r="F142" i="4"/>
  <c r="D142" i="4"/>
  <c r="B142" i="4"/>
  <c r="J141" i="4"/>
  <c r="H141" i="4"/>
  <c r="F141" i="4"/>
  <c r="D141" i="4"/>
  <c r="B141" i="4"/>
  <c r="J140" i="4"/>
  <c r="H140" i="4"/>
  <c r="F140" i="4"/>
  <c r="D140" i="4"/>
  <c r="B140" i="4"/>
  <c r="J139" i="4"/>
  <c r="H139" i="4"/>
  <c r="F139" i="4"/>
  <c r="D139" i="4"/>
  <c r="B139" i="4"/>
  <c r="J138" i="4"/>
  <c r="H138" i="4"/>
  <c r="F138" i="4"/>
  <c r="D138" i="4"/>
  <c r="B138" i="4"/>
  <c r="J137" i="4"/>
  <c r="H137" i="4"/>
  <c r="F137" i="4"/>
  <c r="D137" i="4"/>
  <c r="B137" i="4"/>
  <c r="J136" i="4"/>
  <c r="H136" i="4"/>
  <c r="F136" i="4"/>
  <c r="D136" i="4"/>
  <c r="B136" i="4"/>
  <c r="J135" i="4"/>
  <c r="H135" i="4"/>
  <c r="F135" i="4"/>
  <c r="D135" i="4"/>
  <c r="B135" i="4"/>
  <c r="J134" i="4"/>
  <c r="H134" i="4"/>
  <c r="F134" i="4"/>
  <c r="D134" i="4"/>
  <c r="B134" i="4"/>
  <c r="J133" i="4"/>
  <c r="H133" i="4"/>
  <c r="F133" i="4"/>
  <c r="D133" i="4"/>
  <c r="B133" i="4"/>
  <c r="J132" i="4"/>
  <c r="H132" i="4"/>
  <c r="F132" i="4"/>
  <c r="D132" i="4"/>
  <c r="B132" i="4"/>
  <c r="J131" i="4"/>
  <c r="H131" i="4"/>
  <c r="F131" i="4"/>
  <c r="D131" i="4"/>
  <c r="B131" i="4"/>
  <c r="J130" i="4"/>
  <c r="H130" i="4"/>
  <c r="F130" i="4"/>
  <c r="D130" i="4"/>
  <c r="B130" i="4"/>
  <c r="J129" i="4"/>
  <c r="H129" i="4"/>
  <c r="F129" i="4"/>
  <c r="D129" i="4"/>
  <c r="B129" i="4"/>
  <c r="J128" i="4"/>
  <c r="H128" i="4"/>
  <c r="F128" i="4"/>
  <c r="D128" i="4"/>
  <c r="B128" i="4"/>
  <c r="J127" i="4"/>
  <c r="H127" i="4"/>
  <c r="F127" i="4"/>
  <c r="D127" i="4"/>
  <c r="B127" i="4"/>
  <c r="J126" i="4"/>
  <c r="H126" i="4"/>
  <c r="F126" i="4"/>
  <c r="D126" i="4"/>
  <c r="B126" i="4"/>
  <c r="J125" i="4"/>
  <c r="H125" i="4"/>
  <c r="F125" i="4"/>
  <c r="D125" i="4"/>
  <c r="B125" i="4"/>
  <c r="J124" i="4"/>
  <c r="H124" i="4"/>
  <c r="F124" i="4"/>
  <c r="D124" i="4"/>
  <c r="B124" i="4"/>
  <c r="J123" i="4"/>
  <c r="H123" i="4"/>
  <c r="F123" i="4"/>
  <c r="D123" i="4"/>
  <c r="B123" i="4"/>
  <c r="J122" i="4"/>
  <c r="H122" i="4"/>
  <c r="F122" i="4"/>
  <c r="D122" i="4"/>
  <c r="B122" i="4"/>
  <c r="J121" i="4"/>
  <c r="H121" i="4"/>
  <c r="F121" i="4"/>
  <c r="D121" i="4"/>
  <c r="B121" i="4"/>
  <c r="J120" i="4"/>
  <c r="H120" i="4"/>
  <c r="F120" i="4"/>
  <c r="D120" i="4"/>
  <c r="B120" i="4"/>
  <c r="J119" i="4"/>
  <c r="H119" i="4"/>
  <c r="F119" i="4"/>
  <c r="D119" i="4"/>
  <c r="B119" i="4"/>
  <c r="J118" i="4"/>
  <c r="H118" i="4"/>
  <c r="F118" i="4"/>
  <c r="D118" i="4"/>
  <c r="B118" i="4"/>
  <c r="J117" i="4"/>
  <c r="H117" i="4"/>
  <c r="F117" i="4"/>
  <c r="D117" i="4"/>
  <c r="B117" i="4"/>
  <c r="J116" i="4"/>
  <c r="H116" i="4"/>
  <c r="F116" i="4"/>
  <c r="D116" i="4"/>
  <c r="B116" i="4"/>
  <c r="J115" i="4"/>
  <c r="H115" i="4"/>
  <c r="F115" i="4"/>
  <c r="D115" i="4"/>
  <c r="B115" i="4"/>
  <c r="J114" i="4"/>
  <c r="H114" i="4"/>
  <c r="F114" i="4"/>
  <c r="D114" i="4"/>
  <c r="B114" i="4"/>
  <c r="J113" i="4"/>
  <c r="H113" i="4"/>
  <c r="F113" i="4"/>
  <c r="D113" i="4"/>
  <c r="B113" i="4"/>
  <c r="J112" i="4"/>
  <c r="H112" i="4"/>
  <c r="F112" i="4"/>
  <c r="D112" i="4"/>
  <c r="B112" i="4"/>
  <c r="J111" i="4"/>
  <c r="H111" i="4"/>
  <c r="F111" i="4"/>
  <c r="D111" i="4"/>
  <c r="B111" i="4"/>
  <c r="J110" i="4"/>
  <c r="H110" i="4"/>
  <c r="F110" i="4"/>
  <c r="D110" i="4"/>
  <c r="B110" i="4"/>
  <c r="J109" i="4"/>
  <c r="H109" i="4"/>
  <c r="F109" i="4"/>
  <c r="D109" i="4"/>
  <c r="B109" i="4"/>
  <c r="J108" i="4"/>
  <c r="H108" i="4"/>
  <c r="F108" i="4"/>
  <c r="D108" i="4"/>
  <c r="B108" i="4"/>
  <c r="J107" i="4"/>
  <c r="H107" i="4"/>
  <c r="F107" i="4"/>
  <c r="D107" i="4"/>
  <c r="B107" i="4"/>
  <c r="J106" i="4"/>
  <c r="H106" i="4"/>
  <c r="F106" i="4"/>
  <c r="D106" i="4"/>
  <c r="B106" i="4"/>
  <c r="J105" i="4"/>
  <c r="H105" i="4"/>
  <c r="F105" i="4"/>
  <c r="D105" i="4"/>
  <c r="B105" i="4"/>
  <c r="J104" i="4"/>
  <c r="H104" i="4"/>
  <c r="F104" i="4"/>
  <c r="D104" i="4"/>
  <c r="B104" i="4"/>
  <c r="J103" i="4"/>
  <c r="H103" i="4"/>
  <c r="F103" i="4"/>
  <c r="D103" i="4"/>
  <c r="B103" i="4"/>
  <c r="J102" i="4"/>
  <c r="H102" i="4"/>
  <c r="F102" i="4"/>
  <c r="D102" i="4"/>
  <c r="B102" i="4"/>
  <c r="J101" i="4"/>
  <c r="H101" i="4"/>
  <c r="F101" i="4"/>
  <c r="D101" i="4"/>
  <c r="B101" i="4"/>
  <c r="J100" i="4"/>
  <c r="H100" i="4"/>
  <c r="F100" i="4"/>
  <c r="D100" i="4"/>
  <c r="B100" i="4"/>
  <c r="J99" i="4"/>
  <c r="H99" i="4"/>
  <c r="F99" i="4"/>
  <c r="D99" i="4"/>
  <c r="B99" i="4"/>
  <c r="J98" i="4"/>
  <c r="H98" i="4"/>
  <c r="F98" i="4"/>
  <c r="D98" i="4"/>
  <c r="B98" i="4"/>
  <c r="J97" i="4"/>
  <c r="H97" i="4"/>
  <c r="F97" i="4"/>
  <c r="D97" i="4"/>
  <c r="B97" i="4"/>
  <c r="J96" i="4"/>
  <c r="H96" i="4"/>
  <c r="F96" i="4"/>
  <c r="D96" i="4"/>
  <c r="B96" i="4"/>
  <c r="J95" i="4"/>
  <c r="H95" i="4"/>
  <c r="F95" i="4"/>
  <c r="D95" i="4"/>
  <c r="B95" i="4"/>
  <c r="J94" i="4"/>
  <c r="H94" i="4"/>
  <c r="F94" i="4"/>
  <c r="D94" i="4"/>
  <c r="B94" i="4"/>
  <c r="J93" i="4"/>
  <c r="H93" i="4"/>
  <c r="F93" i="4"/>
  <c r="D93" i="4"/>
  <c r="B93" i="4"/>
  <c r="J92" i="4"/>
  <c r="H92" i="4"/>
  <c r="F92" i="4"/>
  <c r="D92" i="4"/>
  <c r="B92" i="4"/>
  <c r="J91" i="4"/>
  <c r="H91" i="4"/>
  <c r="F91" i="4"/>
  <c r="D91" i="4"/>
  <c r="B91" i="4"/>
  <c r="J90" i="4"/>
  <c r="H90" i="4"/>
  <c r="F90" i="4"/>
  <c r="D90" i="4"/>
  <c r="B90" i="4"/>
  <c r="J89" i="4"/>
  <c r="H89" i="4"/>
  <c r="F89" i="4"/>
  <c r="D89" i="4"/>
  <c r="B89" i="4"/>
  <c r="J88" i="4"/>
  <c r="H88" i="4"/>
  <c r="F88" i="4"/>
  <c r="D88" i="4"/>
  <c r="B88" i="4"/>
  <c r="J87" i="4"/>
  <c r="H87" i="4"/>
  <c r="F87" i="4"/>
  <c r="D87" i="4"/>
  <c r="B87" i="4"/>
  <c r="J86" i="4"/>
  <c r="H86" i="4"/>
  <c r="F86" i="4"/>
  <c r="D86" i="4"/>
  <c r="B86" i="4"/>
  <c r="J85" i="4"/>
  <c r="H85" i="4"/>
  <c r="F85" i="4"/>
  <c r="D85" i="4"/>
  <c r="B85" i="4"/>
  <c r="J84" i="4"/>
  <c r="H84" i="4"/>
  <c r="F84" i="4"/>
  <c r="D84" i="4"/>
  <c r="B84" i="4"/>
  <c r="J83" i="4"/>
  <c r="H83" i="4"/>
  <c r="F83" i="4"/>
  <c r="D83" i="4"/>
  <c r="B83" i="4"/>
  <c r="J82" i="4"/>
  <c r="H82" i="4"/>
  <c r="F82" i="4"/>
  <c r="D82" i="4"/>
  <c r="B82" i="4"/>
  <c r="J81" i="4"/>
  <c r="H81" i="4"/>
  <c r="F81" i="4"/>
  <c r="D81" i="4"/>
  <c r="B81" i="4"/>
  <c r="J80" i="4"/>
  <c r="H80" i="4"/>
  <c r="F80" i="4"/>
  <c r="D80" i="4"/>
  <c r="B80" i="4"/>
  <c r="J79" i="4"/>
  <c r="H79" i="4"/>
  <c r="F79" i="4"/>
  <c r="D79" i="4"/>
  <c r="B79" i="4"/>
  <c r="J78" i="4"/>
  <c r="H78" i="4"/>
  <c r="F78" i="4"/>
  <c r="D78" i="4"/>
  <c r="B78" i="4"/>
  <c r="J77" i="4"/>
  <c r="H77" i="4"/>
  <c r="F77" i="4"/>
  <c r="D77" i="4"/>
  <c r="B77" i="4"/>
  <c r="J76" i="4"/>
  <c r="H76" i="4"/>
  <c r="F76" i="4"/>
  <c r="D76" i="4"/>
  <c r="B76" i="4"/>
  <c r="J75" i="4"/>
  <c r="H75" i="4"/>
  <c r="F75" i="4"/>
  <c r="D75" i="4"/>
  <c r="B75" i="4"/>
  <c r="J74" i="4"/>
  <c r="H74" i="4"/>
  <c r="F74" i="4"/>
  <c r="D74" i="4"/>
  <c r="B74" i="4"/>
  <c r="J73" i="4"/>
  <c r="H73" i="4"/>
  <c r="F73" i="4"/>
  <c r="D73" i="4"/>
  <c r="B73" i="4"/>
  <c r="J72" i="4"/>
  <c r="H72" i="4"/>
  <c r="F72" i="4"/>
  <c r="D72" i="4"/>
  <c r="B72" i="4"/>
  <c r="J71" i="4"/>
  <c r="H71" i="4"/>
  <c r="F71" i="4"/>
  <c r="D71" i="4"/>
  <c r="B71" i="4"/>
  <c r="J70" i="4"/>
  <c r="H70" i="4"/>
  <c r="F70" i="4"/>
  <c r="D70" i="4"/>
  <c r="B70" i="4"/>
  <c r="J69" i="4"/>
  <c r="H69" i="4"/>
  <c r="F69" i="4"/>
  <c r="D69" i="4"/>
  <c r="B69" i="4"/>
  <c r="J68" i="4"/>
  <c r="H68" i="4"/>
  <c r="F68" i="4"/>
  <c r="D68" i="4"/>
  <c r="B68" i="4"/>
  <c r="J67" i="4"/>
  <c r="H67" i="4"/>
  <c r="F67" i="4"/>
  <c r="D67" i="4"/>
  <c r="B67" i="4"/>
  <c r="J66" i="4"/>
  <c r="H66" i="4"/>
  <c r="F66" i="4"/>
  <c r="D66" i="4"/>
  <c r="B66" i="4"/>
  <c r="J65" i="4"/>
  <c r="H65" i="4"/>
  <c r="F65" i="4"/>
  <c r="D65" i="4"/>
  <c r="B65" i="4"/>
  <c r="J64" i="4"/>
  <c r="H64" i="4"/>
  <c r="F64" i="4"/>
  <c r="D64" i="4"/>
  <c r="B64" i="4"/>
  <c r="J63" i="4"/>
  <c r="H63" i="4"/>
  <c r="F63" i="4"/>
  <c r="D63" i="4"/>
  <c r="B63" i="4"/>
  <c r="J62" i="4"/>
  <c r="H62" i="4"/>
  <c r="F62" i="4"/>
  <c r="D62" i="4"/>
  <c r="B62" i="4"/>
  <c r="J61" i="4"/>
  <c r="H61" i="4"/>
  <c r="F61" i="4"/>
  <c r="D61" i="4"/>
  <c r="B61" i="4"/>
  <c r="J60" i="4"/>
  <c r="H60" i="4"/>
  <c r="F60" i="4"/>
  <c r="D60" i="4"/>
  <c r="B60" i="4"/>
  <c r="J59" i="4"/>
  <c r="H59" i="4"/>
  <c r="F59" i="4"/>
  <c r="D59" i="4"/>
  <c r="B59" i="4"/>
  <c r="J58" i="4"/>
  <c r="H58" i="4"/>
  <c r="F58" i="4"/>
  <c r="D58" i="4"/>
  <c r="B58" i="4"/>
  <c r="J57" i="4"/>
  <c r="H57" i="4"/>
  <c r="F57" i="4"/>
  <c r="D57" i="4"/>
  <c r="B57" i="4"/>
  <c r="J56" i="4"/>
  <c r="H56" i="4"/>
  <c r="F56" i="4"/>
  <c r="D56" i="4"/>
  <c r="B56" i="4"/>
  <c r="J55" i="4"/>
  <c r="H55" i="4"/>
  <c r="F55" i="4"/>
  <c r="D55" i="4"/>
  <c r="B55" i="4"/>
  <c r="J54" i="4"/>
  <c r="H54" i="4"/>
  <c r="F54" i="4"/>
  <c r="D54" i="4"/>
  <c r="B54" i="4"/>
  <c r="J53" i="4"/>
  <c r="H53" i="4"/>
  <c r="F53" i="4"/>
  <c r="D53" i="4"/>
  <c r="B53" i="4"/>
  <c r="J52" i="4"/>
  <c r="H52" i="4"/>
  <c r="F52" i="4"/>
  <c r="D52" i="4"/>
  <c r="B52" i="4"/>
  <c r="J51" i="4"/>
  <c r="H51" i="4"/>
  <c r="F51" i="4"/>
  <c r="D51" i="4"/>
  <c r="B51" i="4"/>
  <c r="J50" i="4"/>
  <c r="H50" i="4"/>
  <c r="F50" i="4"/>
  <c r="D50" i="4"/>
  <c r="B50" i="4"/>
  <c r="J49" i="4"/>
  <c r="H49" i="4"/>
  <c r="F49" i="4"/>
  <c r="D49" i="4"/>
  <c r="B49" i="4"/>
  <c r="J48" i="4"/>
  <c r="H48" i="4"/>
  <c r="F48" i="4"/>
  <c r="D48" i="4"/>
  <c r="B48" i="4"/>
  <c r="J47" i="4"/>
  <c r="H47" i="4"/>
  <c r="F47" i="4"/>
  <c r="D47" i="4"/>
  <c r="B47" i="4"/>
  <c r="J46" i="4"/>
  <c r="H46" i="4"/>
  <c r="F46" i="4"/>
  <c r="D46" i="4"/>
  <c r="B46" i="4"/>
  <c r="J45" i="4"/>
  <c r="H45" i="4"/>
  <c r="F45" i="4"/>
  <c r="D45" i="4"/>
  <c r="B45" i="4"/>
  <c r="J44" i="4"/>
  <c r="H44" i="4"/>
  <c r="F44" i="4"/>
  <c r="D44" i="4"/>
  <c r="B44" i="4"/>
  <c r="J43" i="4"/>
  <c r="H43" i="4"/>
  <c r="F43" i="4"/>
  <c r="D43" i="4"/>
  <c r="B43" i="4"/>
  <c r="J42" i="4"/>
  <c r="H42" i="4"/>
  <c r="F42" i="4"/>
  <c r="D42" i="4"/>
  <c r="B42" i="4"/>
  <c r="J41" i="4"/>
  <c r="H41" i="4"/>
  <c r="F41" i="4"/>
  <c r="D41" i="4"/>
  <c r="B41" i="4"/>
  <c r="J40" i="4"/>
  <c r="H40" i="4"/>
  <c r="F40" i="4"/>
  <c r="D40" i="4"/>
  <c r="B40" i="4"/>
  <c r="J39" i="4"/>
  <c r="H39" i="4"/>
  <c r="F39" i="4"/>
  <c r="D39" i="4"/>
  <c r="B39" i="4"/>
  <c r="J38" i="4"/>
  <c r="H38" i="4"/>
  <c r="F38" i="4"/>
  <c r="D38" i="4"/>
  <c r="B38" i="4"/>
  <c r="J37" i="4"/>
  <c r="H37" i="4"/>
  <c r="F37" i="4"/>
  <c r="D37" i="4"/>
  <c r="B37" i="4"/>
  <c r="J36" i="4"/>
  <c r="H36" i="4"/>
  <c r="F36" i="4"/>
  <c r="D36" i="4"/>
  <c r="B36" i="4"/>
  <c r="J35" i="4"/>
  <c r="H35" i="4"/>
  <c r="F35" i="4"/>
  <c r="D35" i="4"/>
  <c r="B35" i="4"/>
  <c r="J34" i="4"/>
  <c r="H34" i="4"/>
  <c r="F34" i="4"/>
  <c r="D34" i="4"/>
  <c r="B34" i="4"/>
  <c r="J33" i="4"/>
  <c r="H33" i="4"/>
  <c r="F33" i="4"/>
  <c r="D33" i="4"/>
  <c r="B33" i="4"/>
  <c r="J32" i="4"/>
  <c r="H32" i="4"/>
  <c r="F32" i="4"/>
  <c r="D32" i="4"/>
  <c r="B32" i="4"/>
  <c r="J31" i="4"/>
  <c r="H31" i="4"/>
  <c r="F31" i="4"/>
  <c r="D31" i="4"/>
  <c r="B31" i="4"/>
  <c r="J30" i="4"/>
  <c r="H30" i="4"/>
  <c r="F30" i="4"/>
  <c r="D30" i="4"/>
  <c r="B30" i="4"/>
  <c r="J29" i="4"/>
  <c r="H29" i="4"/>
  <c r="F29" i="4"/>
  <c r="D29" i="4"/>
  <c r="B29" i="4"/>
  <c r="J28" i="4"/>
  <c r="H28" i="4"/>
  <c r="F28" i="4"/>
  <c r="D28" i="4"/>
  <c r="B28" i="4"/>
  <c r="J27" i="4"/>
  <c r="H27" i="4"/>
  <c r="F27" i="4"/>
  <c r="D27" i="4"/>
  <c r="B27" i="4"/>
  <c r="J26" i="4"/>
  <c r="H26" i="4"/>
  <c r="F26" i="4"/>
  <c r="D26" i="4"/>
  <c r="B26" i="4"/>
  <c r="J25" i="4"/>
  <c r="H25" i="4"/>
  <c r="F25" i="4"/>
  <c r="D25" i="4"/>
  <c r="B25" i="4"/>
  <c r="J24" i="4"/>
  <c r="H24" i="4"/>
  <c r="F24" i="4"/>
  <c r="D24" i="4"/>
  <c r="B24" i="4"/>
  <c r="J23" i="4"/>
  <c r="H23" i="4"/>
  <c r="F23" i="4"/>
  <c r="D23" i="4"/>
  <c r="B23" i="4"/>
  <c r="J22" i="4"/>
  <c r="H22" i="4"/>
  <c r="F22" i="4"/>
  <c r="D22" i="4"/>
  <c r="B22" i="4"/>
  <c r="J21" i="4"/>
  <c r="H21" i="4"/>
  <c r="F21" i="4"/>
  <c r="D21" i="4"/>
  <c r="B21" i="4"/>
  <c r="J20" i="4"/>
  <c r="H20" i="4"/>
  <c r="F20" i="4"/>
  <c r="D20" i="4"/>
  <c r="B20" i="4"/>
  <c r="J19" i="4"/>
  <c r="H19" i="4"/>
  <c r="F19" i="4"/>
  <c r="D19" i="4"/>
  <c r="B19" i="4"/>
  <c r="J18" i="4"/>
  <c r="H18" i="4"/>
  <c r="F18" i="4"/>
  <c r="D18" i="4"/>
  <c r="B18" i="4"/>
  <c r="J17" i="4"/>
  <c r="H17" i="4"/>
  <c r="F17" i="4"/>
  <c r="D17" i="4"/>
  <c r="B17" i="4"/>
  <c r="J16" i="4"/>
  <c r="H16" i="4"/>
  <c r="F16" i="4"/>
  <c r="D16" i="4"/>
  <c r="B16" i="4"/>
  <c r="J15" i="4"/>
  <c r="H15" i="4"/>
  <c r="F15" i="4"/>
  <c r="D15" i="4"/>
  <c r="B15" i="4"/>
  <c r="J14" i="4"/>
  <c r="H14" i="4"/>
  <c r="F14" i="4"/>
  <c r="D14" i="4"/>
  <c r="B14" i="4"/>
  <c r="J13" i="4"/>
  <c r="H13" i="4"/>
  <c r="F13" i="4"/>
  <c r="D13" i="4"/>
  <c r="B13" i="4"/>
  <c r="J12" i="4"/>
  <c r="H12" i="4"/>
  <c r="F12" i="4"/>
  <c r="D12" i="4"/>
  <c r="B12" i="4"/>
  <c r="J11" i="4"/>
  <c r="H11" i="4"/>
  <c r="F11" i="4"/>
  <c r="D11" i="4"/>
  <c r="B11" i="4"/>
  <c r="J10" i="4"/>
  <c r="H10" i="4"/>
  <c r="F10" i="4"/>
  <c r="D10" i="4"/>
  <c r="B10" i="4"/>
  <c r="J9" i="4"/>
  <c r="H9" i="4"/>
  <c r="F9" i="4"/>
  <c r="D9" i="4"/>
  <c r="B9" i="4"/>
  <c r="J8" i="4"/>
  <c r="H8" i="4"/>
  <c r="F8" i="4"/>
  <c r="D8" i="4"/>
  <c r="B8" i="4"/>
  <c r="J7" i="4"/>
  <c r="H7" i="4"/>
  <c r="F7" i="4"/>
  <c r="D7" i="4"/>
  <c r="B7" i="4"/>
  <c r="J6" i="4"/>
  <c r="H6" i="4"/>
  <c r="F6" i="4"/>
  <c r="D6" i="4"/>
  <c r="B6" i="4"/>
  <c r="J5" i="4"/>
  <c r="H5" i="4"/>
  <c r="F5" i="4"/>
  <c r="D5" i="4"/>
  <c r="B5" i="4"/>
  <c r="R204" i="8"/>
  <c r="R203" i="8"/>
  <c r="R202" i="8"/>
  <c r="R201" i="8"/>
  <c r="R200" i="8"/>
  <c r="R199" i="8"/>
  <c r="R198" i="8"/>
  <c r="R197" i="8"/>
  <c r="R196" i="8"/>
  <c r="R195" i="8"/>
  <c r="R194" i="8"/>
  <c r="R193" i="8"/>
  <c r="R192" i="8"/>
  <c r="R191" i="8"/>
  <c r="R190" i="8"/>
  <c r="R189" i="8"/>
  <c r="R188" i="8"/>
  <c r="R187" i="8"/>
  <c r="R186" i="8"/>
  <c r="R185" i="8"/>
  <c r="R184" i="8"/>
  <c r="R183" i="8"/>
  <c r="R182" i="8"/>
  <c r="R181" i="8"/>
  <c r="R180" i="8"/>
  <c r="R179" i="8"/>
  <c r="R178" i="8"/>
  <c r="R177" i="8"/>
  <c r="R176" i="8"/>
  <c r="R175" i="8"/>
  <c r="R174" i="8"/>
  <c r="R173" i="8"/>
  <c r="R172" i="8"/>
  <c r="R171" i="8"/>
  <c r="R170" i="8"/>
  <c r="R169" i="8"/>
  <c r="R168" i="8"/>
  <c r="R167" i="8"/>
  <c r="R166" i="8"/>
  <c r="R165" i="8"/>
  <c r="R164" i="8"/>
  <c r="R163" i="8"/>
  <c r="R162" i="8"/>
  <c r="R161" i="8"/>
  <c r="R160" i="8"/>
  <c r="R159" i="8"/>
  <c r="R158" i="8"/>
  <c r="R157" i="8"/>
  <c r="R156" i="8"/>
  <c r="R155" i="8"/>
  <c r="R154" i="8"/>
  <c r="R153" i="8"/>
  <c r="R152" i="8"/>
  <c r="R151" i="8"/>
  <c r="R150" i="8"/>
  <c r="R149" i="8"/>
  <c r="R148" i="8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3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120" i="8"/>
  <c r="R119" i="8"/>
  <c r="R118" i="8"/>
  <c r="R117" i="8"/>
  <c r="R116" i="8"/>
  <c r="R115" i="8"/>
  <c r="R114" i="8"/>
  <c r="R113" i="8"/>
  <c r="R112" i="8"/>
  <c r="R111" i="8"/>
  <c r="R110" i="8"/>
  <c r="R109" i="8"/>
  <c r="R108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R4" i="8"/>
  <c r="P3" i="4" l="1"/>
  <c r="H31" i="22"/>
  <c r="H103" i="22"/>
  <c r="Y182" i="18" s="1"/>
  <c r="D3" i="4"/>
  <c r="P31" i="22"/>
  <c r="AG179" i="18" s="1"/>
  <c r="P127" i="21"/>
  <c r="H127" i="23"/>
  <c r="H319" i="23"/>
  <c r="H511" i="23"/>
  <c r="H103" i="23"/>
  <c r="H295" i="23"/>
  <c r="AC180" i="18" s="1"/>
  <c r="H487" i="23"/>
  <c r="H79" i="23"/>
  <c r="H271" i="23"/>
  <c r="AB180" i="18" s="1"/>
  <c r="H463" i="23"/>
  <c r="H55" i="23"/>
  <c r="AC178" i="18" s="1"/>
  <c r="H247" i="23"/>
  <c r="AA180" i="18" s="1"/>
  <c r="H439" i="23"/>
  <c r="H31" i="23"/>
  <c r="H223" i="23"/>
  <c r="Z180" i="18" s="1"/>
  <c r="H415" i="23"/>
  <c r="AC181" i="18" s="1"/>
  <c r="H7" i="23"/>
  <c r="AA178" i="18" s="1"/>
  <c r="H199" i="23"/>
  <c r="AD179" i="18" s="1"/>
  <c r="H391" i="23"/>
  <c r="AB181" i="18" s="1"/>
  <c r="H175" i="23"/>
  <c r="AC179" i="18" s="1"/>
  <c r="H367" i="23"/>
  <c r="H559" i="23"/>
  <c r="AD182" i="18" s="1"/>
  <c r="P295" i="21"/>
  <c r="AK170" i="18" s="1"/>
  <c r="P271" i="21"/>
  <c r="AJ170" i="18" s="1"/>
  <c r="P415" i="21"/>
  <c r="P247" i="21"/>
  <c r="AI170" i="18" s="1"/>
  <c r="P223" i="21"/>
  <c r="AH170" i="18" s="1"/>
  <c r="H223" i="21"/>
  <c r="H271" i="21"/>
  <c r="AB170" i="18" s="1"/>
  <c r="H319" i="21"/>
  <c r="AD170" i="18" s="1"/>
  <c r="H247" i="21"/>
  <c r="H295" i="21"/>
  <c r="P31" i="20"/>
  <c r="AJ3" i="7"/>
  <c r="J3" i="7"/>
  <c r="R3" i="4"/>
  <c r="T3" i="4"/>
  <c r="N3" i="4"/>
  <c r="F3" i="4"/>
  <c r="H3" i="4"/>
  <c r="J3" i="4"/>
  <c r="AD181" i="18"/>
  <c r="AA181" i="18"/>
  <c r="P7" i="21"/>
  <c r="AI168" i="18" s="1"/>
  <c r="P199" i="21"/>
  <c r="AL169" i="18" s="1"/>
  <c r="P343" i="21"/>
  <c r="P535" i="21"/>
  <c r="AK172" i="18" s="1"/>
  <c r="P175" i="21"/>
  <c r="AK169" i="18" s="1"/>
  <c r="P511" i="21"/>
  <c r="AJ172" i="18" s="1"/>
  <c r="P463" i="21"/>
  <c r="AH172" i="18" s="1"/>
  <c r="P103" i="21"/>
  <c r="AH169" i="18" s="1"/>
  <c r="P439" i="21"/>
  <c r="P55" i="21"/>
  <c r="AK168" i="18" s="1"/>
  <c r="P391" i="21"/>
  <c r="P79" i="21"/>
  <c r="AL168" i="18" s="1"/>
  <c r="P31" i="21"/>
  <c r="AJ168" i="18" s="1"/>
  <c r="P367" i="21"/>
  <c r="AI171" i="18" s="1"/>
  <c r="P559" i="21"/>
  <c r="AL172" i="18" s="1"/>
  <c r="H127" i="21"/>
  <c r="H175" i="21"/>
  <c r="H103" i="21"/>
  <c r="H151" i="21"/>
  <c r="AB169" i="18" s="1"/>
  <c r="H199" i="21"/>
  <c r="AD169" i="18" s="1"/>
  <c r="P103" i="22"/>
  <c r="AG182" i="18" s="1"/>
  <c r="H103" i="20"/>
  <c r="Y172" i="18" s="1"/>
  <c r="H79" i="20"/>
  <c r="Y171" i="18" s="1"/>
  <c r="H31" i="20"/>
  <c r="Y169" i="18" s="1"/>
  <c r="AB179" i="18"/>
  <c r="AB178" i="18"/>
  <c r="AA179" i="18"/>
  <c r="AB182" i="18"/>
  <c r="P79" i="22"/>
  <c r="AG181" i="18" s="1"/>
  <c r="H79" i="22"/>
  <c r="Y181" i="18" s="1"/>
  <c r="AI172" i="18"/>
  <c r="AK171" i="18"/>
  <c r="Z170" i="18"/>
  <c r="H367" i="21"/>
  <c r="AA171" i="18" s="1"/>
  <c r="H415" i="21"/>
  <c r="H463" i="21"/>
  <c r="Z172" i="18" s="1"/>
  <c r="H511" i="21"/>
  <c r="AB172" i="18" s="1"/>
  <c r="H559" i="21"/>
  <c r="AD172" i="18" s="1"/>
  <c r="Z169" i="18"/>
  <c r="AA170" i="18"/>
  <c r="H391" i="21"/>
  <c r="H439" i="21"/>
  <c r="AD171" i="18" s="1"/>
  <c r="H487" i="21"/>
  <c r="AA172" i="18" s="1"/>
  <c r="H535" i="21"/>
  <c r="AC172" i="18" s="1"/>
  <c r="P79" i="20"/>
  <c r="AG171" i="18" s="1"/>
  <c r="P103" i="20"/>
  <c r="AG172" i="18" s="1"/>
  <c r="AL181" i="18"/>
  <c r="AK182" i="18"/>
  <c r="AC182" i="18"/>
  <c r="AD180" i="18"/>
  <c r="AG170" i="18"/>
  <c r="AK180" i="18"/>
  <c r="AH182" i="18"/>
  <c r="AL182" i="18"/>
  <c r="AH180" i="18"/>
  <c r="AK181" i="18"/>
  <c r="AJ182" i="18"/>
  <c r="AG180" i="18"/>
  <c r="Y180" i="18"/>
  <c r="Y170" i="18"/>
  <c r="J105" i="7"/>
  <c r="AK178" i="18"/>
  <c r="AJ179" i="18"/>
  <c r="AI180" i="18"/>
  <c r="AH181" i="18"/>
  <c r="Y179" i="18"/>
  <c r="AK179" i="18"/>
  <c r="AI181" i="18"/>
  <c r="AL178" i="18"/>
  <c r="AJ180" i="18"/>
  <c r="Z181" i="18"/>
  <c r="AI178" i="18"/>
  <c r="AD178" i="18"/>
  <c r="AL179" i="18"/>
  <c r="AJ181" i="18"/>
  <c r="Z182" i="18"/>
  <c r="AI182" i="18"/>
  <c r="AJ178" i="18"/>
  <c r="AI179" i="18"/>
  <c r="AL180" i="18"/>
  <c r="AA182" i="18"/>
  <c r="D182" i="18" s="1"/>
  <c r="H7" i="21"/>
  <c r="AA168" i="18" s="1"/>
  <c r="AJ171" i="18"/>
  <c r="H55" i="21"/>
  <c r="AC168" i="18" s="1"/>
  <c r="AC170" i="18"/>
  <c r="H343" i="21"/>
  <c r="Z171" i="18" s="1"/>
  <c r="AB171" i="18"/>
  <c r="AJ169" i="18"/>
  <c r="AH171" i="18"/>
  <c r="AL171" i="18"/>
  <c r="H31" i="21"/>
  <c r="AB168" i="18" s="1"/>
  <c r="H79" i="21"/>
  <c r="AD168" i="18" s="1"/>
  <c r="AC169" i="18"/>
  <c r="AC171" i="18"/>
  <c r="AL170" i="18"/>
  <c r="P7" i="22"/>
  <c r="AG178" i="18" s="1"/>
  <c r="H7" i="22"/>
  <c r="Y178" i="18" s="1"/>
  <c r="P7" i="20"/>
  <c r="AG168" i="18" s="1"/>
  <c r="H7" i="20"/>
  <c r="Y168" i="18" s="1"/>
  <c r="AG169" i="18"/>
  <c r="O3" i="16"/>
  <c r="AH179" i="18" s="1"/>
  <c r="G3" i="16"/>
  <c r="Z179" i="18" s="1"/>
  <c r="O3" i="15"/>
  <c r="AI169" i="18" s="1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R103" i="6"/>
  <c r="R102" i="6"/>
  <c r="R101" i="6"/>
  <c r="R100" i="6"/>
  <c r="R99" i="6"/>
  <c r="S99" i="6" s="1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S83" i="6" s="1"/>
  <c r="R82" i="6"/>
  <c r="R81" i="6"/>
  <c r="R80" i="6"/>
  <c r="R79" i="6"/>
  <c r="R78" i="6"/>
  <c r="R77" i="6"/>
  <c r="R76" i="6"/>
  <c r="R75" i="6"/>
  <c r="S75" i="6" s="1"/>
  <c r="R74" i="6"/>
  <c r="R73" i="6"/>
  <c r="R72" i="6"/>
  <c r="R71" i="6"/>
  <c r="R70" i="6"/>
  <c r="R69" i="6"/>
  <c r="R68" i="6"/>
  <c r="R67" i="6"/>
  <c r="S67" i="6" s="1"/>
  <c r="R66" i="6"/>
  <c r="R65" i="6"/>
  <c r="R64" i="6"/>
  <c r="R63" i="6"/>
  <c r="R62" i="6"/>
  <c r="R61" i="6"/>
  <c r="R60" i="6"/>
  <c r="R59" i="6"/>
  <c r="S59" i="6" s="1"/>
  <c r="R58" i="6"/>
  <c r="R57" i="6"/>
  <c r="R56" i="6"/>
  <c r="R55" i="6"/>
  <c r="R54" i="6"/>
  <c r="R53" i="6"/>
  <c r="R52" i="6"/>
  <c r="R51" i="6"/>
  <c r="S51" i="6" s="1"/>
  <c r="R50" i="6"/>
  <c r="R49" i="6"/>
  <c r="R48" i="6"/>
  <c r="R47" i="6"/>
  <c r="R46" i="6"/>
  <c r="R45" i="6"/>
  <c r="R44" i="6"/>
  <c r="R43" i="6"/>
  <c r="S43" i="6" s="1"/>
  <c r="R42" i="6"/>
  <c r="R41" i="6"/>
  <c r="R40" i="6"/>
  <c r="R39" i="6"/>
  <c r="R38" i="6"/>
  <c r="R37" i="6"/>
  <c r="R36" i="6"/>
  <c r="R35" i="6"/>
  <c r="S35" i="6" s="1"/>
  <c r="R34" i="6"/>
  <c r="R33" i="6"/>
  <c r="R32" i="6"/>
  <c r="R31" i="6"/>
  <c r="R30" i="6"/>
  <c r="R29" i="6"/>
  <c r="R28" i="6"/>
  <c r="R27" i="6"/>
  <c r="S27" i="6" s="1"/>
  <c r="R26" i="6"/>
  <c r="R25" i="6"/>
  <c r="R24" i="6"/>
  <c r="R23" i="6"/>
  <c r="R22" i="6"/>
  <c r="R21" i="6"/>
  <c r="R20" i="6"/>
  <c r="R19" i="6"/>
  <c r="S19" i="6" s="1"/>
  <c r="R18" i="6"/>
  <c r="R17" i="6"/>
  <c r="R16" i="6"/>
  <c r="R15" i="6"/>
  <c r="R14" i="6"/>
  <c r="R13" i="6"/>
  <c r="R12" i="6"/>
  <c r="S12" i="6" s="1"/>
  <c r="R11" i="6"/>
  <c r="S11" i="6" s="1"/>
  <c r="R10" i="6"/>
  <c r="R9" i="6"/>
  <c r="R8" i="6"/>
  <c r="R7" i="6"/>
  <c r="R6" i="6"/>
  <c r="R5" i="6"/>
  <c r="R4" i="6"/>
  <c r="S4" i="6" s="1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N103" i="6"/>
  <c r="N102" i="6"/>
  <c r="N101" i="6"/>
  <c r="O101" i="6" s="1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O83" i="6" s="1"/>
  <c r="N82" i="6"/>
  <c r="N81" i="6"/>
  <c r="N80" i="6"/>
  <c r="N79" i="6"/>
  <c r="N78" i="6"/>
  <c r="N77" i="6"/>
  <c r="O77" i="6" s="1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O59" i="6" s="1"/>
  <c r="N58" i="6"/>
  <c r="N57" i="6"/>
  <c r="N56" i="6"/>
  <c r="N55" i="6"/>
  <c r="N54" i="6"/>
  <c r="N53" i="6"/>
  <c r="O53" i="6" s="1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O35" i="6" s="1"/>
  <c r="N34" i="6"/>
  <c r="N33" i="6"/>
  <c r="N32" i="6"/>
  <c r="N31" i="6"/>
  <c r="N30" i="6"/>
  <c r="N29" i="6"/>
  <c r="O29" i="6" s="1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O12" i="6" s="1"/>
  <c r="N11" i="6"/>
  <c r="O11" i="6" s="1"/>
  <c r="N10" i="6"/>
  <c r="N9" i="6"/>
  <c r="N8" i="6"/>
  <c r="N7" i="6"/>
  <c r="N6" i="6"/>
  <c r="N5" i="6"/>
  <c r="O5" i="6" s="1"/>
  <c r="N4" i="6"/>
  <c r="T3" i="6"/>
  <c r="R3" i="6"/>
  <c r="P3" i="6"/>
  <c r="N3" i="6"/>
  <c r="O3" i="6" s="1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H103" i="6"/>
  <c r="I103" i="6" s="1"/>
  <c r="H102" i="6"/>
  <c r="I102" i="6" s="1"/>
  <c r="H101" i="6"/>
  <c r="H100" i="6"/>
  <c r="H99" i="6"/>
  <c r="H98" i="6"/>
  <c r="H97" i="6"/>
  <c r="I97" i="6" s="1"/>
  <c r="H96" i="6"/>
  <c r="I96" i="6" s="1"/>
  <c r="H95" i="6"/>
  <c r="H94" i="6"/>
  <c r="H93" i="6"/>
  <c r="H92" i="6"/>
  <c r="I92" i="6" s="1"/>
  <c r="H91" i="6"/>
  <c r="H90" i="6"/>
  <c r="H89" i="6"/>
  <c r="H88" i="6"/>
  <c r="H87" i="6"/>
  <c r="H86" i="6"/>
  <c r="I86" i="6" s="1"/>
  <c r="H85" i="6"/>
  <c r="H84" i="6"/>
  <c r="I84" i="6" s="1"/>
  <c r="H83" i="6"/>
  <c r="H82" i="6"/>
  <c r="H81" i="6"/>
  <c r="H80" i="6"/>
  <c r="I80" i="6" s="1"/>
  <c r="H79" i="6"/>
  <c r="I79" i="6" s="1"/>
  <c r="H78" i="6"/>
  <c r="I78" i="6" s="1"/>
  <c r="H77" i="6"/>
  <c r="H76" i="6"/>
  <c r="H75" i="6"/>
  <c r="H74" i="6"/>
  <c r="H73" i="6"/>
  <c r="I73" i="6" s="1"/>
  <c r="H72" i="6"/>
  <c r="I72" i="6" s="1"/>
  <c r="H71" i="6"/>
  <c r="H70" i="6"/>
  <c r="H69" i="6"/>
  <c r="H68" i="6"/>
  <c r="I68" i="6" s="1"/>
  <c r="H67" i="6"/>
  <c r="H66" i="6"/>
  <c r="H65" i="6"/>
  <c r="H64" i="6"/>
  <c r="H63" i="6"/>
  <c r="H62" i="6"/>
  <c r="I62" i="6" s="1"/>
  <c r="H61" i="6"/>
  <c r="H60" i="6"/>
  <c r="I60" i="6" s="1"/>
  <c r="H59" i="6"/>
  <c r="H58" i="6"/>
  <c r="H57" i="6"/>
  <c r="H56" i="6"/>
  <c r="I56" i="6" s="1"/>
  <c r="H55" i="6"/>
  <c r="I55" i="6" s="1"/>
  <c r="H54" i="6"/>
  <c r="I54" i="6" s="1"/>
  <c r="H53" i="6"/>
  <c r="H52" i="6"/>
  <c r="H51" i="6"/>
  <c r="H50" i="6"/>
  <c r="H49" i="6"/>
  <c r="I49" i="6" s="1"/>
  <c r="H48" i="6"/>
  <c r="I48" i="6" s="1"/>
  <c r="H47" i="6"/>
  <c r="H46" i="6"/>
  <c r="I46" i="6" s="1"/>
  <c r="H45" i="6"/>
  <c r="H44" i="6"/>
  <c r="I44" i="6" s="1"/>
  <c r="H43" i="6"/>
  <c r="H42" i="6"/>
  <c r="H41" i="6"/>
  <c r="H40" i="6"/>
  <c r="I40" i="6" s="1"/>
  <c r="H39" i="6"/>
  <c r="H38" i="6"/>
  <c r="I38" i="6" s="1"/>
  <c r="H37" i="6"/>
  <c r="H36" i="6"/>
  <c r="I36" i="6" s="1"/>
  <c r="H35" i="6"/>
  <c r="H34" i="6"/>
  <c r="H33" i="6"/>
  <c r="H32" i="6"/>
  <c r="I32" i="6" s="1"/>
  <c r="H31" i="6"/>
  <c r="I31" i="6" s="1"/>
  <c r="H30" i="6"/>
  <c r="I30" i="6" s="1"/>
  <c r="H29" i="6"/>
  <c r="H28" i="6"/>
  <c r="I28" i="6" s="1"/>
  <c r="H27" i="6"/>
  <c r="H26" i="6"/>
  <c r="H25" i="6"/>
  <c r="I25" i="6" s="1"/>
  <c r="H24" i="6"/>
  <c r="I24" i="6" s="1"/>
  <c r="H23" i="6"/>
  <c r="H22" i="6"/>
  <c r="I22" i="6" s="1"/>
  <c r="H21" i="6"/>
  <c r="H20" i="6"/>
  <c r="I20" i="6" s="1"/>
  <c r="H19" i="6"/>
  <c r="H18" i="6"/>
  <c r="H17" i="6"/>
  <c r="H16" i="6"/>
  <c r="I16" i="6" s="1"/>
  <c r="H15" i="6"/>
  <c r="H14" i="6"/>
  <c r="I14" i="6" s="1"/>
  <c r="H13" i="6"/>
  <c r="H12" i="6"/>
  <c r="I12" i="6" s="1"/>
  <c r="H11" i="6"/>
  <c r="H10" i="6"/>
  <c r="H9" i="6"/>
  <c r="H8" i="6"/>
  <c r="I8" i="6" s="1"/>
  <c r="H7" i="6"/>
  <c r="I7" i="6" s="1"/>
  <c r="H6" i="6"/>
  <c r="I6" i="6" s="1"/>
  <c r="H5" i="6"/>
  <c r="H4" i="6"/>
  <c r="I4" i="6" s="1"/>
  <c r="H3" i="6"/>
  <c r="I3" i="6" s="1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E32" i="6" s="1"/>
  <c r="D31" i="6"/>
  <c r="D30" i="6"/>
  <c r="D29" i="6"/>
  <c r="D28" i="6"/>
  <c r="D27" i="6"/>
  <c r="D26" i="6"/>
  <c r="D25" i="6"/>
  <c r="D24" i="6"/>
  <c r="E24" i="6" s="1"/>
  <c r="D23" i="6"/>
  <c r="D22" i="6"/>
  <c r="D21" i="6"/>
  <c r="D20" i="6"/>
  <c r="D19" i="6"/>
  <c r="D18" i="6"/>
  <c r="D17" i="6"/>
  <c r="D16" i="6"/>
  <c r="E16" i="6" s="1"/>
  <c r="D15" i="6"/>
  <c r="D14" i="6"/>
  <c r="D13" i="6"/>
  <c r="D12" i="6"/>
  <c r="D11" i="6"/>
  <c r="D10" i="6"/>
  <c r="D9" i="6"/>
  <c r="D8" i="6"/>
  <c r="E8" i="6" s="1"/>
  <c r="D7" i="6"/>
  <c r="D6" i="6"/>
  <c r="D5" i="6"/>
  <c r="D4" i="6"/>
  <c r="D3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T204" i="8"/>
  <c r="S204" i="8"/>
  <c r="T203" i="8"/>
  <c r="S203" i="8"/>
  <c r="T202" i="8"/>
  <c r="S202" i="8"/>
  <c r="T201" i="8"/>
  <c r="S201" i="8"/>
  <c r="T200" i="8"/>
  <c r="S200" i="8"/>
  <c r="T199" i="8"/>
  <c r="S199" i="8"/>
  <c r="T198" i="8"/>
  <c r="S198" i="8"/>
  <c r="T197" i="8"/>
  <c r="S197" i="8"/>
  <c r="T196" i="8"/>
  <c r="S196" i="8"/>
  <c r="T195" i="8"/>
  <c r="S195" i="8"/>
  <c r="T194" i="8"/>
  <c r="S194" i="8"/>
  <c r="T193" i="8"/>
  <c r="S193" i="8"/>
  <c r="T192" i="8"/>
  <c r="S192" i="8"/>
  <c r="T191" i="8"/>
  <c r="S191" i="8"/>
  <c r="T190" i="8"/>
  <c r="S190" i="8"/>
  <c r="T189" i="8"/>
  <c r="S189" i="8"/>
  <c r="T188" i="8"/>
  <c r="S188" i="8"/>
  <c r="T187" i="8"/>
  <c r="S187" i="8"/>
  <c r="T186" i="8"/>
  <c r="S186" i="8"/>
  <c r="T185" i="8"/>
  <c r="S185" i="8"/>
  <c r="T184" i="8"/>
  <c r="S184" i="8"/>
  <c r="T183" i="8"/>
  <c r="S183" i="8"/>
  <c r="T182" i="8"/>
  <c r="S182" i="8"/>
  <c r="T181" i="8"/>
  <c r="S181" i="8"/>
  <c r="T180" i="8"/>
  <c r="S180" i="8"/>
  <c r="T179" i="8"/>
  <c r="S179" i="8"/>
  <c r="T178" i="8"/>
  <c r="S178" i="8"/>
  <c r="T177" i="8"/>
  <c r="S177" i="8"/>
  <c r="T176" i="8"/>
  <c r="S176" i="8"/>
  <c r="T175" i="8"/>
  <c r="S175" i="8"/>
  <c r="T174" i="8"/>
  <c r="S174" i="8"/>
  <c r="T173" i="8"/>
  <c r="S173" i="8"/>
  <c r="T172" i="8"/>
  <c r="S172" i="8"/>
  <c r="T171" i="8"/>
  <c r="S171" i="8"/>
  <c r="T170" i="8"/>
  <c r="S170" i="8"/>
  <c r="T169" i="8"/>
  <c r="S169" i="8"/>
  <c r="T168" i="8"/>
  <c r="S168" i="8"/>
  <c r="T167" i="8"/>
  <c r="S167" i="8"/>
  <c r="T166" i="8"/>
  <c r="S166" i="8"/>
  <c r="T165" i="8"/>
  <c r="S165" i="8"/>
  <c r="T164" i="8"/>
  <c r="S164" i="8"/>
  <c r="T163" i="8"/>
  <c r="S163" i="8"/>
  <c r="T162" i="8"/>
  <c r="S162" i="8"/>
  <c r="T161" i="8"/>
  <c r="S161" i="8"/>
  <c r="T160" i="8"/>
  <c r="S160" i="8"/>
  <c r="T159" i="8"/>
  <c r="S159" i="8"/>
  <c r="T158" i="8"/>
  <c r="S158" i="8"/>
  <c r="T157" i="8"/>
  <c r="S157" i="8"/>
  <c r="T156" i="8"/>
  <c r="S156" i="8"/>
  <c r="T155" i="8"/>
  <c r="S155" i="8"/>
  <c r="T154" i="8"/>
  <c r="S154" i="8"/>
  <c r="T153" i="8"/>
  <c r="S153" i="8"/>
  <c r="T152" i="8"/>
  <c r="S152" i="8"/>
  <c r="T151" i="8"/>
  <c r="S151" i="8"/>
  <c r="T150" i="8"/>
  <c r="S150" i="8"/>
  <c r="T149" i="8"/>
  <c r="S149" i="8"/>
  <c r="T148" i="8"/>
  <c r="S148" i="8"/>
  <c r="T147" i="8"/>
  <c r="S147" i="8"/>
  <c r="T146" i="8"/>
  <c r="S146" i="8"/>
  <c r="T145" i="8"/>
  <c r="S145" i="8"/>
  <c r="T144" i="8"/>
  <c r="S144" i="8"/>
  <c r="T143" i="8"/>
  <c r="S143" i="8"/>
  <c r="T142" i="8"/>
  <c r="S142" i="8"/>
  <c r="T141" i="8"/>
  <c r="S141" i="8"/>
  <c r="T140" i="8"/>
  <c r="S140" i="8"/>
  <c r="T139" i="8"/>
  <c r="S139" i="8"/>
  <c r="T138" i="8"/>
  <c r="S138" i="8"/>
  <c r="T137" i="8"/>
  <c r="S137" i="8"/>
  <c r="T136" i="8"/>
  <c r="S136" i="8"/>
  <c r="T135" i="8"/>
  <c r="S135" i="8"/>
  <c r="T134" i="8"/>
  <c r="S134" i="8"/>
  <c r="T133" i="8"/>
  <c r="S133" i="8"/>
  <c r="T132" i="8"/>
  <c r="S132" i="8"/>
  <c r="T131" i="8"/>
  <c r="S131" i="8"/>
  <c r="T130" i="8"/>
  <c r="S130" i="8"/>
  <c r="T129" i="8"/>
  <c r="S129" i="8"/>
  <c r="T128" i="8"/>
  <c r="S128" i="8"/>
  <c r="T127" i="8"/>
  <c r="S127" i="8"/>
  <c r="T126" i="8"/>
  <c r="S126" i="8"/>
  <c r="T125" i="8"/>
  <c r="S125" i="8"/>
  <c r="T124" i="8"/>
  <c r="S124" i="8"/>
  <c r="T123" i="8"/>
  <c r="S123" i="8"/>
  <c r="T122" i="8"/>
  <c r="S122" i="8"/>
  <c r="T121" i="8"/>
  <c r="S121" i="8"/>
  <c r="T120" i="8"/>
  <c r="S120" i="8"/>
  <c r="T119" i="8"/>
  <c r="S119" i="8"/>
  <c r="T118" i="8"/>
  <c r="S118" i="8"/>
  <c r="T117" i="8"/>
  <c r="S117" i="8"/>
  <c r="T116" i="8"/>
  <c r="S116" i="8"/>
  <c r="T115" i="8"/>
  <c r="S115" i="8"/>
  <c r="T114" i="8"/>
  <c r="S114" i="8"/>
  <c r="T113" i="8"/>
  <c r="S113" i="8"/>
  <c r="T112" i="8"/>
  <c r="S112" i="8"/>
  <c r="T111" i="8"/>
  <c r="S111" i="8"/>
  <c r="T110" i="8"/>
  <c r="S110" i="8"/>
  <c r="T109" i="8"/>
  <c r="S109" i="8"/>
  <c r="T108" i="8"/>
  <c r="S108" i="8"/>
  <c r="T107" i="8"/>
  <c r="S107" i="8"/>
  <c r="T106" i="8"/>
  <c r="S106" i="8"/>
  <c r="T105" i="8"/>
  <c r="S105" i="8"/>
  <c r="T104" i="8"/>
  <c r="S104" i="8"/>
  <c r="T103" i="8"/>
  <c r="S103" i="8"/>
  <c r="T102" i="8"/>
  <c r="S102" i="8"/>
  <c r="T101" i="8"/>
  <c r="S101" i="8"/>
  <c r="T100" i="8"/>
  <c r="S100" i="8"/>
  <c r="T99" i="8"/>
  <c r="S99" i="8"/>
  <c r="T98" i="8"/>
  <c r="S98" i="8"/>
  <c r="T97" i="8"/>
  <c r="S97" i="8"/>
  <c r="T96" i="8"/>
  <c r="S96" i="8"/>
  <c r="T95" i="8"/>
  <c r="S95" i="8"/>
  <c r="T94" i="8"/>
  <c r="S94" i="8"/>
  <c r="T93" i="8"/>
  <c r="S93" i="8"/>
  <c r="T92" i="8"/>
  <c r="S92" i="8"/>
  <c r="T91" i="8"/>
  <c r="S91" i="8"/>
  <c r="T90" i="8"/>
  <c r="S90" i="8"/>
  <c r="T89" i="8"/>
  <c r="S89" i="8"/>
  <c r="T88" i="8"/>
  <c r="S88" i="8"/>
  <c r="T87" i="8"/>
  <c r="S87" i="8"/>
  <c r="T86" i="8"/>
  <c r="S86" i="8"/>
  <c r="T85" i="8"/>
  <c r="S85" i="8"/>
  <c r="T84" i="8"/>
  <c r="S84" i="8"/>
  <c r="T83" i="8"/>
  <c r="S83" i="8"/>
  <c r="T82" i="8"/>
  <c r="S82" i="8"/>
  <c r="T81" i="8"/>
  <c r="S81" i="8"/>
  <c r="T80" i="8"/>
  <c r="S80" i="8"/>
  <c r="T79" i="8"/>
  <c r="S79" i="8"/>
  <c r="T78" i="8"/>
  <c r="S78" i="8"/>
  <c r="T77" i="8"/>
  <c r="S77" i="8"/>
  <c r="T76" i="8"/>
  <c r="S76" i="8"/>
  <c r="T75" i="8"/>
  <c r="S75" i="8"/>
  <c r="T74" i="8"/>
  <c r="S74" i="8"/>
  <c r="T73" i="8"/>
  <c r="S73" i="8"/>
  <c r="T72" i="8"/>
  <c r="S72" i="8"/>
  <c r="T71" i="8"/>
  <c r="S71" i="8"/>
  <c r="T70" i="8"/>
  <c r="S70" i="8"/>
  <c r="T69" i="8"/>
  <c r="S69" i="8"/>
  <c r="T68" i="8"/>
  <c r="S68" i="8"/>
  <c r="T67" i="8"/>
  <c r="S67" i="8"/>
  <c r="T66" i="8"/>
  <c r="S66" i="8"/>
  <c r="T65" i="8"/>
  <c r="S65" i="8"/>
  <c r="T64" i="8"/>
  <c r="S64" i="8"/>
  <c r="T63" i="8"/>
  <c r="S63" i="8"/>
  <c r="T62" i="8"/>
  <c r="S62" i="8"/>
  <c r="T61" i="8"/>
  <c r="S61" i="8"/>
  <c r="T60" i="8"/>
  <c r="S60" i="8"/>
  <c r="T59" i="8"/>
  <c r="S59" i="8"/>
  <c r="T58" i="8"/>
  <c r="S58" i="8"/>
  <c r="T57" i="8"/>
  <c r="S57" i="8"/>
  <c r="T56" i="8"/>
  <c r="S56" i="8"/>
  <c r="T55" i="8"/>
  <c r="S55" i="8"/>
  <c r="T54" i="8"/>
  <c r="S54" i="8"/>
  <c r="T53" i="8"/>
  <c r="S53" i="8"/>
  <c r="T52" i="8"/>
  <c r="S52" i="8"/>
  <c r="T51" i="8"/>
  <c r="S51" i="8"/>
  <c r="T50" i="8"/>
  <c r="S50" i="8"/>
  <c r="T49" i="8"/>
  <c r="S49" i="8"/>
  <c r="T48" i="8"/>
  <c r="S48" i="8"/>
  <c r="T47" i="8"/>
  <c r="S47" i="8"/>
  <c r="T46" i="8"/>
  <c r="S46" i="8"/>
  <c r="T45" i="8"/>
  <c r="S45" i="8"/>
  <c r="T44" i="8"/>
  <c r="S44" i="8"/>
  <c r="T43" i="8"/>
  <c r="S43" i="8"/>
  <c r="T42" i="8"/>
  <c r="S42" i="8"/>
  <c r="T41" i="8"/>
  <c r="S41" i="8"/>
  <c r="T40" i="8"/>
  <c r="S40" i="8"/>
  <c r="T39" i="8"/>
  <c r="S39" i="8"/>
  <c r="T38" i="8"/>
  <c r="S38" i="8"/>
  <c r="T37" i="8"/>
  <c r="S37" i="8"/>
  <c r="T36" i="8"/>
  <c r="S36" i="8"/>
  <c r="T35" i="8"/>
  <c r="S35" i="8"/>
  <c r="T34" i="8"/>
  <c r="S34" i="8"/>
  <c r="T33" i="8"/>
  <c r="S33" i="8"/>
  <c r="T32" i="8"/>
  <c r="S32" i="8"/>
  <c r="T31" i="8"/>
  <c r="S31" i="8"/>
  <c r="T30" i="8"/>
  <c r="S30" i="8"/>
  <c r="T29" i="8"/>
  <c r="S29" i="8"/>
  <c r="T28" i="8"/>
  <c r="S28" i="8"/>
  <c r="T27" i="8"/>
  <c r="S27" i="8"/>
  <c r="T26" i="8"/>
  <c r="S26" i="8"/>
  <c r="T25" i="8"/>
  <c r="S25" i="8"/>
  <c r="T24" i="8"/>
  <c r="S24" i="8"/>
  <c r="T23" i="8"/>
  <c r="S23" i="8"/>
  <c r="T22" i="8"/>
  <c r="S22" i="8"/>
  <c r="T21" i="8"/>
  <c r="S21" i="8"/>
  <c r="T20" i="8"/>
  <c r="S20" i="8"/>
  <c r="T19" i="8"/>
  <c r="S19" i="8"/>
  <c r="T18" i="8"/>
  <c r="S18" i="8"/>
  <c r="T17" i="8"/>
  <c r="S17" i="8"/>
  <c r="T16" i="8"/>
  <c r="S16" i="8"/>
  <c r="T15" i="8"/>
  <c r="S15" i="8"/>
  <c r="T14" i="8"/>
  <c r="S14" i="8"/>
  <c r="T13" i="8"/>
  <c r="S13" i="8"/>
  <c r="T12" i="8"/>
  <c r="S12" i="8"/>
  <c r="T11" i="8"/>
  <c r="S11" i="8"/>
  <c r="T10" i="8"/>
  <c r="S10" i="8"/>
  <c r="T9" i="8"/>
  <c r="S9" i="8"/>
  <c r="T8" i="8"/>
  <c r="S8" i="8"/>
  <c r="T7" i="8"/>
  <c r="S7" i="8"/>
  <c r="T6" i="8"/>
  <c r="S6" i="8"/>
  <c r="T5" i="8"/>
  <c r="S5" i="8"/>
  <c r="T4" i="8"/>
  <c r="S4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H4" i="8"/>
  <c r="O60" i="6" l="1"/>
  <c r="O19" i="6"/>
  <c r="O67" i="6"/>
  <c r="O85" i="6"/>
  <c r="I17" i="6"/>
  <c r="I23" i="6"/>
  <c r="I41" i="6"/>
  <c r="I47" i="6"/>
  <c r="I65" i="6"/>
  <c r="I71" i="6"/>
  <c r="I89" i="6"/>
  <c r="I95" i="6"/>
  <c r="O4" i="6"/>
  <c r="O28" i="6"/>
  <c r="O52" i="6"/>
  <c r="O76" i="6"/>
  <c r="O100" i="6"/>
  <c r="S20" i="6"/>
  <c r="O13" i="6"/>
  <c r="O37" i="6"/>
  <c r="O61" i="6"/>
  <c r="I9" i="6"/>
  <c r="I15" i="6"/>
  <c r="I33" i="6"/>
  <c r="I39" i="6"/>
  <c r="I57" i="6"/>
  <c r="I63" i="6"/>
  <c r="I81" i="6"/>
  <c r="I87" i="6"/>
  <c r="O20" i="6"/>
  <c r="O44" i="6"/>
  <c r="O68" i="6"/>
  <c r="O92" i="6"/>
  <c r="O36" i="6"/>
  <c r="O84" i="6"/>
  <c r="O43" i="6"/>
  <c r="O91" i="6"/>
  <c r="I52" i="6"/>
  <c r="I64" i="6"/>
  <c r="I70" i="6"/>
  <c r="I76" i="6"/>
  <c r="I88" i="6"/>
  <c r="I94" i="6"/>
  <c r="I100" i="6"/>
  <c r="O21" i="6"/>
  <c r="O27" i="6"/>
  <c r="O45" i="6"/>
  <c r="O51" i="6"/>
  <c r="O69" i="6"/>
  <c r="O75" i="6"/>
  <c r="O93" i="6"/>
  <c r="O99" i="6"/>
  <c r="S91" i="6"/>
  <c r="S28" i="6"/>
  <c r="S3" i="6"/>
  <c r="O10" i="6"/>
  <c r="O18" i="6"/>
  <c r="O26" i="6"/>
  <c r="O34" i="6"/>
  <c r="O42" i="6"/>
  <c r="O50" i="6"/>
  <c r="O58" i="6"/>
  <c r="O66" i="6"/>
  <c r="O74" i="6"/>
  <c r="O82" i="6"/>
  <c r="O90" i="6"/>
  <c r="O98" i="6"/>
  <c r="S10" i="6"/>
  <c r="S18" i="6"/>
  <c r="S26" i="6"/>
  <c r="S34" i="6"/>
  <c r="S42" i="6"/>
  <c r="S50" i="6"/>
  <c r="S58" i="6"/>
  <c r="S66" i="6"/>
  <c r="S74" i="6"/>
  <c r="S82" i="6"/>
  <c r="S90" i="6"/>
  <c r="S98" i="6"/>
  <c r="O7" i="6"/>
  <c r="O15" i="6"/>
  <c r="O23" i="6"/>
  <c r="O31" i="6"/>
  <c r="O39" i="6"/>
  <c r="O47" i="6"/>
  <c r="O55" i="6"/>
  <c r="O63" i="6"/>
  <c r="O71" i="6"/>
  <c r="O79" i="6"/>
  <c r="O87" i="6"/>
  <c r="O95" i="6"/>
  <c r="O103" i="6"/>
  <c r="S52" i="6"/>
  <c r="S68" i="6"/>
  <c r="S92" i="6"/>
  <c r="S3" i="8"/>
  <c r="S5" i="6"/>
  <c r="S13" i="6"/>
  <c r="S21" i="6"/>
  <c r="S29" i="6"/>
  <c r="S37" i="6"/>
  <c r="S45" i="6"/>
  <c r="S53" i="6"/>
  <c r="S61" i="6"/>
  <c r="S69" i="6"/>
  <c r="S77" i="6"/>
  <c r="S85" i="6"/>
  <c r="S93" i="6"/>
  <c r="S101" i="6"/>
  <c r="O6" i="6"/>
  <c r="O14" i="6"/>
  <c r="O22" i="6"/>
  <c r="O30" i="6"/>
  <c r="O38" i="6"/>
  <c r="O46" i="6"/>
  <c r="O54" i="6"/>
  <c r="O62" i="6"/>
  <c r="O70" i="6"/>
  <c r="O78" i="6"/>
  <c r="O86" i="6"/>
  <c r="O94" i="6"/>
  <c r="O102" i="6"/>
  <c r="S6" i="6"/>
  <c r="S14" i="6"/>
  <c r="S22" i="6"/>
  <c r="S30" i="6"/>
  <c r="S38" i="6"/>
  <c r="S46" i="6"/>
  <c r="S54" i="6"/>
  <c r="S62" i="6"/>
  <c r="S70" i="6"/>
  <c r="S78" i="6"/>
  <c r="S86" i="6"/>
  <c r="S94" i="6"/>
  <c r="S102" i="6"/>
  <c r="S44" i="6"/>
  <c r="S76" i="6"/>
  <c r="S100" i="6"/>
  <c r="S7" i="6"/>
  <c r="S23" i="6"/>
  <c r="S39" i="6"/>
  <c r="S47" i="6"/>
  <c r="S63" i="6"/>
  <c r="S71" i="6"/>
  <c r="S79" i="6"/>
  <c r="S87" i="6"/>
  <c r="S95" i="6"/>
  <c r="S103" i="6"/>
  <c r="O8" i="6"/>
  <c r="O16" i="6"/>
  <c r="O24" i="6"/>
  <c r="O32" i="6"/>
  <c r="O40" i="6"/>
  <c r="O48" i="6"/>
  <c r="O56" i="6"/>
  <c r="O64" i="6"/>
  <c r="O72" i="6"/>
  <c r="O80" i="6"/>
  <c r="O88" i="6"/>
  <c r="O96" i="6"/>
  <c r="S8" i="6"/>
  <c r="S16" i="6"/>
  <c r="S24" i="6"/>
  <c r="S32" i="6"/>
  <c r="S40" i="6"/>
  <c r="S48" i="6"/>
  <c r="S56" i="6"/>
  <c r="S64" i="6"/>
  <c r="S72" i="6"/>
  <c r="S80" i="6"/>
  <c r="S88" i="6"/>
  <c r="S96" i="6"/>
  <c r="S36" i="6"/>
  <c r="S60" i="6"/>
  <c r="S84" i="6"/>
  <c r="S15" i="6"/>
  <c r="S31" i="6"/>
  <c r="S55" i="6"/>
  <c r="O9" i="6"/>
  <c r="O17" i="6"/>
  <c r="O25" i="6"/>
  <c r="O33" i="6"/>
  <c r="O41" i="6"/>
  <c r="O49" i="6"/>
  <c r="O57" i="6"/>
  <c r="O65" i="6"/>
  <c r="O73" i="6"/>
  <c r="O81" i="6"/>
  <c r="O89" i="6"/>
  <c r="O97" i="6"/>
  <c r="S9" i="6"/>
  <c r="S17" i="6"/>
  <c r="S25" i="6"/>
  <c r="S33" i="6"/>
  <c r="S41" i="6"/>
  <c r="S49" i="6"/>
  <c r="S57" i="6"/>
  <c r="S65" i="6"/>
  <c r="S73" i="6"/>
  <c r="S81" i="6"/>
  <c r="S89" i="6"/>
  <c r="S97" i="6"/>
  <c r="E56" i="6"/>
  <c r="E72" i="6"/>
  <c r="E96" i="6"/>
  <c r="E17" i="6"/>
  <c r="E33" i="6"/>
  <c r="E49" i="6"/>
  <c r="E73" i="6"/>
  <c r="E89" i="6"/>
  <c r="E10" i="6"/>
  <c r="E18" i="6"/>
  <c r="E42" i="6"/>
  <c r="E50" i="6"/>
  <c r="E74" i="6"/>
  <c r="E90" i="6"/>
  <c r="E19" i="6"/>
  <c r="E6" i="6"/>
  <c r="E14" i="6"/>
  <c r="E22" i="6"/>
  <c r="E30" i="6"/>
  <c r="E38" i="6"/>
  <c r="E46" i="6"/>
  <c r="E54" i="6"/>
  <c r="E62" i="6"/>
  <c r="E70" i="6"/>
  <c r="E78" i="6"/>
  <c r="E86" i="6"/>
  <c r="E94" i="6"/>
  <c r="E102" i="6"/>
  <c r="E7" i="6"/>
  <c r="E15" i="6"/>
  <c r="E23" i="6"/>
  <c r="E31" i="6"/>
  <c r="E39" i="6"/>
  <c r="E47" i="6"/>
  <c r="E55" i="6"/>
  <c r="E63" i="6"/>
  <c r="E71" i="6"/>
  <c r="E79" i="6"/>
  <c r="E87" i="6"/>
  <c r="E95" i="6"/>
  <c r="E103" i="6"/>
  <c r="I5" i="6"/>
  <c r="I13" i="6"/>
  <c r="I21" i="6"/>
  <c r="I29" i="6"/>
  <c r="I37" i="6"/>
  <c r="I45" i="6"/>
  <c r="I53" i="6"/>
  <c r="I61" i="6"/>
  <c r="I69" i="6"/>
  <c r="I77" i="6"/>
  <c r="I85" i="6"/>
  <c r="I93" i="6"/>
  <c r="I101" i="6"/>
  <c r="E48" i="6"/>
  <c r="E80" i="6"/>
  <c r="E25" i="6"/>
  <c r="E57" i="6"/>
  <c r="E81" i="6"/>
  <c r="E26" i="6"/>
  <c r="E58" i="6"/>
  <c r="E82" i="6"/>
  <c r="E11" i="6"/>
  <c r="E35" i="6"/>
  <c r="E51" i="6"/>
  <c r="E67" i="6"/>
  <c r="E75" i="6"/>
  <c r="E83" i="6"/>
  <c r="E99" i="6"/>
  <c r="E4" i="6"/>
  <c r="E12" i="6"/>
  <c r="E20" i="6"/>
  <c r="E28" i="6"/>
  <c r="E36" i="6"/>
  <c r="E44" i="6"/>
  <c r="E52" i="6"/>
  <c r="E60" i="6"/>
  <c r="E68" i="6"/>
  <c r="E76" i="6"/>
  <c r="E84" i="6"/>
  <c r="E92" i="6"/>
  <c r="E100" i="6"/>
  <c r="I10" i="6"/>
  <c r="I18" i="6"/>
  <c r="I26" i="6"/>
  <c r="I34" i="6"/>
  <c r="I42" i="6"/>
  <c r="I50" i="6"/>
  <c r="I58" i="6"/>
  <c r="I66" i="6"/>
  <c r="I74" i="6"/>
  <c r="I82" i="6"/>
  <c r="I90" i="6"/>
  <c r="I98" i="6"/>
  <c r="E40" i="6"/>
  <c r="E64" i="6"/>
  <c r="E88" i="6"/>
  <c r="E9" i="6"/>
  <c r="E41" i="6"/>
  <c r="E65" i="6"/>
  <c r="E97" i="6"/>
  <c r="E34" i="6"/>
  <c r="E66" i="6"/>
  <c r="E98" i="6"/>
  <c r="E3" i="6"/>
  <c r="E27" i="6"/>
  <c r="E43" i="6"/>
  <c r="E59" i="6"/>
  <c r="E91" i="6"/>
  <c r="E5" i="6"/>
  <c r="E13" i="6"/>
  <c r="E21" i="6"/>
  <c r="E29" i="6"/>
  <c r="E37" i="6"/>
  <c r="E45" i="6"/>
  <c r="E53" i="6"/>
  <c r="E61" i="6"/>
  <c r="E69" i="6"/>
  <c r="E77" i="6"/>
  <c r="E85" i="6"/>
  <c r="E93" i="6"/>
  <c r="E101" i="6"/>
  <c r="I11" i="6"/>
  <c r="I19" i="6"/>
  <c r="I27" i="6"/>
  <c r="I35" i="6"/>
  <c r="I43" i="6"/>
  <c r="I51" i="6"/>
  <c r="I59" i="6"/>
  <c r="I67" i="6"/>
  <c r="I75" i="6"/>
  <c r="I83" i="6"/>
  <c r="I91" i="6"/>
  <c r="I99" i="6"/>
  <c r="I3" i="8"/>
  <c r="C181" i="18"/>
  <c r="G181" i="18"/>
  <c r="F182" i="18"/>
  <c r="C172" i="18"/>
  <c r="B170" i="18"/>
  <c r="C182" i="18"/>
  <c r="G182" i="18"/>
  <c r="G180" i="18"/>
  <c r="F178" i="18"/>
  <c r="B180" i="18"/>
  <c r="R105" i="6"/>
  <c r="N105" i="6"/>
  <c r="H105" i="6"/>
  <c r="H106" i="6"/>
  <c r="D106" i="6"/>
  <c r="D105" i="6"/>
  <c r="N106" i="6"/>
  <c r="R106" i="6"/>
  <c r="G178" i="18"/>
  <c r="D181" i="18"/>
  <c r="E178" i="18"/>
  <c r="F181" i="18"/>
  <c r="E170" i="18"/>
  <c r="C180" i="18"/>
  <c r="B179" i="18"/>
  <c r="D179" i="18"/>
  <c r="E182" i="18"/>
  <c r="D180" i="18"/>
  <c r="E179" i="18"/>
  <c r="G170" i="18"/>
  <c r="C169" i="18"/>
  <c r="F168" i="18"/>
  <c r="D170" i="18"/>
  <c r="G179" i="18"/>
  <c r="F179" i="18"/>
  <c r="F170" i="18"/>
  <c r="E180" i="18"/>
  <c r="E181" i="18"/>
  <c r="D178" i="18"/>
  <c r="F180" i="18"/>
  <c r="C179" i="18"/>
  <c r="E172" i="18"/>
  <c r="F172" i="18"/>
  <c r="E171" i="18"/>
  <c r="D172" i="18"/>
  <c r="C171" i="18"/>
  <c r="D171" i="18"/>
  <c r="C170" i="18"/>
  <c r="G172" i="18"/>
  <c r="F169" i="18"/>
  <c r="G169" i="18"/>
  <c r="E169" i="18"/>
  <c r="G171" i="18"/>
  <c r="F171" i="18"/>
  <c r="E168" i="18"/>
  <c r="D168" i="18"/>
  <c r="B182" i="18"/>
  <c r="B178" i="18"/>
  <c r="B181" i="18"/>
  <c r="B168" i="18"/>
  <c r="B169" i="18"/>
  <c r="G3" i="15" l="1"/>
  <c r="AA169" i="18" s="1"/>
  <c r="D169" i="18" s="1"/>
  <c r="D7" i="26"/>
  <c r="D6" i="26" s="1"/>
  <c r="F7" i="26"/>
  <c r="F6" i="2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mp Diff_2-3_21" type="6" refreshedVersion="3" background="1" saveData="1">
    <textPr codePage="437" sourceFile="S:\Agilent Network Analyzer\Measured Parameters\Power Divider\Tapered PDs\3-Way\6.58 inch\Compensated\20 R\Amp Diff_2-3_2.prn" space="1" comma="1" consecutive="1">
      <textFields count="2">
        <textField/>
        <textField/>
      </textFields>
    </textPr>
  </connection>
  <connection id="2" xr16:uid="{00000000-0015-0000-FFFF-FFFF01000000}" name="Amp Diff_2-31" type="6" refreshedVersion="3" background="1" saveData="1">
    <textPr codePage="437" sourceFile="S:\Agilent Network Analyzer\Measured Parameters\Power Divider\Tapered PDs\3-Way\6.58 inch\Compensated\20 R\Amp Diff_2-3.prn" space="1" comma="1" consecutive="1">
      <textFields count="2">
        <textField/>
        <textField/>
      </textFields>
    </textPr>
  </connection>
  <connection id="3" xr16:uid="{00000000-0015-0000-FFFF-FFFF02000000}" name="Amp Diff_2-41" type="6" refreshedVersion="3" background="1" saveData="1">
    <textPr codePage="437" sourceFile="S:\Agilent Network Analyzer\Measured Parameters\Power Divider\Tapered PDs\3-Way\6.58 inch\Compensated\20 R\Amp Diff_2-4.prn" space="1" comma="1" consecutive="1">
      <textFields count="2">
        <textField/>
        <textField/>
      </textFields>
    </textPr>
  </connection>
  <connection id="4" xr16:uid="{00000000-0015-0000-FFFF-FFFF03000000}" name="Common RL1" type="6" refreshedVersion="3" background="1" saveData="1">
    <textPr codePage="437" sourceFile="S:\Agilent Network Analyzer\Measured Parameters\Power Divider\Tapered PDs\3-Way\6.58 inch\Compensated\20 R\Common RL.prn" space="1" comma="1" consecutive="1">
      <textFields count="2">
        <textField/>
        <textField/>
      </textFields>
    </textPr>
  </connection>
  <connection id="5" xr16:uid="{00000000-0015-0000-FFFF-FFFF04000000}" name="IL_1-4_21" type="6" refreshedVersion="3" background="1" saveData="1">
    <textPr codePage="437" sourceFile="S:\Agilent Network Analyzer\Measured Parameters\Power Divider\Tapered PDs\3-Way\6.58 inch\Compensated\20 R\IL_1-4_2.prn" space="1" comma="1" consecutive="1">
      <textFields count="2">
        <textField/>
        <textField/>
      </textFields>
    </textPr>
  </connection>
  <connection id="6" xr16:uid="{00000000-0015-0000-FFFF-FFFF05000000}" name="IL_1-41" type="6" refreshedVersion="3" background="1" saveData="1">
    <textPr codePage="437" sourceFile="S:\Agilent Network Analyzer\Measured Parameters\Power Divider\Tapered PDs\3-Way\6.58 inch\Compensated\20 R\IL_1-4.prn" space="1" comma="1" consecutive="1">
      <textFields count="2">
        <textField/>
        <textField/>
      </textFields>
    </textPr>
  </connection>
  <connection id="7" xr16:uid="{00000000-0015-0000-FFFF-FFFF06000000}" name="Iso_2-3_21" type="6" refreshedVersion="3" background="1" saveData="1">
    <textPr codePage="437" sourceFile="S:\Agilent Network Analyzer\Measured Parameters\Power Divider\Tapered PDs\3-Way\6.58 inch\Compensated\20 R\Iso_2-3_2.prn" space="1" comma="1" consecutive="1">
      <textFields count="2">
        <textField/>
        <textField/>
      </textFields>
    </textPr>
  </connection>
  <connection id="8" xr16:uid="{00000000-0015-0000-FFFF-FFFF07000000}" name="Iso_2-31" type="6" refreshedVersion="3" background="1" saveData="1">
    <textPr codePage="437" sourceFile="S:\Agilent Network Analyzer\Measured Parameters\Power Divider\Tapered PDs\3-Way\6.58 inch\Compensated\20 R\Iso_2-3.prn" space="1" comma="1" consecutive="1">
      <textFields count="2">
        <textField/>
        <textField/>
      </textFields>
    </textPr>
  </connection>
  <connection id="9" xr16:uid="{00000000-0015-0000-FFFF-FFFF08000000}" name="Iso_2-4_21" type="6" refreshedVersion="3" background="1" saveData="1">
    <textPr codePage="437" sourceFile="S:\Agilent Network Analyzer\Measured Parameters\Power Divider\Tapered PDs\3-Way\6.58 inch\Compensated\20 R\Iso_2-4_2.prn" space="1" comma="1" consecutive="1">
      <textFields count="2">
        <textField/>
        <textField/>
      </textFields>
    </textPr>
  </connection>
  <connection id="10" xr16:uid="{00000000-0015-0000-FFFF-FFFF09000000}" name="Iso_2-41" type="6" refreshedVersion="3" background="1" saveData="1">
    <textPr codePage="437" sourceFile="S:\Agilent Network Analyzer\Measured Parameters\Power Divider\Tapered PDs\3-Way\6.58 inch\Compensated\20 R\Iso_2-4.prn" space="1" comma="1" consecutive="1">
      <textFields count="2">
        <textField/>
        <textField/>
      </textFields>
    </textPr>
  </connection>
  <connection id="11" xr16:uid="{00000000-0015-0000-FFFF-FFFF0A000000}" name="MT3H-0113_ConversionLoss_and_Isolation_A_+20dBm" type="6" refreshedVersion="6" background="1" saveData="1">
    <textPr codePage="437" sourceFile="S:\Agilent Network Analyzer\Mixers-Catalog\MT3\MT3H-0113_Datasheetfiles\MT3H-0113_ConversionLoss_and_Isolation_A_+20dBm.csv" tab="0" comma="1">
      <textFields count="4">
        <textField/>
        <textField/>
        <textField/>
        <textField/>
      </textFields>
    </textPr>
  </connection>
  <connection id="12" xr16:uid="{00000000-0015-0000-FFFF-FFFF0B000000}" name="MT3H-0113_ConversionLoss_and_Isolation_B" type="6" refreshedVersion="6" background="1" saveData="1">
    <textPr codePage="437" sourceFile="S:\Agilent Network Analyzer\Mixers-Catalog\MT3\MT3H-0113_Datasheetfiles\MT3H-0113_ConversionLoss_and_Isolation_B.csv" tab="0" comma="1">
      <textFields count="4">
        <textField/>
        <textField/>
        <textField/>
        <textField/>
      </textFields>
    </textPr>
  </connection>
  <connection id="13" xr16:uid="{00000000-0015-0000-FFFF-FFFF0C000000}" name="Output 3 RL1" type="6" refreshedVersion="3" background="1" saveData="1">
    <textPr codePage="437" sourceFile="S:\Agilent Network Analyzer\Measured Parameters\Power Divider\Tapered PDs\3-Way\6.58 inch\Compensated\20 R\Output 3 RL.prn" space="1" comma="1" consecutive="1">
      <textFields count="2">
        <textField/>
        <textField/>
      </textFields>
    </textPr>
  </connection>
  <connection id="14" xr16:uid="{00000000-0015-0000-FFFF-FFFF0D000000}" name="Output 4 RL1" type="6" refreshedVersion="3" background="1" saveData="1">
    <textPr codePage="437" sourceFile="S:\Agilent Network Analyzer\Measured Parameters\Power Divider\Tapered PDs\3-Way\6.58 inch\Compensated\20 R\Output 4 RL.prn" space="1" comma="1" consecutive="1">
      <textFields count="2">
        <textField/>
        <textField/>
      </textFields>
    </textPr>
  </connection>
  <connection id="15" xr16:uid="{00000000-0015-0000-FFFF-FFFF0E000000}" name="Phase Diff_2-3" type="6" refreshedVersion="3" background="1">
    <textPr codePage="437" sourceFile="S:\Agilent Network Analyzer\Measured Parameters\Power Divider\Tapered PDs\3-Way\6.58 inch\Compensated\20 R\Phase Diff_2-3.prn">
      <textFields>
        <textField/>
      </textFields>
    </textPr>
  </connection>
  <connection id="16" xr16:uid="{00000000-0015-0000-FFFF-FFFF0F000000}" name="Phase Diff_2-3_21" type="6" refreshedVersion="3" background="1" saveData="1">
    <textPr codePage="437" sourceFile="S:\Agilent Network Analyzer\Measured Parameters\Power Divider\Tapered PDs\3-Way\6.58 inch\Compensated\20 R\Phase Diff_2-3_2.prn" space="1" comma="1" consecutive="1">
      <textFields count="2">
        <textField/>
        <textField/>
      </textFields>
    </textPr>
  </connection>
  <connection id="17" xr16:uid="{00000000-0015-0000-FFFF-FFFF10000000}" name="Phase Diff_2-311" type="6" refreshedVersion="3" background="1" saveData="1">
    <textPr codePage="437" sourceFile="S:\Agilent Network Analyzer\Measured Parameters\Power Divider\Tapered PDs\3-Way\6.58 inch\Compensated\20 R\Phase Diff_2-3.prn" space="1" comma="1" consecutive="1">
      <textFields count="2">
        <textField/>
        <textField/>
      </textFields>
    </textPr>
  </connection>
  <connection id="18" xr16:uid="{00000000-0015-0000-FFFF-FFFF11000000}" name="Phase Diff_2-41" type="6" refreshedVersion="3" background="1" saveData="1">
    <textPr codePage="437" sourceFile="S:\Agilent Network Analyzer\Measured Parameters\Power Divider\Tapered PDs\3-Way\6.58 inch\Compensated\20 R\Phase Diff_2-4.prn" space="1" comma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<sst xmlns="http://schemas.openxmlformats.org/spreadsheetml/2006/main" count="1820" uniqueCount="348">
  <si>
    <t>LO - GHz</t>
  </si>
  <si>
    <t>RF (GHz)</t>
  </si>
  <si>
    <t>RF Frequency</t>
  </si>
  <si>
    <t>2xLO to IF</t>
  </si>
  <si>
    <t>2xLO to RF</t>
  </si>
  <si>
    <t>3xLO to IF</t>
  </si>
  <si>
    <t>3xLO to RF</t>
  </si>
  <si>
    <t>4xLO to IF</t>
  </si>
  <si>
    <t>4xLO to RF</t>
  </si>
  <si>
    <t>5xLO to IF</t>
  </si>
  <si>
    <t>5xLO to RF</t>
  </si>
  <si>
    <t>IF (GHz)</t>
  </si>
  <si>
    <t>Average=&gt;</t>
  </si>
  <si>
    <t>Average =&gt;</t>
  </si>
  <si>
    <t>B Data</t>
  </si>
  <si>
    <t>A Data</t>
  </si>
  <si>
    <t>A Configuration</t>
  </si>
  <si>
    <t>B Configuration</t>
  </si>
  <si>
    <t>BEGIN CH2_DATA</t>
  </si>
  <si>
    <t>Freq(Hz)</t>
  </si>
  <si>
    <t>Calculated number in red is for -10 dBm</t>
  </si>
  <si>
    <t>END</t>
  </si>
  <si>
    <t>BEGIN CH3_DATA</t>
  </si>
  <si>
    <t>BEGIN CH4_DATA</t>
  </si>
  <si>
    <t>BEGIN CH5_DATA</t>
  </si>
  <si>
    <t>BEGIN CH6_DATA</t>
  </si>
  <si>
    <t>1Ix0L dBc Log Mag(dB)</t>
  </si>
  <si>
    <t>2Ix0L dBc Log Mag(dB)</t>
  </si>
  <si>
    <t>3Ix0L dBc Log Mag(dB)</t>
  </si>
  <si>
    <t>4Ix0L dBc Log Mag(dB)</t>
  </si>
  <si>
    <t>5Ix0L dBc Log Mag(dB)</t>
  </si>
  <si>
    <t>1Rx2L dBc Log Mag(dB)</t>
  </si>
  <si>
    <t>1Rx3L dBc Log Mag(dB)</t>
  </si>
  <si>
    <t>1Rx4L dBc Log Mag(dB)</t>
  </si>
  <si>
    <t>2Rx1L dBc Log Mag(dB)</t>
  </si>
  <si>
    <t>BEGIN CH7_DATA</t>
  </si>
  <si>
    <t>2Rx2L dBc Log Mag(dB)</t>
  </si>
  <si>
    <t>BEGIN CH8_DATA</t>
  </si>
  <si>
    <t>2Rx3L dBc Log Mag(dB)</t>
  </si>
  <si>
    <t>BEGIN CH9_DATA</t>
  </si>
  <si>
    <t>2Rx4L dBc Log Mag(dB)</t>
  </si>
  <si>
    <t>BEGIN CH10_DATA</t>
  </si>
  <si>
    <t>2Rx5L dBc Log Mag(dB)</t>
  </si>
  <si>
    <t>BEGIN CH11_DATA</t>
  </si>
  <si>
    <t>3Rx1L dBc Log Mag(dB)</t>
  </si>
  <si>
    <t>BEGIN CH12_DATA</t>
  </si>
  <si>
    <t>3Rx2L dBc Log Mag(dB)</t>
  </si>
  <si>
    <t>BEGIN CH13_DATA</t>
  </si>
  <si>
    <t>3Rx3L dBc Log Mag(dB)</t>
  </si>
  <si>
    <t>BEGIN CH14_DATA</t>
  </si>
  <si>
    <t>3Rx4L dBc Log Mag(dB)</t>
  </si>
  <si>
    <t>BEGIN CH15_DATA</t>
  </si>
  <si>
    <t>3Rx5L dBc Log Mag(dB)</t>
  </si>
  <si>
    <t>BEGIN CH16_DATA</t>
  </si>
  <si>
    <t>4Rx1L dBc Log Mag(dB)</t>
  </si>
  <si>
    <t>BEGIN CH17_DATA</t>
  </si>
  <si>
    <t>4Rx2L dBc Log Mag(dB)</t>
  </si>
  <si>
    <t>BEGIN CH18_DATA</t>
  </si>
  <si>
    <t>4Rx3L dBc Log Mag(dB)</t>
  </si>
  <si>
    <t>BEGIN CH19_DATA</t>
  </si>
  <si>
    <t>4Rx4L dBc Log Mag(dB)</t>
  </si>
  <si>
    <t>BEGIN CH20_DATA</t>
  </si>
  <si>
    <t>4Rx5L dBc Log Mag(dB)</t>
  </si>
  <si>
    <t>BEGIN CH21_DATA</t>
  </si>
  <si>
    <t>BEGIN CH22_DATA</t>
  </si>
  <si>
    <t>5Rx2L dBc Log Mag(dB)</t>
  </si>
  <si>
    <t>BEGIN CH23_DATA</t>
  </si>
  <si>
    <t>5Rx3L dBc Log Mag(dB)</t>
  </si>
  <si>
    <t>BEGIN CH24_DATA</t>
  </si>
  <si>
    <t>5Rx4L dBc Log Mag(dB)</t>
  </si>
  <si>
    <t>BEGIN CH25_DATA</t>
  </si>
  <si>
    <t>5Rx5L dBc Log Mag(dB)</t>
  </si>
  <si>
    <t>1Ix2L dBc Log Mag(dB)</t>
  </si>
  <si>
    <t>1Ix3L dBc Log Mag(dB)</t>
  </si>
  <si>
    <t>1Ix4L dBc Log Mag(dB)</t>
  </si>
  <si>
    <t>2Ix1L dBc Log Mag(dB)</t>
  </si>
  <si>
    <t>2Ix2L dBc Log Mag(dB)</t>
  </si>
  <si>
    <t>2Ix3L dBc Log Mag(dB)</t>
  </si>
  <si>
    <t>2Ix4L dBc Log Mag(dB)</t>
  </si>
  <si>
    <t>2Ix5L dBc Log Mag(dB)</t>
  </si>
  <si>
    <t>3Ix1L dBc Log Mag(dB)</t>
  </si>
  <si>
    <t>3Ix2L dBc Log Mag(dB)</t>
  </si>
  <si>
    <t>3Ix3L dBc Log Mag(dB)</t>
  </si>
  <si>
    <t>3Ix4L dBc Log Mag(dB)</t>
  </si>
  <si>
    <t>3Ix5L dBc Log Mag(dB)</t>
  </si>
  <si>
    <t>4Ix1L dBc Log Mag(dB)</t>
  </si>
  <si>
    <t>4Ix2L dBc Log Mag(dB)</t>
  </si>
  <si>
    <t>4Ix3L dBc Log Mag(dB)</t>
  </si>
  <si>
    <t>4Ix4L dBc Log Mag(dB)</t>
  </si>
  <si>
    <t>4Ix5L dBc Log Mag(dB)</t>
  </si>
  <si>
    <t>5Ix1L dBc Log Mag(dB)</t>
  </si>
  <si>
    <t>5Ix2L dBc Log Mag(dB)</t>
  </si>
  <si>
    <t>5Ix3L dBc Log Mag(dB)</t>
  </si>
  <si>
    <t>5Ix4L dBc Log Mag(dB)</t>
  </si>
  <si>
    <t>5Ix5L dBc Log Mag(dB)</t>
  </si>
  <si>
    <t>!CSV A.01.01</t>
  </si>
  <si>
    <t>!Agilent Technologies</t>
  </si>
  <si>
    <t>N5242A</t>
  </si>
  <si>
    <t>!Source: Standard</t>
  </si>
  <si>
    <t>BEGIN CH1_DATA</t>
  </si>
  <si>
    <t>Conv. Loss Log Mag(dB)</t>
  </si>
  <si>
    <t>LO Return Loss Log Mag(dB)</t>
  </si>
  <si>
    <t>LO-RF Isolation Log Mag(dB)</t>
  </si>
  <si>
    <t>LO-IF Isolation Log Mag(dB)</t>
  </si>
  <si>
    <t>RF-IF Isolation Log Mag(dB)</t>
  </si>
  <si>
    <t>Calculated</t>
  </si>
  <si>
    <t>A Data -----&gt;</t>
  </si>
  <si>
    <t>B Data -----&gt;</t>
  </si>
  <si>
    <t>B Data ----&gt;</t>
  </si>
  <si>
    <t>PwrMain Log Mag(dBm)</t>
  </si>
  <si>
    <t>Pwr3 Log Mag(dBm)</t>
  </si>
  <si>
    <t>A Data ----&gt;</t>
  </si>
  <si>
    <t xml:space="preserve"> -10 dBm Calculated</t>
  </si>
  <si>
    <t>1Rx1L C.L. Log Mag(dB)</t>
  </si>
  <si>
    <t>2Rx2L Log Mag(dB)</t>
  </si>
  <si>
    <t>Values copied</t>
  </si>
  <si>
    <t>1Ix1L C.L. Log Mag(dB)</t>
  </si>
  <si>
    <t>2Ix1L Log Mag(dB)</t>
  </si>
  <si>
    <t>1Ix0L Log Mag(dB)</t>
  </si>
  <si>
    <t>2Ix0L Log Mag(dB)</t>
  </si>
  <si>
    <t>3Ix0L Log Mag(dB)</t>
  </si>
  <si>
    <t>4Ix0L Log Mag(dB)</t>
  </si>
  <si>
    <t>5Ix0L Log Mag(dB)</t>
  </si>
  <si>
    <t>1Rx2L Log Mag(dB)</t>
  </si>
  <si>
    <t>1Rx3L Log Mag(dB)</t>
  </si>
  <si>
    <t>1Rx4L Log Mag(dB)</t>
  </si>
  <si>
    <t>1Rx5L Log Mag(dB)</t>
  </si>
  <si>
    <t>2Rx1L Log Mag(dB)</t>
  </si>
  <si>
    <t>2Rx3L Log Mag(dB)</t>
  </si>
  <si>
    <t>2Rx4L Log Mag(dB)</t>
  </si>
  <si>
    <t>2Rx5L Log Mag(dB)</t>
  </si>
  <si>
    <t>3Rx1L Log Mag(dB)</t>
  </si>
  <si>
    <t>3Rx2L Log Mag(dB)</t>
  </si>
  <si>
    <t>3Rx3L Log Mag(dB)</t>
  </si>
  <si>
    <t>3Rx4L Log Mag(dB)</t>
  </si>
  <si>
    <t>3Rx5L Log Mag(dB)</t>
  </si>
  <si>
    <t>4Rx1L Log Mag(dB)</t>
  </si>
  <si>
    <t>4Rx2L Log Mag(dB)</t>
  </si>
  <si>
    <t>4Rx3L Log Mag(dB)</t>
  </si>
  <si>
    <t>4Rx4L Log Mag(dB)</t>
  </si>
  <si>
    <t>4Rx5L Log Mag(dB)</t>
  </si>
  <si>
    <t>5Rx1L Log Mag(dB)</t>
  </si>
  <si>
    <t>5Rx2L Log Mag(dB)</t>
  </si>
  <si>
    <t>5Rx3L Log Mag(dB)</t>
  </si>
  <si>
    <t>5Rx4L Log Mag(dB)</t>
  </si>
  <si>
    <t>5Rx5L Log Mag(dB)</t>
  </si>
  <si>
    <t>1Ix2L Log Mag(dB)</t>
  </si>
  <si>
    <t>1Ix3L Log Mag(dB)</t>
  </si>
  <si>
    <t>1Ix4L Log Mag(dB)</t>
  </si>
  <si>
    <t>1Ix5L Log Mag(dB)</t>
  </si>
  <si>
    <t>2Ix2L Log Mag(dB)</t>
  </si>
  <si>
    <t>2Ix3L Log Mag(dB)</t>
  </si>
  <si>
    <t>2Ix4L Log Mag(dB)</t>
  </si>
  <si>
    <t>2Ix5L Log Mag(dB)</t>
  </si>
  <si>
    <t>3Ix1L Log Mag(dB)</t>
  </si>
  <si>
    <t>3Ix2L Log Mag(dB)</t>
  </si>
  <si>
    <t>3Ix3L Log Mag(dB)</t>
  </si>
  <si>
    <t>3Ix4L Log Mag(dB)</t>
  </si>
  <si>
    <t>3Ix5L Log Mag(dB)</t>
  </si>
  <si>
    <t>4Ix1L Log Mag(dB)</t>
  </si>
  <si>
    <t>4Ix2L Log Mag(dB)</t>
  </si>
  <si>
    <t>4Ix3L Log Mag(dB)</t>
  </si>
  <si>
    <t>4Ix4L Log Mag(dB)</t>
  </si>
  <si>
    <t>4Ix5L Log Mag(dB)</t>
  </si>
  <si>
    <t>5Ix1L Log Mag(dB)</t>
  </si>
  <si>
    <t>5Ix2L Log Mag(dB)</t>
  </si>
  <si>
    <t>5Ix3L Log Mag(dB)</t>
  </si>
  <si>
    <t>5Ix4L Log Mag(dB)</t>
  </si>
  <si>
    <t>5Ix5L Log Mag(dB)</t>
  </si>
  <si>
    <t>LO Output GHz</t>
  </si>
  <si>
    <t>-10 dBm RF Input</t>
  </si>
  <si>
    <t>0xLO</t>
  </si>
  <si>
    <t>1xLO</t>
  </si>
  <si>
    <t>2xLO</t>
  </si>
  <si>
    <t>3xLO</t>
  </si>
  <si>
    <t>4xLO</t>
  </si>
  <si>
    <t>5xLO</t>
  </si>
  <si>
    <t>1xRF</t>
  </si>
  <si>
    <t>Reference</t>
  </si>
  <si>
    <t>2xRF</t>
  </si>
  <si>
    <t>3xRF</t>
  </si>
  <si>
    <t>4xRF</t>
  </si>
  <si>
    <t>5xRF</t>
  </si>
  <si>
    <t>A Configuration Downconversion</t>
  </si>
  <si>
    <t>B Configuration Downconversion</t>
  </si>
  <si>
    <t>1xIF</t>
  </si>
  <si>
    <t>2xIF</t>
  </si>
  <si>
    <t>3xIF</t>
  </si>
  <si>
    <t>4xIF</t>
  </si>
  <si>
    <t>5xIF</t>
  </si>
  <si>
    <t xml:space="preserve"> -10 dBm IF Input</t>
  </si>
  <si>
    <t>A Configuration Upconversion</t>
  </si>
  <si>
    <t>B Configuration Upconversion</t>
  </si>
  <si>
    <t>Remove 4X Traces if not applicable</t>
  </si>
  <si>
    <t>Remove 5X Traces if not applicable</t>
  </si>
  <si>
    <t>A (B) Configuration Downconversion</t>
  </si>
  <si>
    <t>A (B) Configuration Upconversion</t>
  </si>
  <si>
    <t>B Data LO-IF ----&gt;</t>
  </si>
  <si>
    <t>B Data LO-RF ----&gt;</t>
  </si>
  <si>
    <t>A Data LO-IF ----&gt;</t>
  </si>
  <si>
    <t>A Data LO-RF ----&gt;</t>
  </si>
  <si>
    <t>RF Freq - GHz</t>
  </si>
  <si>
    <t>from</t>
  </si>
  <si>
    <t>CL &amp;Data Tab</t>
  </si>
  <si>
    <t>Data is used</t>
  </si>
  <si>
    <t>two tabs</t>
  </si>
  <si>
    <t>for this tab</t>
  </si>
  <si>
    <t>and the</t>
  </si>
  <si>
    <t>following</t>
  </si>
  <si>
    <t>A.09.90.19</t>
  </si>
  <si>
    <t>!Agilent N5242A: A.09.90.19</t>
  </si>
  <si>
    <t>+20 dBm</t>
  </si>
  <si>
    <t>+18 dBm</t>
  </si>
  <si>
    <t>+16 dBm</t>
  </si>
  <si>
    <t>+14 dBm</t>
  </si>
  <si>
    <t>!Date: Wednesday</t>
  </si>
  <si>
    <t>Pin (dBm)</t>
  </si>
  <si>
    <t>+24 dBm</t>
  </si>
  <si>
    <t>+22 dBm</t>
  </si>
  <si>
    <t>A SqW Data -----&gt;</t>
  </si>
  <si>
    <t>B SqW Data -----&gt;</t>
  </si>
  <si>
    <t>A Configuration - Sine</t>
  </si>
  <si>
    <t>A Configuration - Square</t>
  </si>
  <si>
    <t>B Configuration - Square</t>
  </si>
  <si>
    <t>B Configuration - Sine</t>
  </si>
  <si>
    <t>Reference (dBm)</t>
  </si>
  <si>
    <t>LO (dBm)</t>
  </si>
  <si>
    <t>Output P1dB</t>
  </si>
  <si>
    <t>Input P1dB</t>
  </si>
  <si>
    <t>+1 dBm</t>
  </si>
  <si>
    <t>0 dBm Data</t>
  </si>
  <si>
    <t>+25 dBm</t>
  </si>
  <si>
    <t>+19 dBm</t>
  </si>
  <si>
    <t>+13 dBm</t>
  </si>
  <si>
    <t>SqW Data ---&gt;</t>
  </si>
  <si>
    <t>Configuration A - Square Wave</t>
  </si>
  <si>
    <t>Configuration A - Sine Wave</t>
  </si>
  <si>
    <t xml:space="preserve"> Configuration B - Sine Wave</t>
  </si>
  <si>
    <t>Configuration B - Square Wave</t>
  </si>
  <si>
    <t>1Rx0L Log Mag(dB)</t>
  </si>
  <si>
    <t>2Rx0L Log Mag(dB)</t>
  </si>
  <si>
    <t>3Rx0L Log Mag(dB)</t>
  </si>
  <si>
    <t>1Rx0L dBc Log Mag(dB)</t>
  </si>
  <si>
    <t>2Rx0L dBc Log Mag(dB)</t>
  </si>
  <si>
    <t>3Rx0L dBc Log Mag(dB)</t>
  </si>
  <si>
    <t>+15dBm CL Log Mag(dB)</t>
  </si>
  <si>
    <t>+13 dBm LO Log Mag(dB)</t>
  </si>
  <si>
    <t>+9 dBm LO Log Mag(dB)</t>
  </si>
  <si>
    <t>+15 dBm</t>
  </si>
  <si>
    <t>+11 dBm</t>
  </si>
  <si>
    <t>+9 dBm</t>
  </si>
  <si>
    <t>+7 dBm</t>
  </si>
  <si>
    <t>+5 dBm</t>
  </si>
  <si>
    <t>RF Return Loss Log Mag(dB)</t>
  </si>
  <si>
    <t>+11dBm</t>
  </si>
  <si>
    <t>+13dBm</t>
  </si>
  <si>
    <t>+15dBm</t>
  </si>
  <si>
    <t>+9dBm</t>
  </si>
  <si>
    <t>+7dBm</t>
  </si>
  <si>
    <t>+5dBm</t>
  </si>
  <si>
    <t xml:space="preserve"> March 01</t>
  </si>
  <si>
    <t>+17 dBm</t>
  </si>
  <si>
    <t>-5 dBm Data</t>
  </si>
  <si>
    <t>N5247A</t>
  </si>
  <si>
    <t>US50470141</t>
  </si>
  <si>
    <t>IIP3 +15 dBm LO Log Mag(dBm)</t>
  </si>
  <si>
    <t>CL  Log Mag(dB)</t>
  </si>
  <si>
    <t>-5RF1-2 0RF3-5</t>
  </si>
  <si>
    <t>N/A 5Rx1L dBc Log Mag(dB)</t>
  </si>
  <si>
    <t>-5RF1-2 0IF3-5</t>
  </si>
  <si>
    <t>!Keysight Technologies</t>
  </si>
  <si>
    <t>+11dBm LO Log Mag(dB)</t>
  </si>
  <si>
    <t>A.10.49.11</t>
  </si>
  <si>
    <t>IF CL-HSLO 14G-RF Log Mag(dB)</t>
  </si>
  <si>
    <t>IF RL-HSLO 14G-RF Log Mag(dB)</t>
  </si>
  <si>
    <t>IF CL-LSLO 37-RF Log Mag(dB)</t>
  </si>
  <si>
    <t>IF RL-LSLO 37-RF Log Mag(dB)</t>
  </si>
  <si>
    <t>!No Pad on IF</t>
  </si>
  <si>
    <t>OIP3 Log Mag(dBm)</t>
  </si>
  <si>
    <t>1LO-IF/RF Isolation Log Mag(dB)</t>
  </si>
  <si>
    <t>2LO-IF/RF Isolation Log Mag(dB)</t>
  </si>
  <si>
    <t>3LO-IF/RF Isolation Log Mag(dB)</t>
  </si>
  <si>
    <t>-5RF1-5</t>
  </si>
  <si>
    <t>1Rx5L dBc Log Mag(dB)</t>
  </si>
  <si>
    <t>-5RF1-3 0RF4-5</t>
  </si>
  <si>
    <t>!Date: Tuesday</t>
  </si>
  <si>
    <t>1Ix5L dBc Log Mag(dB)</t>
  </si>
  <si>
    <t>-5RF1-3 0IF4-5</t>
  </si>
  <si>
    <t>N/A</t>
  </si>
  <si>
    <t xml:space="preserve"> October 18</t>
  </si>
  <si>
    <t xml:space="preserve"> October 17</t>
  </si>
  <si>
    <t xml:space="preserve"> 2017 14:25:14</t>
  </si>
  <si>
    <t xml:space="preserve"> 2017 14:34:45</t>
  </si>
  <si>
    <t xml:space="preserve"> 2017 15:02:20</t>
  </si>
  <si>
    <t xml:space="preserve"> 2017 15:04:27</t>
  </si>
  <si>
    <t xml:space="preserve"> 2017 15:12:54</t>
  </si>
  <si>
    <t xml:space="preserve"> 2017 15:22:13</t>
  </si>
  <si>
    <t xml:space="preserve"> 2017 16:06:44</t>
  </si>
  <si>
    <t xml:space="preserve"> 2017 16:15:32</t>
  </si>
  <si>
    <t>!Date: Thursday</t>
  </si>
  <si>
    <t xml:space="preserve"> October 19</t>
  </si>
  <si>
    <t xml:space="preserve"> 2017 13:50:02</t>
  </si>
  <si>
    <t xml:space="preserve"> 2017 13:55:14</t>
  </si>
  <si>
    <t xml:space="preserve"> 2017 16:50:41</t>
  </si>
  <si>
    <t xml:space="preserve"> 2017 16:52:59</t>
  </si>
  <si>
    <t>!Date: Friday</t>
  </si>
  <si>
    <t xml:space="preserve"> October 20</t>
  </si>
  <si>
    <t xml:space="preserve"> 2017 16:09:57</t>
  </si>
  <si>
    <t xml:space="preserve"> 2017 16:30:45</t>
  </si>
  <si>
    <t>Sheet names must be spelled correctly</t>
  </si>
  <si>
    <t xml:space="preserve">Axis column labels can be upper or lowercased. </t>
  </si>
  <si>
    <t>Number of lines must be indicated</t>
  </si>
  <si>
    <t>Conversion Loss</t>
  </si>
  <si>
    <t>Input IP3</t>
  </si>
  <si>
    <t>LO to RF Isolation</t>
  </si>
  <si>
    <t>Lines</t>
  </si>
  <si>
    <t>Label</t>
  </si>
  <si>
    <t>Sheet</t>
  </si>
  <si>
    <t>X axis</t>
  </si>
  <si>
    <t>Cell Min</t>
  </si>
  <si>
    <t>Cell Max</t>
  </si>
  <si>
    <t>Y axis</t>
  </si>
  <si>
    <t>Config A</t>
  </si>
  <si>
    <t>CL &amp; Data</t>
  </si>
  <si>
    <t>H</t>
  </si>
  <si>
    <t>I</t>
  </si>
  <si>
    <t>IP3</t>
  </si>
  <si>
    <t>J</t>
  </si>
  <si>
    <t>Isolations</t>
  </si>
  <si>
    <t>B</t>
  </si>
  <si>
    <t>F</t>
  </si>
  <si>
    <t>Config B</t>
  </si>
  <si>
    <t>S</t>
  </si>
  <si>
    <t>AJ</t>
  </si>
  <si>
    <t>P</t>
  </si>
  <si>
    <t>LO to IF Isolation</t>
  </si>
  <si>
    <t>RF to IF Isolation</t>
  </si>
  <si>
    <t>IF Response</t>
  </si>
  <si>
    <t>R</t>
  </si>
  <si>
    <t>E</t>
  </si>
  <si>
    <t>O</t>
  </si>
  <si>
    <t>Conversion Loss vs. LO Power</t>
  </si>
  <si>
    <t>Input IP3 vs. LO Power</t>
  </si>
  <si>
    <t>CLvsLO</t>
  </si>
  <si>
    <t>G</t>
  </si>
  <si>
    <t>L</t>
  </si>
  <si>
    <t>M</t>
  </si>
  <si>
    <t>Avoid using '-' in sheet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</si>
</sst>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1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NumberFormat="1"/>
    <xf numFmtId="0" fontId="0" fillId="0" borderId="0" xfId="0" applyNumberFormat="1" applyFill="1"/>
    <xf numFmtId="0" fontId="0" fillId="0" borderId="0" xfId="0" applyFill="1"/>
    <xf numFmtId="0" fontId="0" fillId="2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center"/>
    </xf>
    <xf numFmtId="0" fontId="3" fillId="4" borderId="0" xfId="0" applyFont="1" applyFill="1"/>
    <xf numFmtId="0" fontId="3" fillId="0" borderId="0" xfId="0" applyFont="1"/>
    <xf numFmtId="0" fontId="3" fillId="0" borderId="0" xfId="0" applyFont="1" applyFill="1" applyAlignment="1">
      <alignment horizontal="center"/>
    </xf>
    <xf numFmtId="0" fontId="0" fillId="3" borderId="0" xfId="0" applyFill="1" applyAlignment="1"/>
    <xf numFmtId="164" fontId="0" fillId="3" borderId="0" xfId="0" applyNumberFormat="1" applyFill="1" applyAlignment="1"/>
    <xf numFmtId="0" fontId="3" fillId="2" borderId="0" xfId="0" applyNumberFormat="1" applyFont="1" applyFill="1"/>
    <xf numFmtId="0" fontId="5" fillId="0" borderId="0" xfId="0" applyFont="1" applyFill="1"/>
    <xf numFmtId="0" fontId="4" fillId="2" borderId="0" xfId="0" applyNumberFormat="1" applyFont="1" applyFill="1"/>
    <xf numFmtId="0" fontId="1" fillId="2" borderId="0" xfId="0" applyNumberFormat="1" applyFont="1" applyFill="1"/>
    <xf numFmtId="2" fontId="0" fillId="0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/>
    <xf numFmtId="2" fontId="3" fillId="0" borderId="0" xfId="0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 applyFill="1"/>
    <xf numFmtId="0" fontId="6" fillId="2" borderId="0" xfId="0" applyNumberFormat="1" applyFont="1" applyFill="1"/>
    <xf numFmtId="0" fontId="6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right"/>
    </xf>
    <xf numFmtId="0" fontId="0" fillId="3" borderId="0" xfId="0" applyFill="1"/>
    <xf numFmtId="0" fontId="5" fillId="0" borderId="0" xfId="0" applyFont="1" applyAlignment="1">
      <alignment horizontal="center"/>
    </xf>
    <xf numFmtId="0" fontId="0" fillId="0" borderId="0" xfId="0" applyAlignment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2" fontId="0" fillId="3" borderId="0" xfId="0" applyNumberFormat="1" applyFill="1" applyAlignment="1"/>
    <xf numFmtId="2" fontId="0" fillId="3" borderId="0" xfId="0" applyNumberFormat="1" applyFill="1" applyAlignment="1">
      <alignment horizontal="left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2" fontId="3" fillId="5" borderId="0" xfId="0" applyNumberFormat="1" applyFont="1" applyFill="1" applyAlignment="1">
      <alignment horizontal="right"/>
    </xf>
    <xf numFmtId="2" fontId="1" fillId="5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0" fillId="2" borderId="0" xfId="0" applyNumberFormat="1" applyFill="1"/>
    <xf numFmtId="1" fontId="8" fillId="2" borderId="1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 wrapText="1"/>
    </xf>
    <xf numFmtId="1" fontId="9" fillId="2" borderId="3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1" fontId="9" fillId="2" borderId="5" xfId="0" applyNumberFormat="1" applyFont="1" applyFill="1" applyBorder="1" applyAlignment="1">
      <alignment horizontal="center" vertical="center" wrapText="1"/>
    </xf>
    <xf numFmtId="1" fontId="9" fillId="2" borderId="6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8" xfId="0" applyNumberFormat="1" applyFont="1" applyFill="1" applyBorder="1" applyAlignment="1">
      <alignment horizontal="center" vertical="center" wrapText="1"/>
    </xf>
    <xf numFmtId="1" fontId="9" fillId="2" borderId="9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9" fillId="0" borderId="2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" fontId="9" fillId="0" borderId="4" xfId="0" applyNumberFormat="1" applyFont="1" applyFill="1" applyBorder="1" applyAlignment="1">
      <alignment horizontal="center" vertical="center" wrapText="1"/>
    </xf>
    <xf numFmtId="2" fontId="9" fillId="0" borderId="5" xfId="0" applyNumberFormat="1" applyFont="1" applyFill="1" applyBorder="1" applyAlignment="1">
      <alignment horizontal="center" vertical="center" wrapText="1"/>
    </xf>
    <xf numFmtId="1" fontId="9" fillId="0" borderId="5" xfId="0" applyNumberFormat="1" applyFont="1" applyFill="1" applyBorder="1" applyAlignment="1">
      <alignment horizontal="center" vertical="center" wrapText="1"/>
    </xf>
    <xf numFmtId="1" fontId="9" fillId="0" borderId="7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10" fillId="0" borderId="0" xfId="0" applyFont="1"/>
    <xf numFmtId="0" fontId="1" fillId="3" borderId="0" xfId="0" applyFont="1" applyFill="1" applyAlignment="1"/>
    <xf numFmtId="0" fontId="1" fillId="3" borderId="0" xfId="0" applyFont="1" applyFill="1"/>
    <xf numFmtId="0" fontId="1" fillId="0" borderId="0" xfId="0" applyFont="1"/>
    <xf numFmtId="0" fontId="0" fillId="3" borderId="0" xfId="0" quotePrefix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/>
    <xf numFmtId="0" fontId="3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1" fillId="3" borderId="0" xfId="0" applyFont="1" applyFill="1"/>
    <xf numFmtId="0" fontId="11" fillId="0" borderId="0" xfId="0" applyFont="1"/>
    <xf numFmtId="0" fontId="11" fillId="3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 applyAlignment="1">
      <alignment horizontal="left"/>
    </xf>
    <xf numFmtId="0" fontId="11" fillId="0" borderId="0" xfId="0" applyFont="1" applyFill="1"/>
    <xf numFmtId="0" fontId="12" fillId="5" borderId="0" xfId="0" applyFont="1" applyFill="1" applyAlignment="1">
      <alignment horizontal="right"/>
    </xf>
    <xf numFmtId="0" fontId="11" fillId="0" borderId="0" xfId="0" quotePrefix="1" applyFont="1" applyFill="1" applyAlignment="1">
      <alignment horizontal="center"/>
    </xf>
    <xf numFmtId="164" fontId="12" fillId="3" borderId="0" xfId="0" applyNumberFormat="1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/>
    <xf numFmtId="164" fontId="11" fillId="3" borderId="0" xfId="0" applyNumberFormat="1" applyFont="1" applyFill="1" applyAlignment="1">
      <alignment horizontal="center"/>
    </xf>
    <xf numFmtId="0" fontId="11" fillId="0" borderId="0" xfId="0" applyFont="1" applyAlignment="1">
      <alignment horizontal="center"/>
    </xf>
    <xf numFmtId="0" fontId="13" fillId="3" borderId="0" xfId="0" applyFont="1" applyFill="1"/>
    <xf numFmtId="0" fontId="13" fillId="0" borderId="0" xfId="0" applyFont="1"/>
    <xf numFmtId="0" fontId="14" fillId="3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2" fontId="15" fillId="5" borderId="0" xfId="0" applyNumberFormat="1" applyFont="1" applyFill="1" applyAlignment="1">
      <alignment horizontal="right"/>
    </xf>
    <xf numFmtId="0" fontId="15" fillId="0" borderId="0" xfId="0" applyFont="1"/>
    <xf numFmtId="0" fontId="15" fillId="0" borderId="0" xfId="0" quotePrefix="1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165" fontId="17" fillId="0" borderId="0" xfId="0" applyNumberFormat="1" applyFont="1" applyAlignment="1">
      <alignment horizontal="center"/>
    </xf>
    <xf numFmtId="164" fontId="13" fillId="3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5" fillId="0" borderId="0" xfId="0" applyFont="1"/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1" fontId="8" fillId="0" borderId="1" xfId="0" applyNumberFormat="1" applyFont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4" xfId="0" applyNumberFormat="1" applyFont="1" applyBorder="1" applyAlignment="1">
      <alignment horizontal="center" vertical="center" wrapText="1"/>
    </xf>
    <xf numFmtId="1" fontId="9" fillId="0" borderId="5" xfId="0" applyNumberFormat="1" applyFont="1" applyBorder="1" applyAlignment="1">
      <alignment horizontal="center" vertical="center" wrapText="1"/>
    </xf>
    <xf numFmtId="1" fontId="9" fillId="0" borderId="6" xfId="0" applyNumberFormat="1" applyFont="1" applyBorder="1" applyAlignment="1">
      <alignment horizontal="center" vertical="center" wrapText="1"/>
    </xf>
    <xf numFmtId="0" fontId="0" fillId="0" borderId="0" xfId="0" quotePrefix="1"/>
    <xf numFmtId="1" fontId="9" fillId="0" borderId="7" xfId="0" applyNumberFormat="1" applyFont="1" applyBorder="1" applyAlignment="1">
      <alignment horizontal="center" vertical="center" wrapText="1"/>
    </xf>
    <xf numFmtId="1" fontId="9" fillId="0" borderId="8" xfId="0" applyNumberFormat="1" applyFont="1" applyBorder="1" applyAlignment="1">
      <alignment horizontal="center" vertical="center" wrapText="1"/>
    </xf>
    <xf numFmtId="1" fontId="9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39257752089319986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8</c:v>
                </c:pt>
                <c:pt idx="1">
                  <c:v>8.1850000000000005</c:v>
                </c:pt>
                <c:pt idx="2">
                  <c:v>8.3699999999999992</c:v>
                </c:pt>
                <c:pt idx="3">
                  <c:v>8.5549999999999997</c:v>
                </c:pt>
                <c:pt idx="4">
                  <c:v>8.74</c:v>
                </c:pt>
                <c:pt idx="5">
                  <c:v>8.9250000000000007</c:v>
                </c:pt>
                <c:pt idx="6">
                  <c:v>9.11</c:v>
                </c:pt>
                <c:pt idx="7">
                  <c:v>9.2949999999999999</c:v>
                </c:pt>
                <c:pt idx="8">
                  <c:v>9.48</c:v>
                </c:pt>
                <c:pt idx="9">
                  <c:v>9.6649999999999991</c:v>
                </c:pt>
                <c:pt idx="10">
                  <c:v>9.85</c:v>
                </c:pt>
                <c:pt idx="11">
                  <c:v>10.035</c:v>
                </c:pt>
                <c:pt idx="12">
                  <c:v>10.220000000000001</c:v>
                </c:pt>
                <c:pt idx="13">
                  <c:v>10.404999999999999</c:v>
                </c:pt>
                <c:pt idx="14">
                  <c:v>10.59</c:v>
                </c:pt>
                <c:pt idx="15">
                  <c:v>10.775</c:v>
                </c:pt>
                <c:pt idx="16">
                  <c:v>10.96</c:v>
                </c:pt>
                <c:pt idx="17">
                  <c:v>11.145</c:v>
                </c:pt>
                <c:pt idx="18">
                  <c:v>11.33</c:v>
                </c:pt>
                <c:pt idx="19">
                  <c:v>11.515000000000001</c:v>
                </c:pt>
                <c:pt idx="20">
                  <c:v>11.7</c:v>
                </c:pt>
                <c:pt idx="21">
                  <c:v>11.885</c:v>
                </c:pt>
                <c:pt idx="22">
                  <c:v>12.07</c:v>
                </c:pt>
                <c:pt idx="23">
                  <c:v>12.255000000000001</c:v>
                </c:pt>
                <c:pt idx="24">
                  <c:v>12.44</c:v>
                </c:pt>
                <c:pt idx="25">
                  <c:v>12.625</c:v>
                </c:pt>
                <c:pt idx="26">
                  <c:v>12.81</c:v>
                </c:pt>
                <c:pt idx="27">
                  <c:v>12.994999999999999</c:v>
                </c:pt>
                <c:pt idx="28">
                  <c:v>13.18</c:v>
                </c:pt>
                <c:pt idx="29">
                  <c:v>13.365</c:v>
                </c:pt>
                <c:pt idx="30">
                  <c:v>13.55</c:v>
                </c:pt>
                <c:pt idx="31">
                  <c:v>13.734999999999999</c:v>
                </c:pt>
                <c:pt idx="32">
                  <c:v>13.92</c:v>
                </c:pt>
                <c:pt idx="33">
                  <c:v>14.105</c:v>
                </c:pt>
                <c:pt idx="34">
                  <c:v>14.29</c:v>
                </c:pt>
                <c:pt idx="35">
                  <c:v>14.475</c:v>
                </c:pt>
                <c:pt idx="36">
                  <c:v>14.66</c:v>
                </c:pt>
                <c:pt idx="37">
                  <c:v>14.845000000000001</c:v>
                </c:pt>
                <c:pt idx="38">
                  <c:v>15.03</c:v>
                </c:pt>
                <c:pt idx="39">
                  <c:v>15.215</c:v>
                </c:pt>
                <c:pt idx="40">
                  <c:v>15.4</c:v>
                </c:pt>
                <c:pt idx="41">
                  <c:v>15.585000000000001</c:v>
                </c:pt>
                <c:pt idx="42">
                  <c:v>15.77</c:v>
                </c:pt>
                <c:pt idx="43">
                  <c:v>15.955</c:v>
                </c:pt>
                <c:pt idx="44">
                  <c:v>16.14</c:v>
                </c:pt>
                <c:pt idx="45">
                  <c:v>16.324999999999999</c:v>
                </c:pt>
                <c:pt idx="46">
                  <c:v>16.510000000000002</c:v>
                </c:pt>
                <c:pt idx="47">
                  <c:v>16.695</c:v>
                </c:pt>
                <c:pt idx="48">
                  <c:v>16.88</c:v>
                </c:pt>
                <c:pt idx="49">
                  <c:v>17.065000000000001</c:v>
                </c:pt>
                <c:pt idx="50">
                  <c:v>17.25</c:v>
                </c:pt>
                <c:pt idx="51">
                  <c:v>17.434999999999999</c:v>
                </c:pt>
                <c:pt idx="52">
                  <c:v>17.62</c:v>
                </c:pt>
                <c:pt idx="53">
                  <c:v>17.805</c:v>
                </c:pt>
                <c:pt idx="54">
                  <c:v>17.989999999999998</c:v>
                </c:pt>
                <c:pt idx="55">
                  <c:v>18.175000000000001</c:v>
                </c:pt>
                <c:pt idx="56">
                  <c:v>18.36</c:v>
                </c:pt>
                <c:pt idx="57">
                  <c:v>18.545000000000002</c:v>
                </c:pt>
                <c:pt idx="58">
                  <c:v>18.73</c:v>
                </c:pt>
                <c:pt idx="59">
                  <c:v>18.914999999999999</c:v>
                </c:pt>
                <c:pt idx="60">
                  <c:v>19.100000000000001</c:v>
                </c:pt>
                <c:pt idx="61">
                  <c:v>19.285</c:v>
                </c:pt>
                <c:pt idx="62">
                  <c:v>19.47</c:v>
                </c:pt>
                <c:pt idx="63">
                  <c:v>19.655000000000001</c:v>
                </c:pt>
                <c:pt idx="64">
                  <c:v>19.84</c:v>
                </c:pt>
                <c:pt idx="65">
                  <c:v>20.024999999999999</c:v>
                </c:pt>
                <c:pt idx="66">
                  <c:v>20.21</c:v>
                </c:pt>
                <c:pt idx="67">
                  <c:v>20.395</c:v>
                </c:pt>
                <c:pt idx="68">
                  <c:v>20.58</c:v>
                </c:pt>
                <c:pt idx="69">
                  <c:v>20.765000000000001</c:v>
                </c:pt>
                <c:pt idx="70">
                  <c:v>20.95</c:v>
                </c:pt>
                <c:pt idx="71">
                  <c:v>21.135000000000002</c:v>
                </c:pt>
                <c:pt idx="72">
                  <c:v>21.32</c:v>
                </c:pt>
                <c:pt idx="73">
                  <c:v>21.504999999999999</c:v>
                </c:pt>
                <c:pt idx="74">
                  <c:v>21.69</c:v>
                </c:pt>
                <c:pt idx="75">
                  <c:v>21.875</c:v>
                </c:pt>
                <c:pt idx="76">
                  <c:v>22.06</c:v>
                </c:pt>
                <c:pt idx="77">
                  <c:v>22.245000000000001</c:v>
                </c:pt>
                <c:pt idx="78">
                  <c:v>22.43</c:v>
                </c:pt>
                <c:pt idx="79">
                  <c:v>22.614999999999998</c:v>
                </c:pt>
                <c:pt idx="80">
                  <c:v>22.8</c:v>
                </c:pt>
                <c:pt idx="81">
                  <c:v>22.984999999999999</c:v>
                </c:pt>
                <c:pt idx="82">
                  <c:v>23.17</c:v>
                </c:pt>
                <c:pt idx="83">
                  <c:v>23.355</c:v>
                </c:pt>
                <c:pt idx="84">
                  <c:v>23.54</c:v>
                </c:pt>
                <c:pt idx="85">
                  <c:v>23.725000000000001</c:v>
                </c:pt>
                <c:pt idx="86">
                  <c:v>23.91</c:v>
                </c:pt>
                <c:pt idx="87">
                  <c:v>24.094999999999999</c:v>
                </c:pt>
                <c:pt idx="88">
                  <c:v>24.28</c:v>
                </c:pt>
                <c:pt idx="89">
                  <c:v>24.465</c:v>
                </c:pt>
                <c:pt idx="90">
                  <c:v>24.65</c:v>
                </c:pt>
                <c:pt idx="91">
                  <c:v>24.835000000000001</c:v>
                </c:pt>
                <c:pt idx="92">
                  <c:v>25.02</c:v>
                </c:pt>
                <c:pt idx="93">
                  <c:v>25.204999999999998</c:v>
                </c:pt>
                <c:pt idx="94">
                  <c:v>25.39</c:v>
                </c:pt>
                <c:pt idx="95">
                  <c:v>25.574999999999999</c:v>
                </c:pt>
                <c:pt idx="96">
                  <c:v>25.76</c:v>
                </c:pt>
                <c:pt idx="97">
                  <c:v>25.945</c:v>
                </c:pt>
                <c:pt idx="98">
                  <c:v>26.13</c:v>
                </c:pt>
                <c:pt idx="99">
                  <c:v>26.315000000000001</c:v>
                </c:pt>
                <c:pt idx="100">
                  <c:v>26.5</c:v>
                </c:pt>
                <c:pt idx="101">
                  <c:v>26.684999999999999</c:v>
                </c:pt>
                <c:pt idx="102">
                  <c:v>26.87</c:v>
                </c:pt>
                <c:pt idx="103">
                  <c:v>27.055</c:v>
                </c:pt>
                <c:pt idx="104">
                  <c:v>27.24</c:v>
                </c:pt>
                <c:pt idx="105">
                  <c:v>27.425000000000001</c:v>
                </c:pt>
                <c:pt idx="106">
                  <c:v>27.61</c:v>
                </c:pt>
                <c:pt idx="107">
                  <c:v>27.795000000000002</c:v>
                </c:pt>
                <c:pt idx="108">
                  <c:v>27.98</c:v>
                </c:pt>
                <c:pt idx="109">
                  <c:v>28.164999999999999</c:v>
                </c:pt>
                <c:pt idx="110">
                  <c:v>28.35</c:v>
                </c:pt>
                <c:pt idx="111">
                  <c:v>28.535</c:v>
                </c:pt>
                <c:pt idx="112">
                  <c:v>28.72</c:v>
                </c:pt>
                <c:pt idx="113">
                  <c:v>28.905000000000001</c:v>
                </c:pt>
                <c:pt idx="114">
                  <c:v>29.09</c:v>
                </c:pt>
                <c:pt idx="115">
                  <c:v>29.274999999999999</c:v>
                </c:pt>
                <c:pt idx="116">
                  <c:v>29.46</c:v>
                </c:pt>
                <c:pt idx="117">
                  <c:v>29.645</c:v>
                </c:pt>
                <c:pt idx="118">
                  <c:v>29.83</c:v>
                </c:pt>
                <c:pt idx="119">
                  <c:v>30.015000000000001</c:v>
                </c:pt>
                <c:pt idx="120">
                  <c:v>30.2</c:v>
                </c:pt>
                <c:pt idx="121">
                  <c:v>30.385000000000002</c:v>
                </c:pt>
                <c:pt idx="122">
                  <c:v>30.57</c:v>
                </c:pt>
                <c:pt idx="123">
                  <c:v>30.754999999999999</c:v>
                </c:pt>
                <c:pt idx="124">
                  <c:v>30.94</c:v>
                </c:pt>
                <c:pt idx="125">
                  <c:v>31.125</c:v>
                </c:pt>
                <c:pt idx="126">
                  <c:v>31.31</c:v>
                </c:pt>
                <c:pt idx="127">
                  <c:v>31.495000000000001</c:v>
                </c:pt>
                <c:pt idx="128">
                  <c:v>31.68</c:v>
                </c:pt>
                <c:pt idx="129">
                  <c:v>31.864999999999998</c:v>
                </c:pt>
                <c:pt idx="130">
                  <c:v>32.049999999999997</c:v>
                </c:pt>
                <c:pt idx="131">
                  <c:v>32.234999999999999</c:v>
                </c:pt>
                <c:pt idx="132">
                  <c:v>32.42</c:v>
                </c:pt>
                <c:pt idx="133">
                  <c:v>32.604999999999997</c:v>
                </c:pt>
                <c:pt idx="134">
                  <c:v>32.79</c:v>
                </c:pt>
                <c:pt idx="135">
                  <c:v>32.975000000000001</c:v>
                </c:pt>
                <c:pt idx="136">
                  <c:v>33.159999999999997</c:v>
                </c:pt>
                <c:pt idx="137">
                  <c:v>33.344999999999999</c:v>
                </c:pt>
                <c:pt idx="138">
                  <c:v>33.53</c:v>
                </c:pt>
                <c:pt idx="139">
                  <c:v>33.715000000000003</c:v>
                </c:pt>
                <c:pt idx="140">
                  <c:v>33.9</c:v>
                </c:pt>
                <c:pt idx="141">
                  <c:v>34.085000000000001</c:v>
                </c:pt>
                <c:pt idx="142">
                  <c:v>34.270000000000003</c:v>
                </c:pt>
                <c:pt idx="143">
                  <c:v>34.454999999999998</c:v>
                </c:pt>
                <c:pt idx="144">
                  <c:v>34.64</c:v>
                </c:pt>
                <c:pt idx="145">
                  <c:v>34.825000000000003</c:v>
                </c:pt>
                <c:pt idx="146">
                  <c:v>35.01</c:v>
                </c:pt>
                <c:pt idx="147">
                  <c:v>35.195</c:v>
                </c:pt>
                <c:pt idx="148">
                  <c:v>35.380000000000003</c:v>
                </c:pt>
                <c:pt idx="149">
                  <c:v>35.564999999999998</c:v>
                </c:pt>
                <c:pt idx="150">
                  <c:v>35.75</c:v>
                </c:pt>
                <c:pt idx="151">
                  <c:v>35.935000000000002</c:v>
                </c:pt>
                <c:pt idx="152">
                  <c:v>36.119999999999997</c:v>
                </c:pt>
                <c:pt idx="153">
                  <c:v>36.305</c:v>
                </c:pt>
                <c:pt idx="154">
                  <c:v>36.49</c:v>
                </c:pt>
                <c:pt idx="155">
                  <c:v>36.674999999999997</c:v>
                </c:pt>
                <c:pt idx="156">
                  <c:v>36.86</c:v>
                </c:pt>
                <c:pt idx="157">
                  <c:v>37.045000000000002</c:v>
                </c:pt>
                <c:pt idx="158">
                  <c:v>37.229999999999997</c:v>
                </c:pt>
                <c:pt idx="159">
                  <c:v>37.414999999999999</c:v>
                </c:pt>
                <c:pt idx="160">
                  <c:v>37.6</c:v>
                </c:pt>
                <c:pt idx="161">
                  <c:v>37.784999999999997</c:v>
                </c:pt>
                <c:pt idx="162">
                  <c:v>37.97</c:v>
                </c:pt>
                <c:pt idx="163">
                  <c:v>38.155000000000001</c:v>
                </c:pt>
                <c:pt idx="164">
                  <c:v>38.340000000000003</c:v>
                </c:pt>
                <c:pt idx="165">
                  <c:v>38.524999999999999</c:v>
                </c:pt>
                <c:pt idx="166">
                  <c:v>38.71</c:v>
                </c:pt>
                <c:pt idx="167">
                  <c:v>38.895000000000003</c:v>
                </c:pt>
                <c:pt idx="168">
                  <c:v>39.08</c:v>
                </c:pt>
                <c:pt idx="169">
                  <c:v>39.265000000000001</c:v>
                </c:pt>
                <c:pt idx="170">
                  <c:v>39.450000000000003</c:v>
                </c:pt>
                <c:pt idx="171">
                  <c:v>39.634999999999998</c:v>
                </c:pt>
                <c:pt idx="172">
                  <c:v>39.82</c:v>
                </c:pt>
                <c:pt idx="173">
                  <c:v>40.005000000000003</c:v>
                </c:pt>
                <c:pt idx="174">
                  <c:v>40.19</c:v>
                </c:pt>
                <c:pt idx="175">
                  <c:v>40.375</c:v>
                </c:pt>
                <c:pt idx="176">
                  <c:v>40.56</c:v>
                </c:pt>
                <c:pt idx="177">
                  <c:v>40.744999999999997</c:v>
                </c:pt>
                <c:pt idx="178">
                  <c:v>40.93</c:v>
                </c:pt>
                <c:pt idx="179">
                  <c:v>41.115000000000002</c:v>
                </c:pt>
                <c:pt idx="180">
                  <c:v>41.3</c:v>
                </c:pt>
                <c:pt idx="181">
                  <c:v>41.484999999999999</c:v>
                </c:pt>
                <c:pt idx="182">
                  <c:v>41.67</c:v>
                </c:pt>
                <c:pt idx="183">
                  <c:v>41.854999999999997</c:v>
                </c:pt>
                <c:pt idx="184">
                  <c:v>42.04</c:v>
                </c:pt>
                <c:pt idx="185">
                  <c:v>42.225000000000001</c:v>
                </c:pt>
                <c:pt idx="186">
                  <c:v>42.41</c:v>
                </c:pt>
                <c:pt idx="187">
                  <c:v>42.594999999999999</c:v>
                </c:pt>
                <c:pt idx="188">
                  <c:v>42.78</c:v>
                </c:pt>
                <c:pt idx="189">
                  <c:v>42.965000000000003</c:v>
                </c:pt>
                <c:pt idx="190">
                  <c:v>43.15</c:v>
                </c:pt>
                <c:pt idx="191">
                  <c:v>43.335000000000001</c:v>
                </c:pt>
                <c:pt idx="192">
                  <c:v>43.52</c:v>
                </c:pt>
                <c:pt idx="193">
                  <c:v>43.704999999999998</c:v>
                </c:pt>
                <c:pt idx="194">
                  <c:v>43.89</c:v>
                </c:pt>
                <c:pt idx="195">
                  <c:v>44.075000000000003</c:v>
                </c:pt>
                <c:pt idx="196">
                  <c:v>44.26</c:v>
                </c:pt>
                <c:pt idx="197">
                  <c:v>44.445</c:v>
                </c:pt>
                <c:pt idx="198">
                  <c:v>44.63</c:v>
                </c:pt>
                <c:pt idx="199">
                  <c:v>44.814999999999998</c:v>
                </c:pt>
                <c:pt idx="200">
                  <c:v>45</c:v>
                </c:pt>
              </c:numCache>
            </c:numRef>
          </c:xVal>
          <c:yVal>
            <c:numRef>
              <c:f>'CL &amp; Data'!$I$4:$I$204</c:f>
              <c:numCache>
                <c:formatCode>General</c:formatCode>
                <c:ptCount val="201"/>
                <c:pt idx="0">
                  <c:v>-31.950583000000002</c:v>
                </c:pt>
                <c:pt idx="1">
                  <c:v>-30.752447</c:v>
                </c:pt>
                <c:pt idx="2">
                  <c:v>-29.556799000000002</c:v>
                </c:pt>
                <c:pt idx="3">
                  <c:v>-27.576682999999999</c:v>
                </c:pt>
                <c:pt idx="4">
                  <c:v>-25.171602</c:v>
                </c:pt>
                <c:pt idx="5">
                  <c:v>-22.682849999999998</c:v>
                </c:pt>
                <c:pt idx="6">
                  <c:v>-20.262857</c:v>
                </c:pt>
                <c:pt idx="7">
                  <c:v>-17.484818000000001</c:v>
                </c:pt>
                <c:pt idx="8">
                  <c:v>-15.034072</c:v>
                </c:pt>
                <c:pt idx="9">
                  <c:v>-13.06954</c:v>
                </c:pt>
                <c:pt idx="10">
                  <c:v>-11.377022</c:v>
                </c:pt>
                <c:pt idx="11">
                  <c:v>-10.040274</c:v>
                </c:pt>
                <c:pt idx="12">
                  <c:v>-9.0260429000000002</c:v>
                </c:pt>
                <c:pt idx="13">
                  <c:v>-8.4212665999999992</c:v>
                </c:pt>
                <c:pt idx="14">
                  <c:v>-7.9148573999999998</c:v>
                </c:pt>
                <c:pt idx="15">
                  <c:v>-7.6575837</c:v>
                </c:pt>
                <c:pt idx="16">
                  <c:v>-7.4636836000000004</c:v>
                </c:pt>
                <c:pt idx="17">
                  <c:v>-7.2782897999999996</c:v>
                </c:pt>
                <c:pt idx="18">
                  <c:v>-7.1375264999999999</c:v>
                </c:pt>
                <c:pt idx="19">
                  <c:v>-7.0212025999999996</c:v>
                </c:pt>
                <c:pt idx="20">
                  <c:v>-6.9218206000000002</c:v>
                </c:pt>
                <c:pt idx="21">
                  <c:v>-6.8838495999999996</c:v>
                </c:pt>
                <c:pt idx="22">
                  <c:v>-6.8595872</c:v>
                </c:pt>
                <c:pt idx="23">
                  <c:v>-6.8640942999999996</c:v>
                </c:pt>
                <c:pt idx="24">
                  <c:v>-6.836246</c:v>
                </c:pt>
                <c:pt idx="25">
                  <c:v>-6.8286347000000003</c:v>
                </c:pt>
                <c:pt idx="26">
                  <c:v>-6.7816644000000004</c:v>
                </c:pt>
                <c:pt idx="27">
                  <c:v>-6.7486376999999997</c:v>
                </c:pt>
                <c:pt idx="28">
                  <c:v>-6.6636429000000001</c:v>
                </c:pt>
                <c:pt idx="29">
                  <c:v>-6.6144371</c:v>
                </c:pt>
                <c:pt idx="30">
                  <c:v>-6.5237626999999998</c:v>
                </c:pt>
                <c:pt idx="31">
                  <c:v>-6.4541925999999998</c:v>
                </c:pt>
                <c:pt idx="32">
                  <c:v>-6.3926496999999998</c:v>
                </c:pt>
                <c:pt idx="33">
                  <c:v>-6.3335705000000004</c:v>
                </c:pt>
                <c:pt idx="34">
                  <c:v>-6.2711949000000002</c:v>
                </c:pt>
                <c:pt idx="35">
                  <c:v>-6.2274760999999996</c:v>
                </c:pt>
                <c:pt idx="36">
                  <c:v>-6.1888065000000001</c:v>
                </c:pt>
                <c:pt idx="37">
                  <c:v>-6.1426973</c:v>
                </c:pt>
                <c:pt idx="38">
                  <c:v>-6.1171879999999996</c:v>
                </c:pt>
                <c:pt idx="39">
                  <c:v>-6.1031513000000004</c:v>
                </c:pt>
                <c:pt idx="40">
                  <c:v>-6.0947994999999997</c:v>
                </c:pt>
                <c:pt idx="41">
                  <c:v>-6.1111421999999997</c:v>
                </c:pt>
                <c:pt idx="42">
                  <c:v>-6.1142526000000004</c:v>
                </c:pt>
                <c:pt idx="43">
                  <c:v>-6.1133327</c:v>
                </c:pt>
                <c:pt idx="44">
                  <c:v>-6.1147647000000003</c:v>
                </c:pt>
                <c:pt idx="45">
                  <c:v>-6.1014670999999998</c:v>
                </c:pt>
                <c:pt idx="46">
                  <c:v>-6.0677298999999998</c:v>
                </c:pt>
                <c:pt idx="47">
                  <c:v>-6.0228295000000003</c:v>
                </c:pt>
                <c:pt idx="48">
                  <c:v>-5.9885682999999998</c:v>
                </c:pt>
                <c:pt idx="49">
                  <c:v>-5.9683108000000002</c:v>
                </c:pt>
                <c:pt idx="50">
                  <c:v>-5.9548626000000002</c:v>
                </c:pt>
                <c:pt idx="51">
                  <c:v>-5.9436169000000003</c:v>
                </c:pt>
                <c:pt idx="52">
                  <c:v>-5.9563828000000001</c:v>
                </c:pt>
                <c:pt idx="53">
                  <c:v>-5.9717617000000001</c:v>
                </c:pt>
                <c:pt idx="54">
                  <c:v>-5.9840536000000002</c:v>
                </c:pt>
                <c:pt idx="55">
                  <c:v>-6.0081682000000001</c:v>
                </c:pt>
                <c:pt idx="56">
                  <c:v>-6.0290837000000002</c:v>
                </c:pt>
                <c:pt idx="57">
                  <c:v>-6.0456200000000004</c:v>
                </c:pt>
                <c:pt idx="58">
                  <c:v>-6.0598149000000001</c:v>
                </c:pt>
                <c:pt idx="59">
                  <c:v>-6.0779947999999999</c:v>
                </c:pt>
                <c:pt idx="60">
                  <c:v>-6.1000408999999998</c:v>
                </c:pt>
                <c:pt idx="61">
                  <c:v>-6.1161808999999998</c:v>
                </c:pt>
                <c:pt idx="62">
                  <c:v>-6.1235198999999998</c:v>
                </c:pt>
                <c:pt idx="63">
                  <c:v>-6.1349320000000001</c:v>
                </c:pt>
                <c:pt idx="64">
                  <c:v>-6.1531881999999998</c:v>
                </c:pt>
                <c:pt idx="65">
                  <c:v>-6.1520820000000001</c:v>
                </c:pt>
                <c:pt idx="66">
                  <c:v>-6.1534939</c:v>
                </c:pt>
                <c:pt idx="67">
                  <c:v>-6.1811069999999999</c:v>
                </c:pt>
                <c:pt idx="68">
                  <c:v>-6.2244843999999997</c:v>
                </c:pt>
                <c:pt idx="69">
                  <c:v>-6.3022885000000004</c:v>
                </c:pt>
                <c:pt idx="70">
                  <c:v>-6.4007319999999996</c:v>
                </c:pt>
                <c:pt idx="71">
                  <c:v>-6.5380868999999997</c:v>
                </c:pt>
                <c:pt idx="72">
                  <c:v>-6.6792021000000004</c:v>
                </c:pt>
                <c:pt idx="73">
                  <c:v>-6.8176670000000001</c:v>
                </c:pt>
                <c:pt idx="74">
                  <c:v>-6.9512792000000001</c:v>
                </c:pt>
                <c:pt idx="75">
                  <c:v>-7.0930862000000001</c:v>
                </c:pt>
                <c:pt idx="76">
                  <c:v>-7.2098497999999998</c:v>
                </c:pt>
                <c:pt idx="77">
                  <c:v>-7.2898025999999998</c:v>
                </c:pt>
                <c:pt idx="78">
                  <c:v>-7.3671230999999997</c:v>
                </c:pt>
                <c:pt idx="79">
                  <c:v>-7.4405216999999997</c:v>
                </c:pt>
                <c:pt idx="80">
                  <c:v>-7.5046692000000004</c:v>
                </c:pt>
                <c:pt idx="81">
                  <c:v>-7.5582681000000003</c:v>
                </c:pt>
                <c:pt idx="82">
                  <c:v>-7.6669086999999996</c:v>
                </c:pt>
                <c:pt idx="83">
                  <c:v>-7.7782764000000002</c:v>
                </c:pt>
                <c:pt idx="84">
                  <c:v>-7.8354296999999997</c:v>
                </c:pt>
                <c:pt idx="85">
                  <c:v>-7.8449220999999998</c:v>
                </c:pt>
                <c:pt idx="86">
                  <c:v>-7.8491711999999998</c:v>
                </c:pt>
                <c:pt idx="87">
                  <c:v>-7.8111629000000002</c:v>
                </c:pt>
                <c:pt idx="88">
                  <c:v>-7.7512479000000001</c:v>
                </c:pt>
                <c:pt idx="89">
                  <c:v>-7.6814260000000001</c:v>
                </c:pt>
                <c:pt idx="90">
                  <c:v>-7.6274023</c:v>
                </c:pt>
                <c:pt idx="91">
                  <c:v>-7.5950860999999996</c:v>
                </c:pt>
                <c:pt idx="92">
                  <c:v>-7.5751166000000003</c:v>
                </c:pt>
                <c:pt idx="93">
                  <c:v>-7.5284332999999997</c:v>
                </c:pt>
                <c:pt idx="94">
                  <c:v>-7.4980373</c:v>
                </c:pt>
                <c:pt idx="95">
                  <c:v>-7.4859914999999999</c:v>
                </c:pt>
                <c:pt idx="96">
                  <c:v>-7.4673404999999997</c:v>
                </c:pt>
                <c:pt idx="97">
                  <c:v>-7.4276666999999996</c:v>
                </c:pt>
                <c:pt idx="98">
                  <c:v>-7.4128246000000004</c:v>
                </c:pt>
                <c:pt idx="99">
                  <c:v>-7.3979663999999996</c:v>
                </c:pt>
                <c:pt idx="100">
                  <c:v>-7.4012909000000002</c:v>
                </c:pt>
                <c:pt idx="101">
                  <c:v>-7.3772855000000002</c:v>
                </c:pt>
                <c:pt idx="102">
                  <c:v>-7.3563036999999998</c:v>
                </c:pt>
                <c:pt idx="103">
                  <c:v>-7.3402399999999997</c:v>
                </c:pt>
                <c:pt idx="104">
                  <c:v>-7.3261456000000003</c:v>
                </c:pt>
                <c:pt idx="105">
                  <c:v>-7.2861094</c:v>
                </c:pt>
                <c:pt idx="106">
                  <c:v>-7.2633367</c:v>
                </c:pt>
                <c:pt idx="107">
                  <c:v>-7.2264131999999996</c:v>
                </c:pt>
                <c:pt idx="108">
                  <c:v>-7.2071471000000003</c:v>
                </c:pt>
                <c:pt idx="109">
                  <c:v>-7.1888722999999999</c:v>
                </c:pt>
                <c:pt idx="110">
                  <c:v>-7.1619948999999998</c:v>
                </c:pt>
                <c:pt idx="111">
                  <c:v>-7.1427364000000004</c:v>
                </c:pt>
                <c:pt idx="112">
                  <c:v>-7.1482143000000002</c:v>
                </c:pt>
                <c:pt idx="113">
                  <c:v>-7.1498451000000003</c:v>
                </c:pt>
                <c:pt idx="114">
                  <c:v>-7.1579666</c:v>
                </c:pt>
                <c:pt idx="115">
                  <c:v>-7.1685556999999998</c:v>
                </c:pt>
                <c:pt idx="116">
                  <c:v>-7.2026361999999997</c:v>
                </c:pt>
                <c:pt idx="117">
                  <c:v>-7.2433934000000004</c:v>
                </c:pt>
                <c:pt idx="118">
                  <c:v>-7.2790384000000001</c:v>
                </c:pt>
                <c:pt idx="119">
                  <c:v>-7.2887845000000002</c:v>
                </c:pt>
                <c:pt idx="120">
                  <c:v>-7.3154683</c:v>
                </c:pt>
                <c:pt idx="121">
                  <c:v>-7.3170666999999998</c:v>
                </c:pt>
                <c:pt idx="122">
                  <c:v>-7.3199649000000004</c:v>
                </c:pt>
                <c:pt idx="123">
                  <c:v>-7.3236957</c:v>
                </c:pt>
                <c:pt idx="124">
                  <c:v>-7.3636875000000002</c:v>
                </c:pt>
                <c:pt idx="125">
                  <c:v>-7.4163766000000004</c:v>
                </c:pt>
                <c:pt idx="126">
                  <c:v>-7.4920381999999996</c:v>
                </c:pt>
                <c:pt idx="127">
                  <c:v>-7.5870347000000002</c:v>
                </c:pt>
                <c:pt idx="128">
                  <c:v>-7.6877604000000002</c:v>
                </c:pt>
                <c:pt idx="129">
                  <c:v>-7.8003774000000003</c:v>
                </c:pt>
                <c:pt idx="130">
                  <c:v>-7.9169368999999996</c:v>
                </c:pt>
                <c:pt idx="131">
                  <c:v>-8.0364552000000007</c:v>
                </c:pt>
                <c:pt idx="132">
                  <c:v>-8.1541443000000005</c:v>
                </c:pt>
                <c:pt idx="133">
                  <c:v>-8.2756214000000003</c:v>
                </c:pt>
                <c:pt idx="134">
                  <c:v>-8.3939772000000001</c:v>
                </c:pt>
                <c:pt idx="135">
                  <c:v>-8.5167484000000009</c:v>
                </c:pt>
                <c:pt idx="136">
                  <c:v>-8.6520691000000003</c:v>
                </c:pt>
                <c:pt idx="137">
                  <c:v>-8.7789335000000008</c:v>
                </c:pt>
                <c:pt idx="138">
                  <c:v>-8.8973645999999995</c:v>
                </c:pt>
                <c:pt idx="139">
                  <c:v>-9.0214806000000003</c:v>
                </c:pt>
                <c:pt idx="140">
                  <c:v>-9.1483735999999993</c:v>
                </c:pt>
                <c:pt idx="141">
                  <c:v>-9.2428083000000001</c:v>
                </c:pt>
                <c:pt idx="142">
                  <c:v>-9.3246269000000002</c:v>
                </c:pt>
                <c:pt idx="143">
                  <c:v>-9.3926724999999998</c:v>
                </c:pt>
                <c:pt idx="144">
                  <c:v>-9.4387989000000001</c:v>
                </c:pt>
                <c:pt idx="145">
                  <c:v>-9.4633988999999996</c:v>
                </c:pt>
                <c:pt idx="146">
                  <c:v>-9.4799565999999995</c:v>
                </c:pt>
                <c:pt idx="147">
                  <c:v>-9.5017365999999992</c:v>
                </c:pt>
                <c:pt idx="148">
                  <c:v>-9.5489034999999998</c:v>
                </c:pt>
                <c:pt idx="149">
                  <c:v>-9.6039829000000001</c:v>
                </c:pt>
                <c:pt idx="150">
                  <c:v>-9.6641998000000005</c:v>
                </c:pt>
                <c:pt idx="151">
                  <c:v>-9.7369813999999995</c:v>
                </c:pt>
                <c:pt idx="152">
                  <c:v>-9.7834158000000002</c:v>
                </c:pt>
                <c:pt idx="153">
                  <c:v>-9.7828406999999995</c:v>
                </c:pt>
                <c:pt idx="154">
                  <c:v>-9.7700081000000001</c:v>
                </c:pt>
                <c:pt idx="155">
                  <c:v>-9.7394476000000001</c:v>
                </c:pt>
                <c:pt idx="156">
                  <c:v>-9.6844988000000001</c:v>
                </c:pt>
                <c:pt idx="157">
                  <c:v>-9.6437950000000008</c:v>
                </c:pt>
                <c:pt idx="158">
                  <c:v>-9.6316175000000008</c:v>
                </c:pt>
                <c:pt idx="159">
                  <c:v>-9.6351241999999999</c:v>
                </c:pt>
                <c:pt idx="160">
                  <c:v>-9.6169329000000001</c:v>
                </c:pt>
                <c:pt idx="161">
                  <c:v>-9.6143035999999995</c:v>
                </c:pt>
                <c:pt idx="162">
                  <c:v>-9.6094103000000004</c:v>
                </c:pt>
                <c:pt idx="163">
                  <c:v>-9.5848122</c:v>
                </c:pt>
                <c:pt idx="164">
                  <c:v>-9.5920219000000007</c:v>
                </c:pt>
                <c:pt idx="165">
                  <c:v>-9.6242409000000002</c:v>
                </c:pt>
                <c:pt idx="166">
                  <c:v>-9.6965617999999996</c:v>
                </c:pt>
                <c:pt idx="167">
                  <c:v>-9.7747735999999996</c:v>
                </c:pt>
                <c:pt idx="168">
                  <c:v>-9.9763459999999995</c:v>
                </c:pt>
                <c:pt idx="169">
                  <c:v>-10.095879</c:v>
                </c:pt>
                <c:pt idx="170">
                  <c:v>-10.214763</c:v>
                </c:pt>
                <c:pt idx="171">
                  <c:v>-10.015368</c:v>
                </c:pt>
                <c:pt idx="172">
                  <c:v>-9.7901897000000009</c:v>
                </c:pt>
                <c:pt idx="173">
                  <c:v>-9.4523992999999997</c:v>
                </c:pt>
                <c:pt idx="174">
                  <c:v>-9.1474952999999992</c:v>
                </c:pt>
                <c:pt idx="175">
                  <c:v>-8.8424683000000002</c:v>
                </c:pt>
                <c:pt idx="176">
                  <c:v>-8.8123474000000002</c:v>
                </c:pt>
                <c:pt idx="177">
                  <c:v>-8.8049640999999994</c:v>
                </c:pt>
                <c:pt idx="178">
                  <c:v>-8.8158177999999996</c:v>
                </c:pt>
                <c:pt idx="179">
                  <c:v>-8.8399038000000001</c:v>
                </c:pt>
                <c:pt idx="180">
                  <c:v>-8.8691940000000002</c:v>
                </c:pt>
                <c:pt idx="181">
                  <c:v>-8.9263686999999994</c:v>
                </c:pt>
                <c:pt idx="182">
                  <c:v>-9.0090836999999997</c:v>
                </c:pt>
                <c:pt idx="183">
                  <c:v>-9.0663853000000003</c:v>
                </c:pt>
                <c:pt idx="184">
                  <c:v>-9.1693257999999993</c:v>
                </c:pt>
                <c:pt idx="185">
                  <c:v>-9.3443489</c:v>
                </c:pt>
                <c:pt idx="186">
                  <c:v>-9.5396251999999997</c:v>
                </c:pt>
                <c:pt idx="187">
                  <c:v>-9.7616385999999995</c:v>
                </c:pt>
                <c:pt idx="188">
                  <c:v>-10.044523999999999</c:v>
                </c:pt>
                <c:pt idx="189">
                  <c:v>-10.294542</c:v>
                </c:pt>
                <c:pt idx="190">
                  <c:v>-10.476151</c:v>
                </c:pt>
                <c:pt idx="191">
                  <c:v>-10.601960999999999</c:v>
                </c:pt>
                <c:pt idx="192">
                  <c:v>-10.69594</c:v>
                </c:pt>
                <c:pt idx="193">
                  <c:v>-10.743384000000001</c:v>
                </c:pt>
                <c:pt idx="194">
                  <c:v>-10.783175</c:v>
                </c:pt>
                <c:pt idx="195">
                  <c:v>-10.81349</c:v>
                </c:pt>
                <c:pt idx="196">
                  <c:v>-10.876234999999999</c:v>
                </c:pt>
                <c:pt idx="197">
                  <c:v>-10.952078</c:v>
                </c:pt>
                <c:pt idx="198">
                  <c:v>-11.037107000000001</c:v>
                </c:pt>
                <c:pt idx="199">
                  <c:v>-11.104483</c:v>
                </c:pt>
                <c:pt idx="200">
                  <c:v>-11.175618999999999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46-4C0F-B6F4-04DE9F776E96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8</c:v>
                </c:pt>
                <c:pt idx="1">
                  <c:v>8.1850000000000005</c:v>
                </c:pt>
                <c:pt idx="2">
                  <c:v>8.3699999999999992</c:v>
                </c:pt>
                <c:pt idx="3">
                  <c:v>8.5549999999999997</c:v>
                </c:pt>
                <c:pt idx="4">
                  <c:v>8.74</c:v>
                </c:pt>
                <c:pt idx="5">
                  <c:v>8.9250000000000007</c:v>
                </c:pt>
                <c:pt idx="6">
                  <c:v>9.11</c:v>
                </c:pt>
                <c:pt idx="7">
                  <c:v>9.2949999999999999</c:v>
                </c:pt>
                <c:pt idx="8">
                  <c:v>9.48</c:v>
                </c:pt>
                <c:pt idx="9">
                  <c:v>9.6649999999999991</c:v>
                </c:pt>
                <c:pt idx="10">
                  <c:v>9.85</c:v>
                </c:pt>
                <c:pt idx="11">
                  <c:v>10.035</c:v>
                </c:pt>
                <c:pt idx="12">
                  <c:v>10.220000000000001</c:v>
                </c:pt>
                <c:pt idx="13">
                  <c:v>10.404999999999999</c:v>
                </c:pt>
                <c:pt idx="14">
                  <c:v>10.59</c:v>
                </c:pt>
                <c:pt idx="15">
                  <c:v>10.775</c:v>
                </c:pt>
                <c:pt idx="16">
                  <c:v>10.96</c:v>
                </c:pt>
                <c:pt idx="17">
                  <c:v>11.145</c:v>
                </c:pt>
                <c:pt idx="18">
                  <c:v>11.33</c:v>
                </c:pt>
                <c:pt idx="19">
                  <c:v>11.515000000000001</c:v>
                </c:pt>
                <c:pt idx="20">
                  <c:v>11.7</c:v>
                </c:pt>
                <c:pt idx="21">
                  <c:v>11.885</c:v>
                </c:pt>
                <c:pt idx="22">
                  <c:v>12.07</c:v>
                </c:pt>
                <c:pt idx="23">
                  <c:v>12.255000000000001</c:v>
                </c:pt>
                <c:pt idx="24">
                  <c:v>12.44</c:v>
                </c:pt>
                <c:pt idx="25">
                  <c:v>12.625</c:v>
                </c:pt>
                <c:pt idx="26">
                  <c:v>12.81</c:v>
                </c:pt>
                <c:pt idx="27">
                  <c:v>12.994999999999999</c:v>
                </c:pt>
                <c:pt idx="28">
                  <c:v>13.18</c:v>
                </c:pt>
                <c:pt idx="29">
                  <c:v>13.365</c:v>
                </c:pt>
                <c:pt idx="30">
                  <c:v>13.55</c:v>
                </c:pt>
                <c:pt idx="31">
                  <c:v>13.734999999999999</c:v>
                </c:pt>
                <c:pt idx="32">
                  <c:v>13.92</c:v>
                </c:pt>
                <c:pt idx="33">
                  <c:v>14.105</c:v>
                </c:pt>
                <c:pt idx="34">
                  <c:v>14.29</c:v>
                </c:pt>
                <c:pt idx="35">
                  <c:v>14.475</c:v>
                </c:pt>
                <c:pt idx="36">
                  <c:v>14.66</c:v>
                </c:pt>
                <c:pt idx="37">
                  <c:v>14.845000000000001</c:v>
                </c:pt>
                <c:pt idx="38">
                  <c:v>15.03</c:v>
                </c:pt>
                <c:pt idx="39">
                  <c:v>15.215</c:v>
                </c:pt>
                <c:pt idx="40">
                  <c:v>15.4</c:v>
                </c:pt>
                <c:pt idx="41">
                  <c:v>15.585000000000001</c:v>
                </c:pt>
                <c:pt idx="42">
                  <c:v>15.77</c:v>
                </c:pt>
                <c:pt idx="43">
                  <c:v>15.955</c:v>
                </c:pt>
                <c:pt idx="44">
                  <c:v>16.14</c:v>
                </c:pt>
                <c:pt idx="45">
                  <c:v>16.324999999999999</c:v>
                </c:pt>
                <c:pt idx="46">
                  <c:v>16.510000000000002</c:v>
                </c:pt>
                <c:pt idx="47">
                  <c:v>16.695</c:v>
                </c:pt>
                <c:pt idx="48">
                  <c:v>16.88</c:v>
                </c:pt>
                <c:pt idx="49">
                  <c:v>17.065000000000001</c:v>
                </c:pt>
                <c:pt idx="50">
                  <c:v>17.25</c:v>
                </c:pt>
                <c:pt idx="51">
                  <c:v>17.434999999999999</c:v>
                </c:pt>
                <c:pt idx="52">
                  <c:v>17.62</c:v>
                </c:pt>
                <c:pt idx="53">
                  <c:v>17.805</c:v>
                </c:pt>
                <c:pt idx="54">
                  <c:v>17.989999999999998</c:v>
                </c:pt>
                <c:pt idx="55">
                  <c:v>18.175000000000001</c:v>
                </c:pt>
                <c:pt idx="56">
                  <c:v>18.36</c:v>
                </c:pt>
                <c:pt idx="57">
                  <c:v>18.545000000000002</c:v>
                </c:pt>
                <c:pt idx="58">
                  <c:v>18.73</c:v>
                </c:pt>
                <c:pt idx="59">
                  <c:v>18.914999999999999</c:v>
                </c:pt>
                <c:pt idx="60">
                  <c:v>19.100000000000001</c:v>
                </c:pt>
                <c:pt idx="61">
                  <c:v>19.285</c:v>
                </c:pt>
                <c:pt idx="62">
                  <c:v>19.47</c:v>
                </c:pt>
                <c:pt idx="63">
                  <c:v>19.655000000000001</c:v>
                </c:pt>
                <c:pt idx="64">
                  <c:v>19.84</c:v>
                </c:pt>
                <c:pt idx="65">
                  <c:v>20.024999999999999</c:v>
                </c:pt>
                <c:pt idx="66">
                  <c:v>20.21</c:v>
                </c:pt>
                <c:pt idx="67">
                  <c:v>20.395</c:v>
                </c:pt>
                <c:pt idx="68">
                  <c:v>20.58</c:v>
                </c:pt>
                <c:pt idx="69">
                  <c:v>20.765000000000001</c:v>
                </c:pt>
                <c:pt idx="70">
                  <c:v>20.95</c:v>
                </c:pt>
                <c:pt idx="71">
                  <c:v>21.135000000000002</c:v>
                </c:pt>
                <c:pt idx="72">
                  <c:v>21.32</c:v>
                </c:pt>
                <c:pt idx="73">
                  <c:v>21.504999999999999</c:v>
                </c:pt>
                <c:pt idx="74">
                  <c:v>21.69</c:v>
                </c:pt>
                <c:pt idx="75">
                  <c:v>21.875</c:v>
                </c:pt>
                <c:pt idx="76">
                  <c:v>22.06</c:v>
                </c:pt>
                <c:pt idx="77">
                  <c:v>22.245000000000001</c:v>
                </c:pt>
                <c:pt idx="78">
                  <c:v>22.43</c:v>
                </c:pt>
                <c:pt idx="79">
                  <c:v>22.614999999999998</c:v>
                </c:pt>
                <c:pt idx="80">
                  <c:v>22.8</c:v>
                </c:pt>
                <c:pt idx="81">
                  <c:v>22.984999999999999</c:v>
                </c:pt>
                <c:pt idx="82">
                  <c:v>23.17</c:v>
                </c:pt>
                <c:pt idx="83">
                  <c:v>23.355</c:v>
                </c:pt>
                <c:pt idx="84">
                  <c:v>23.54</c:v>
                </c:pt>
                <c:pt idx="85">
                  <c:v>23.725000000000001</c:v>
                </c:pt>
                <c:pt idx="86">
                  <c:v>23.91</c:v>
                </c:pt>
                <c:pt idx="87">
                  <c:v>24.094999999999999</c:v>
                </c:pt>
                <c:pt idx="88">
                  <c:v>24.28</c:v>
                </c:pt>
                <c:pt idx="89">
                  <c:v>24.465</c:v>
                </c:pt>
                <c:pt idx="90">
                  <c:v>24.65</c:v>
                </c:pt>
                <c:pt idx="91">
                  <c:v>24.835000000000001</c:v>
                </c:pt>
                <c:pt idx="92">
                  <c:v>25.02</c:v>
                </c:pt>
                <c:pt idx="93">
                  <c:v>25.204999999999998</c:v>
                </c:pt>
                <c:pt idx="94">
                  <c:v>25.39</c:v>
                </c:pt>
                <c:pt idx="95">
                  <c:v>25.574999999999999</c:v>
                </c:pt>
                <c:pt idx="96">
                  <c:v>25.76</c:v>
                </c:pt>
                <c:pt idx="97">
                  <c:v>25.945</c:v>
                </c:pt>
                <c:pt idx="98">
                  <c:v>26.13</c:v>
                </c:pt>
                <c:pt idx="99">
                  <c:v>26.315000000000001</c:v>
                </c:pt>
                <c:pt idx="100">
                  <c:v>26.5</c:v>
                </c:pt>
                <c:pt idx="101">
                  <c:v>26.684999999999999</c:v>
                </c:pt>
                <c:pt idx="102">
                  <c:v>26.87</c:v>
                </c:pt>
                <c:pt idx="103">
                  <c:v>27.055</c:v>
                </c:pt>
                <c:pt idx="104">
                  <c:v>27.24</c:v>
                </c:pt>
                <c:pt idx="105">
                  <c:v>27.425000000000001</c:v>
                </c:pt>
                <c:pt idx="106">
                  <c:v>27.61</c:v>
                </c:pt>
                <c:pt idx="107">
                  <c:v>27.795000000000002</c:v>
                </c:pt>
                <c:pt idx="108">
                  <c:v>27.98</c:v>
                </c:pt>
                <c:pt idx="109">
                  <c:v>28.164999999999999</c:v>
                </c:pt>
                <c:pt idx="110">
                  <c:v>28.35</c:v>
                </c:pt>
                <c:pt idx="111">
                  <c:v>28.535</c:v>
                </c:pt>
                <c:pt idx="112">
                  <c:v>28.72</c:v>
                </c:pt>
                <c:pt idx="113">
                  <c:v>28.905000000000001</c:v>
                </c:pt>
                <c:pt idx="114">
                  <c:v>29.09</c:v>
                </c:pt>
                <c:pt idx="115">
                  <c:v>29.274999999999999</c:v>
                </c:pt>
                <c:pt idx="116">
                  <c:v>29.46</c:v>
                </c:pt>
                <c:pt idx="117">
                  <c:v>29.645</c:v>
                </c:pt>
                <c:pt idx="118">
                  <c:v>29.83</c:v>
                </c:pt>
                <c:pt idx="119">
                  <c:v>30.015000000000001</c:v>
                </c:pt>
                <c:pt idx="120">
                  <c:v>30.2</c:v>
                </c:pt>
                <c:pt idx="121">
                  <c:v>30.385000000000002</c:v>
                </c:pt>
                <c:pt idx="122">
                  <c:v>30.57</c:v>
                </c:pt>
                <c:pt idx="123">
                  <c:v>30.754999999999999</c:v>
                </c:pt>
                <c:pt idx="124">
                  <c:v>30.94</c:v>
                </c:pt>
                <c:pt idx="125">
                  <c:v>31.125</c:v>
                </c:pt>
                <c:pt idx="126">
                  <c:v>31.31</c:v>
                </c:pt>
                <c:pt idx="127">
                  <c:v>31.495000000000001</c:v>
                </c:pt>
                <c:pt idx="128">
                  <c:v>31.68</c:v>
                </c:pt>
                <c:pt idx="129">
                  <c:v>31.864999999999998</c:v>
                </c:pt>
                <c:pt idx="130">
                  <c:v>32.049999999999997</c:v>
                </c:pt>
                <c:pt idx="131">
                  <c:v>32.234999999999999</c:v>
                </c:pt>
                <c:pt idx="132">
                  <c:v>32.42</c:v>
                </c:pt>
                <c:pt idx="133">
                  <c:v>32.604999999999997</c:v>
                </c:pt>
                <c:pt idx="134">
                  <c:v>32.79</c:v>
                </c:pt>
                <c:pt idx="135">
                  <c:v>32.975000000000001</c:v>
                </c:pt>
                <c:pt idx="136">
                  <c:v>33.159999999999997</c:v>
                </c:pt>
                <c:pt idx="137">
                  <c:v>33.344999999999999</c:v>
                </c:pt>
                <c:pt idx="138">
                  <c:v>33.53</c:v>
                </c:pt>
                <c:pt idx="139">
                  <c:v>33.715000000000003</c:v>
                </c:pt>
                <c:pt idx="140">
                  <c:v>33.9</c:v>
                </c:pt>
                <c:pt idx="141">
                  <c:v>34.085000000000001</c:v>
                </c:pt>
                <c:pt idx="142">
                  <c:v>34.270000000000003</c:v>
                </c:pt>
                <c:pt idx="143">
                  <c:v>34.454999999999998</c:v>
                </c:pt>
                <c:pt idx="144">
                  <c:v>34.64</c:v>
                </c:pt>
                <c:pt idx="145">
                  <c:v>34.825000000000003</c:v>
                </c:pt>
                <c:pt idx="146">
                  <c:v>35.01</c:v>
                </c:pt>
                <c:pt idx="147">
                  <c:v>35.195</c:v>
                </c:pt>
                <c:pt idx="148">
                  <c:v>35.380000000000003</c:v>
                </c:pt>
                <c:pt idx="149">
                  <c:v>35.564999999999998</c:v>
                </c:pt>
                <c:pt idx="150">
                  <c:v>35.75</c:v>
                </c:pt>
                <c:pt idx="151">
                  <c:v>35.935000000000002</c:v>
                </c:pt>
                <c:pt idx="152">
                  <c:v>36.119999999999997</c:v>
                </c:pt>
                <c:pt idx="153">
                  <c:v>36.305</c:v>
                </c:pt>
                <c:pt idx="154">
                  <c:v>36.49</c:v>
                </c:pt>
                <c:pt idx="155">
                  <c:v>36.674999999999997</c:v>
                </c:pt>
                <c:pt idx="156">
                  <c:v>36.86</c:v>
                </c:pt>
                <c:pt idx="157">
                  <c:v>37.045000000000002</c:v>
                </c:pt>
                <c:pt idx="158">
                  <c:v>37.229999999999997</c:v>
                </c:pt>
                <c:pt idx="159">
                  <c:v>37.414999999999999</c:v>
                </c:pt>
                <c:pt idx="160">
                  <c:v>37.6</c:v>
                </c:pt>
                <c:pt idx="161">
                  <c:v>37.784999999999997</c:v>
                </c:pt>
                <c:pt idx="162">
                  <c:v>37.97</c:v>
                </c:pt>
                <c:pt idx="163">
                  <c:v>38.155000000000001</c:v>
                </c:pt>
                <c:pt idx="164">
                  <c:v>38.340000000000003</c:v>
                </c:pt>
                <c:pt idx="165">
                  <c:v>38.524999999999999</c:v>
                </c:pt>
                <c:pt idx="166">
                  <c:v>38.71</c:v>
                </c:pt>
                <c:pt idx="167">
                  <c:v>38.895000000000003</c:v>
                </c:pt>
                <c:pt idx="168">
                  <c:v>39.08</c:v>
                </c:pt>
                <c:pt idx="169">
                  <c:v>39.265000000000001</c:v>
                </c:pt>
                <c:pt idx="170">
                  <c:v>39.450000000000003</c:v>
                </c:pt>
                <c:pt idx="171">
                  <c:v>39.634999999999998</c:v>
                </c:pt>
                <c:pt idx="172">
                  <c:v>39.82</c:v>
                </c:pt>
                <c:pt idx="173">
                  <c:v>40.005000000000003</c:v>
                </c:pt>
                <c:pt idx="174">
                  <c:v>40.19</c:v>
                </c:pt>
                <c:pt idx="175">
                  <c:v>40.375</c:v>
                </c:pt>
                <c:pt idx="176">
                  <c:v>40.56</c:v>
                </c:pt>
                <c:pt idx="177">
                  <c:v>40.744999999999997</c:v>
                </c:pt>
                <c:pt idx="178">
                  <c:v>40.93</c:v>
                </c:pt>
                <c:pt idx="179">
                  <c:v>41.115000000000002</c:v>
                </c:pt>
                <c:pt idx="180">
                  <c:v>41.3</c:v>
                </c:pt>
                <c:pt idx="181">
                  <c:v>41.484999999999999</c:v>
                </c:pt>
                <c:pt idx="182">
                  <c:v>41.67</c:v>
                </c:pt>
                <c:pt idx="183">
                  <c:v>41.854999999999997</c:v>
                </c:pt>
                <c:pt idx="184">
                  <c:v>42.04</c:v>
                </c:pt>
                <c:pt idx="185">
                  <c:v>42.225000000000001</c:v>
                </c:pt>
                <c:pt idx="186">
                  <c:v>42.41</c:v>
                </c:pt>
                <c:pt idx="187">
                  <c:v>42.594999999999999</c:v>
                </c:pt>
                <c:pt idx="188">
                  <c:v>42.78</c:v>
                </c:pt>
                <c:pt idx="189">
                  <c:v>42.965000000000003</c:v>
                </c:pt>
                <c:pt idx="190">
                  <c:v>43.15</c:v>
                </c:pt>
                <c:pt idx="191">
                  <c:v>43.335000000000001</c:v>
                </c:pt>
                <c:pt idx="192">
                  <c:v>43.52</c:v>
                </c:pt>
                <c:pt idx="193">
                  <c:v>43.704999999999998</c:v>
                </c:pt>
                <c:pt idx="194">
                  <c:v>43.89</c:v>
                </c:pt>
                <c:pt idx="195">
                  <c:v>44.075000000000003</c:v>
                </c:pt>
                <c:pt idx="196">
                  <c:v>44.26</c:v>
                </c:pt>
                <c:pt idx="197">
                  <c:v>44.445</c:v>
                </c:pt>
                <c:pt idx="198">
                  <c:v>44.63</c:v>
                </c:pt>
                <c:pt idx="199">
                  <c:v>44.814999999999998</c:v>
                </c:pt>
                <c:pt idx="200">
                  <c:v>45</c:v>
                </c:pt>
              </c:numCache>
            </c:numRef>
          </c:xVal>
          <c:yVal>
            <c:numRef>
              <c:f>'CL &amp; Data'!$S$4:$S$204</c:f>
              <c:numCache>
                <c:formatCode>General</c:formatCode>
                <c:ptCount val="201"/>
                <c:pt idx="0">
                  <c:v>-19.238892</c:v>
                </c:pt>
                <c:pt idx="1">
                  <c:v>-18.836245000000002</c:v>
                </c:pt>
                <c:pt idx="2">
                  <c:v>-18.401291000000001</c:v>
                </c:pt>
                <c:pt idx="3">
                  <c:v>-17.833302</c:v>
                </c:pt>
                <c:pt idx="4">
                  <c:v>-17.308261999999999</c:v>
                </c:pt>
                <c:pt idx="5">
                  <c:v>-16.884905</c:v>
                </c:pt>
                <c:pt idx="6">
                  <c:v>-16.389790000000001</c:v>
                </c:pt>
                <c:pt idx="7">
                  <c:v>-15.727052</c:v>
                </c:pt>
                <c:pt idx="8">
                  <c:v>-15.121434000000001</c:v>
                </c:pt>
                <c:pt idx="9">
                  <c:v>-14.51962</c:v>
                </c:pt>
                <c:pt idx="10">
                  <c:v>-13.931677000000001</c:v>
                </c:pt>
                <c:pt idx="11">
                  <c:v>-13.463070999999999</c:v>
                </c:pt>
                <c:pt idx="12">
                  <c:v>-13.096742000000001</c:v>
                </c:pt>
                <c:pt idx="13">
                  <c:v>-12.721197</c:v>
                </c:pt>
                <c:pt idx="14">
                  <c:v>-12.365631</c:v>
                </c:pt>
                <c:pt idx="15">
                  <c:v>-11.956381</c:v>
                </c:pt>
                <c:pt idx="16">
                  <c:v>-11.507681</c:v>
                </c:pt>
                <c:pt idx="17">
                  <c:v>-11.107087</c:v>
                </c:pt>
                <c:pt idx="18">
                  <c:v>-10.721162</c:v>
                </c:pt>
                <c:pt idx="19">
                  <c:v>-10.366476</c:v>
                </c:pt>
                <c:pt idx="20">
                  <c:v>-10.030023</c:v>
                </c:pt>
                <c:pt idx="21">
                  <c:v>-9.7114449</c:v>
                </c:pt>
                <c:pt idx="22">
                  <c:v>-9.3677463999999997</c:v>
                </c:pt>
                <c:pt idx="23">
                  <c:v>-9.0520267000000008</c:v>
                </c:pt>
                <c:pt idx="24">
                  <c:v>-8.7460412999999999</c:v>
                </c:pt>
                <c:pt idx="25">
                  <c:v>-8.4494275999999999</c:v>
                </c:pt>
                <c:pt idx="26">
                  <c:v>-8.1704311000000001</c:v>
                </c:pt>
                <c:pt idx="27">
                  <c:v>-7.9163480000000002</c:v>
                </c:pt>
                <c:pt idx="28">
                  <c:v>-7.6737055999999999</c:v>
                </c:pt>
                <c:pt idx="29">
                  <c:v>-7.4478226000000003</c:v>
                </c:pt>
                <c:pt idx="30">
                  <c:v>-7.2491617000000002</c:v>
                </c:pt>
                <c:pt idx="31">
                  <c:v>-7.0626001</c:v>
                </c:pt>
                <c:pt idx="32">
                  <c:v>-6.9069070999999997</c:v>
                </c:pt>
                <c:pt idx="33">
                  <c:v>-6.7713523000000002</c:v>
                </c:pt>
                <c:pt idx="34">
                  <c:v>-6.6591034000000002</c:v>
                </c:pt>
                <c:pt idx="35">
                  <c:v>-6.5724168000000001</c:v>
                </c:pt>
                <c:pt idx="36">
                  <c:v>-6.5198774000000004</c:v>
                </c:pt>
                <c:pt idx="37">
                  <c:v>-6.4894208999999998</c:v>
                </c:pt>
                <c:pt idx="38">
                  <c:v>-6.4753889999999998</c:v>
                </c:pt>
                <c:pt idx="39">
                  <c:v>-6.4734692999999996</c:v>
                </c:pt>
                <c:pt idx="40">
                  <c:v>-6.4841528000000004</c:v>
                </c:pt>
                <c:pt idx="41">
                  <c:v>-6.5025477</c:v>
                </c:pt>
                <c:pt idx="42">
                  <c:v>-6.5238399999999999</c:v>
                </c:pt>
                <c:pt idx="43">
                  <c:v>-6.5498285000000003</c:v>
                </c:pt>
                <c:pt idx="44">
                  <c:v>-6.5851245</c:v>
                </c:pt>
                <c:pt idx="45">
                  <c:v>-6.6274686000000003</c:v>
                </c:pt>
                <c:pt idx="46">
                  <c:v>-6.6682315000000001</c:v>
                </c:pt>
                <c:pt idx="47">
                  <c:v>-6.7117524</c:v>
                </c:pt>
                <c:pt idx="48">
                  <c:v>-6.7544665000000004</c:v>
                </c:pt>
                <c:pt idx="49">
                  <c:v>-6.7879456999999999</c:v>
                </c:pt>
                <c:pt idx="50">
                  <c:v>-6.8164701000000001</c:v>
                </c:pt>
                <c:pt idx="51">
                  <c:v>-6.8428225999999999</c:v>
                </c:pt>
                <c:pt idx="52">
                  <c:v>-6.8696418000000001</c:v>
                </c:pt>
                <c:pt idx="53">
                  <c:v>-6.8929976999999996</c:v>
                </c:pt>
                <c:pt idx="54">
                  <c:v>-6.9113049999999996</c:v>
                </c:pt>
                <c:pt idx="55">
                  <c:v>-6.9210753</c:v>
                </c:pt>
                <c:pt idx="56">
                  <c:v>-6.9270209999999999</c:v>
                </c:pt>
                <c:pt idx="57">
                  <c:v>-6.9207505999999999</c:v>
                </c:pt>
                <c:pt idx="58">
                  <c:v>-6.9028735000000001</c:v>
                </c:pt>
                <c:pt idx="59">
                  <c:v>-6.8970909000000002</c:v>
                </c:pt>
                <c:pt idx="60">
                  <c:v>-6.9043574000000003</c:v>
                </c:pt>
                <c:pt idx="61">
                  <c:v>-6.9057130999999998</c:v>
                </c:pt>
                <c:pt idx="62">
                  <c:v>-6.9103836999999997</c:v>
                </c:pt>
                <c:pt idx="63">
                  <c:v>-6.9278522000000002</c:v>
                </c:pt>
                <c:pt idx="64">
                  <c:v>-6.9480772000000002</c:v>
                </c:pt>
                <c:pt idx="65">
                  <c:v>-6.9683881000000003</c:v>
                </c:pt>
                <c:pt idx="66">
                  <c:v>-7.0030437000000001</c:v>
                </c:pt>
                <c:pt idx="67">
                  <c:v>-7.0644112000000003</c:v>
                </c:pt>
                <c:pt idx="68">
                  <c:v>-7.1900276999999999</c:v>
                </c:pt>
                <c:pt idx="69">
                  <c:v>-7.3524814000000003</c:v>
                </c:pt>
                <c:pt idx="70">
                  <c:v>-7.4970036000000002</c:v>
                </c:pt>
                <c:pt idx="71">
                  <c:v>-7.6770535000000004</c:v>
                </c:pt>
                <c:pt idx="72">
                  <c:v>-7.8951488000000003</c:v>
                </c:pt>
                <c:pt idx="73">
                  <c:v>-8.1217746999999996</c:v>
                </c:pt>
                <c:pt idx="74">
                  <c:v>-8.3149175999999994</c:v>
                </c:pt>
                <c:pt idx="75">
                  <c:v>-8.5355319999999999</c:v>
                </c:pt>
                <c:pt idx="76">
                  <c:v>-8.7846230999999992</c:v>
                </c:pt>
                <c:pt idx="77">
                  <c:v>-9.0010262000000001</c:v>
                </c:pt>
                <c:pt idx="78">
                  <c:v>-9.1092233999999994</c:v>
                </c:pt>
                <c:pt idx="79">
                  <c:v>-9.1321335000000001</c:v>
                </c:pt>
                <c:pt idx="80">
                  <c:v>-9.1248503000000003</c:v>
                </c:pt>
                <c:pt idx="81">
                  <c:v>-9.0236596999999996</c:v>
                </c:pt>
                <c:pt idx="82">
                  <c:v>-8.851737</c:v>
                </c:pt>
                <c:pt idx="83">
                  <c:v>-8.6995114999999998</c:v>
                </c:pt>
                <c:pt idx="84">
                  <c:v>-8.6212111</c:v>
                </c:pt>
                <c:pt idx="85">
                  <c:v>-8.5937280999999999</c:v>
                </c:pt>
                <c:pt idx="86">
                  <c:v>-8.5874596000000007</c:v>
                </c:pt>
                <c:pt idx="87">
                  <c:v>-8.6198596999999992</c:v>
                </c:pt>
                <c:pt idx="88">
                  <c:v>-8.6751298999999999</c:v>
                </c:pt>
                <c:pt idx="89">
                  <c:v>-8.7469263000000002</c:v>
                </c:pt>
                <c:pt idx="90">
                  <c:v>-8.7967510000000004</c:v>
                </c:pt>
                <c:pt idx="91">
                  <c:v>-8.8186444999999996</c:v>
                </c:pt>
                <c:pt idx="92">
                  <c:v>-8.8349914999999992</c:v>
                </c:pt>
                <c:pt idx="93">
                  <c:v>-8.8555478999999995</c:v>
                </c:pt>
                <c:pt idx="94">
                  <c:v>-8.8535728000000002</c:v>
                </c:pt>
                <c:pt idx="95">
                  <c:v>-8.8178110000000007</c:v>
                </c:pt>
                <c:pt idx="96">
                  <c:v>-8.7796230000000008</c:v>
                </c:pt>
                <c:pt idx="97">
                  <c:v>-8.7318496999999997</c:v>
                </c:pt>
                <c:pt idx="98">
                  <c:v>-8.6635598999999992</c:v>
                </c:pt>
                <c:pt idx="99">
                  <c:v>-8.6027173999999995</c:v>
                </c:pt>
                <c:pt idx="100">
                  <c:v>-8.5472249999999992</c:v>
                </c:pt>
                <c:pt idx="101">
                  <c:v>-8.5387020000000007</c:v>
                </c:pt>
                <c:pt idx="102">
                  <c:v>-8.5612335000000002</c:v>
                </c:pt>
                <c:pt idx="103">
                  <c:v>-8.5841942000000007</c:v>
                </c:pt>
                <c:pt idx="104">
                  <c:v>-8.6045341000000004</c:v>
                </c:pt>
                <c:pt idx="105">
                  <c:v>-8.6397256999999996</c:v>
                </c:pt>
                <c:pt idx="106">
                  <c:v>-8.6673346000000002</c:v>
                </c:pt>
                <c:pt idx="107">
                  <c:v>-8.7053022000000002</c:v>
                </c:pt>
                <c:pt idx="108">
                  <c:v>-8.7399035000000005</c:v>
                </c:pt>
                <c:pt idx="109">
                  <c:v>-8.7856693000000003</c:v>
                </c:pt>
                <c:pt idx="110">
                  <c:v>-8.8249206999999998</c:v>
                </c:pt>
                <c:pt idx="111">
                  <c:v>-8.8674765000000004</c:v>
                </c:pt>
                <c:pt idx="112">
                  <c:v>-8.8785658000000005</c:v>
                </c:pt>
                <c:pt idx="113">
                  <c:v>-8.8973245999999993</c:v>
                </c:pt>
                <c:pt idx="114">
                  <c:v>-8.9101601000000006</c:v>
                </c:pt>
                <c:pt idx="115">
                  <c:v>-8.9400090999999993</c:v>
                </c:pt>
                <c:pt idx="116">
                  <c:v>-8.9541301999999998</c:v>
                </c:pt>
                <c:pt idx="117">
                  <c:v>-8.9816731999999995</c:v>
                </c:pt>
                <c:pt idx="118">
                  <c:v>-8.9952535999999998</c:v>
                </c:pt>
                <c:pt idx="119">
                  <c:v>-9.0208911999999994</c:v>
                </c:pt>
                <c:pt idx="120">
                  <c:v>-9.0243158000000001</c:v>
                </c:pt>
                <c:pt idx="121">
                  <c:v>-9.0253324999999993</c:v>
                </c:pt>
                <c:pt idx="122">
                  <c:v>-9.0250491999999998</c:v>
                </c:pt>
                <c:pt idx="123">
                  <c:v>-9.0355863999999997</c:v>
                </c:pt>
                <c:pt idx="124">
                  <c:v>-9.0187159000000001</c:v>
                </c:pt>
                <c:pt idx="125">
                  <c:v>-9.0179566999999992</c:v>
                </c:pt>
                <c:pt idx="126">
                  <c:v>-9.0308571000000004</c:v>
                </c:pt>
                <c:pt idx="127">
                  <c:v>-9.0324097000000005</c:v>
                </c:pt>
                <c:pt idx="128">
                  <c:v>-9.0526494999999993</c:v>
                </c:pt>
                <c:pt idx="129">
                  <c:v>-9.0706433999999998</c:v>
                </c:pt>
                <c:pt idx="130">
                  <c:v>-9.0803250999999996</c:v>
                </c:pt>
                <c:pt idx="131">
                  <c:v>-9.0917711000000008</c:v>
                </c:pt>
                <c:pt idx="132">
                  <c:v>-9.1008119999999995</c:v>
                </c:pt>
                <c:pt idx="133">
                  <c:v>-9.0955963000000004</c:v>
                </c:pt>
                <c:pt idx="134">
                  <c:v>-9.1046276000000006</c:v>
                </c:pt>
                <c:pt idx="135">
                  <c:v>-9.1025419000000003</c:v>
                </c:pt>
                <c:pt idx="136">
                  <c:v>-9.0759106000000003</c:v>
                </c:pt>
                <c:pt idx="137">
                  <c:v>-9.0649394999999995</c:v>
                </c:pt>
                <c:pt idx="138">
                  <c:v>-9.0565423999999997</c:v>
                </c:pt>
                <c:pt idx="139">
                  <c:v>-9.0469817999999993</c:v>
                </c:pt>
                <c:pt idx="140">
                  <c:v>-9.0369854000000007</c:v>
                </c:pt>
                <c:pt idx="141">
                  <c:v>-9.0517816999999994</c:v>
                </c:pt>
                <c:pt idx="142">
                  <c:v>-9.0767775000000004</c:v>
                </c:pt>
                <c:pt idx="143">
                  <c:v>-9.1068000999999992</c:v>
                </c:pt>
                <c:pt idx="144">
                  <c:v>-9.1502561999999994</c:v>
                </c:pt>
                <c:pt idx="145">
                  <c:v>-9.2116117000000006</c:v>
                </c:pt>
                <c:pt idx="146">
                  <c:v>-9.2802935000000009</c:v>
                </c:pt>
                <c:pt idx="147">
                  <c:v>-9.3520193000000003</c:v>
                </c:pt>
                <c:pt idx="148">
                  <c:v>-9.4237871000000002</c:v>
                </c:pt>
                <c:pt idx="149">
                  <c:v>-9.4999856999999999</c:v>
                </c:pt>
                <c:pt idx="150">
                  <c:v>-9.5771742</c:v>
                </c:pt>
                <c:pt idx="151">
                  <c:v>-9.6592035000000003</c:v>
                </c:pt>
                <c:pt idx="152">
                  <c:v>-9.7245588000000005</c:v>
                </c:pt>
                <c:pt idx="153">
                  <c:v>-9.7940979000000006</c:v>
                </c:pt>
                <c:pt idx="154">
                  <c:v>-9.8301201000000002</c:v>
                </c:pt>
                <c:pt idx="155">
                  <c:v>-9.8726912000000002</c:v>
                </c:pt>
                <c:pt idx="156">
                  <c:v>-9.9164542999999998</c:v>
                </c:pt>
                <c:pt idx="157">
                  <c:v>-9.9720955</c:v>
                </c:pt>
                <c:pt idx="158">
                  <c:v>-10.01609</c:v>
                </c:pt>
                <c:pt idx="159">
                  <c:v>-10.103892</c:v>
                </c:pt>
                <c:pt idx="160">
                  <c:v>-10.202617999999999</c:v>
                </c:pt>
                <c:pt idx="161">
                  <c:v>-10.30301</c:v>
                </c:pt>
                <c:pt idx="162">
                  <c:v>-10.400152</c:v>
                </c:pt>
                <c:pt idx="163">
                  <c:v>-10.521383999999999</c:v>
                </c:pt>
                <c:pt idx="164">
                  <c:v>-10.630898</c:v>
                </c:pt>
                <c:pt idx="165">
                  <c:v>-10.704529000000001</c:v>
                </c:pt>
                <c:pt idx="166">
                  <c:v>-10.748056</c:v>
                </c:pt>
                <c:pt idx="167">
                  <c:v>-10.766686999999999</c:v>
                </c:pt>
                <c:pt idx="168">
                  <c:v>-10.781689999999999</c:v>
                </c:pt>
                <c:pt idx="169">
                  <c:v>-10.75501</c:v>
                </c:pt>
                <c:pt idx="170">
                  <c:v>-10.719322999999999</c:v>
                </c:pt>
                <c:pt idx="171">
                  <c:v>-10.640309</c:v>
                </c:pt>
                <c:pt idx="172">
                  <c:v>-10.571586999999999</c:v>
                </c:pt>
                <c:pt idx="173">
                  <c:v>-10.491061</c:v>
                </c:pt>
                <c:pt idx="174">
                  <c:v>-10.413975000000001</c:v>
                </c:pt>
                <c:pt idx="175">
                  <c:v>-10.351418000000001</c:v>
                </c:pt>
                <c:pt idx="176">
                  <c:v>-10.353381000000001</c:v>
                </c:pt>
                <c:pt idx="177">
                  <c:v>-10.371515</c:v>
                </c:pt>
                <c:pt idx="178">
                  <c:v>-10.374824</c:v>
                </c:pt>
                <c:pt idx="179">
                  <c:v>-10.401527</c:v>
                </c:pt>
                <c:pt idx="180">
                  <c:v>-10.447286999999999</c:v>
                </c:pt>
                <c:pt idx="181">
                  <c:v>-10.487563</c:v>
                </c:pt>
                <c:pt idx="182">
                  <c:v>-10.535932000000001</c:v>
                </c:pt>
                <c:pt idx="183">
                  <c:v>-10.610889</c:v>
                </c:pt>
                <c:pt idx="184">
                  <c:v>-10.729136</c:v>
                </c:pt>
                <c:pt idx="185">
                  <c:v>-10.897299</c:v>
                </c:pt>
                <c:pt idx="186">
                  <c:v>-11.072310999999999</c:v>
                </c:pt>
                <c:pt idx="187">
                  <c:v>-11.232113999999999</c:v>
                </c:pt>
                <c:pt idx="188">
                  <c:v>-11.363374</c:v>
                </c:pt>
                <c:pt idx="189">
                  <c:v>-11.436510999999999</c:v>
                </c:pt>
                <c:pt idx="190">
                  <c:v>-11.431651</c:v>
                </c:pt>
                <c:pt idx="191">
                  <c:v>-11.409153999999999</c:v>
                </c:pt>
                <c:pt idx="192">
                  <c:v>-11.352399</c:v>
                </c:pt>
                <c:pt idx="193">
                  <c:v>-11.272954</c:v>
                </c:pt>
                <c:pt idx="194">
                  <c:v>-11.220157</c:v>
                </c:pt>
                <c:pt idx="195">
                  <c:v>-11.155578</c:v>
                </c:pt>
                <c:pt idx="196">
                  <c:v>-11.079704</c:v>
                </c:pt>
                <c:pt idx="197">
                  <c:v>-11.059272999999999</c:v>
                </c:pt>
                <c:pt idx="198">
                  <c:v>-11.059779000000001</c:v>
                </c:pt>
                <c:pt idx="199">
                  <c:v>-11.045035</c:v>
                </c:pt>
                <c:pt idx="200">
                  <c:v>-11.056898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46-4C0F-B6F4-04DE9F776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54240"/>
        <c:axId val="111356160"/>
      </c:scatterChart>
      <c:valAx>
        <c:axId val="111354240"/>
        <c:scaling>
          <c:orientation val="minMax"/>
          <c:max val="44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356160"/>
        <c:crosses val="autoZero"/>
        <c:crossBetween val="midCat"/>
        <c:majorUnit val="2"/>
      </c:valAx>
      <c:valAx>
        <c:axId val="111356160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354240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27921537277303"/>
          <c:y val="0.65970706261624024"/>
          <c:w val="0.29674586190826119"/>
          <c:h val="0.1261420269899390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IP3 (dBm)</a:t>
            </a:r>
            <a:r>
              <a:rPr lang="en-US" sz="1000" baseline="30000"/>
              <a:t>1-4</a:t>
            </a:r>
            <a:endParaRPr lang="en-US" sz="1000" baseline="0"/>
          </a:p>
        </c:rich>
      </c:tx>
      <c:layout>
        <c:manualLayout>
          <c:xMode val="edge"/>
          <c:yMode val="edge"/>
          <c:x val="0.41200008103394087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8</c:v>
                </c:pt>
                <c:pt idx="1">
                  <c:v>8.3775510204082</c:v>
                </c:pt>
                <c:pt idx="2">
                  <c:v>8.7551020408162987</c:v>
                </c:pt>
                <c:pt idx="3">
                  <c:v>9.1326530612245005</c:v>
                </c:pt>
                <c:pt idx="4">
                  <c:v>9.5102040816327005</c:v>
                </c:pt>
                <c:pt idx="5">
                  <c:v>9.8877551020407992</c:v>
                </c:pt>
                <c:pt idx="6">
                  <c:v>10.265306122448999</c:v>
                </c:pt>
                <c:pt idx="7">
                  <c:v>10.642857142857</c:v>
                </c:pt>
                <c:pt idx="8">
                  <c:v>11.020408163265</c:v>
                </c:pt>
                <c:pt idx="9">
                  <c:v>11.397959183673001</c:v>
                </c:pt>
                <c:pt idx="10">
                  <c:v>11.775510204082</c:v>
                </c:pt>
                <c:pt idx="11">
                  <c:v>12.153061224489999</c:v>
                </c:pt>
                <c:pt idx="12">
                  <c:v>12.530612244898</c:v>
                </c:pt>
                <c:pt idx="13">
                  <c:v>12.908163265305999</c:v>
                </c:pt>
                <c:pt idx="14">
                  <c:v>13.285714285714</c:v>
                </c:pt>
                <c:pt idx="15">
                  <c:v>13.663265306122</c:v>
                </c:pt>
                <c:pt idx="16">
                  <c:v>14.040816326531001</c:v>
                </c:pt>
                <c:pt idx="17">
                  <c:v>14.418367346938998</c:v>
                </c:pt>
                <c:pt idx="18">
                  <c:v>14.795918367346999</c:v>
                </c:pt>
                <c:pt idx="19">
                  <c:v>15.173469387754999</c:v>
                </c:pt>
                <c:pt idx="20">
                  <c:v>15.551020408163</c:v>
                </c:pt>
                <c:pt idx="21">
                  <c:v>15.928571428570999</c:v>
                </c:pt>
                <c:pt idx="22">
                  <c:v>16.306122448979998</c:v>
                </c:pt>
                <c:pt idx="23">
                  <c:v>16.683673469388001</c:v>
                </c:pt>
                <c:pt idx="24">
                  <c:v>17.061224489796</c:v>
                </c:pt>
                <c:pt idx="25">
                  <c:v>17.438775510204</c:v>
                </c:pt>
                <c:pt idx="26">
                  <c:v>17.816326530611999</c:v>
                </c:pt>
                <c:pt idx="27">
                  <c:v>18.193877551020002</c:v>
                </c:pt>
                <c:pt idx="28">
                  <c:v>18.571428571428999</c:v>
                </c:pt>
                <c:pt idx="29">
                  <c:v>18.948979591837002</c:v>
                </c:pt>
                <c:pt idx="30">
                  <c:v>19.326530612244998</c:v>
                </c:pt>
                <c:pt idx="31">
                  <c:v>19.704081632653001</c:v>
                </c:pt>
                <c:pt idx="32">
                  <c:v>20.081632653061</c:v>
                </c:pt>
                <c:pt idx="33">
                  <c:v>20.459183673469003</c:v>
                </c:pt>
                <c:pt idx="34">
                  <c:v>20.836734693877997</c:v>
                </c:pt>
                <c:pt idx="35">
                  <c:v>21.214285714286</c:v>
                </c:pt>
                <c:pt idx="36">
                  <c:v>21.591836734693999</c:v>
                </c:pt>
                <c:pt idx="37">
                  <c:v>21.969387755102002</c:v>
                </c:pt>
                <c:pt idx="38">
                  <c:v>22.346938775509997</c:v>
                </c:pt>
                <c:pt idx="39">
                  <c:v>22.724489795918</c:v>
                </c:pt>
                <c:pt idx="40">
                  <c:v>23.102040816327001</c:v>
                </c:pt>
                <c:pt idx="41">
                  <c:v>23.479591836735</c:v>
                </c:pt>
                <c:pt idx="42">
                  <c:v>23.857142857143003</c:v>
                </c:pt>
                <c:pt idx="43">
                  <c:v>24.234693877550999</c:v>
                </c:pt>
                <c:pt idx="44">
                  <c:v>24.612244897958998</c:v>
                </c:pt>
                <c:pt idx="45">
                  <c:v>24.989795918367001</c:v>
                </c:pt>
                <c:pt idx="46">
                  <c:v>25.367346938776002</c:v>
                </c:pt>
                <c:pt idx="47">
                  <c:v>25.744897959183998</c:v>
                </c:pt>
                <c:pt idx="48">
                  <c:v>26.122448979592001</c:v>
                </c:pt>
                <c:pt idx="49">
                  <c:v>26.5</c:v>
                </c:pt>
                <c:pt idx="50">
                  <c:v>26.877551020407999</c:v>
                </c:pt>
                <c:pt idx="51">
                  <c:v>27.255102040816002</c:v>
                </c:pt>
                <c:pt idx="52">
                  <c:v>27.632653061223998</c:v>
                </c:pt>
                <c:pt idx="53">
                  <c:v>28.010204081632999</c:v>
                </c:pt>
                <c:pt idx="54">
                  <c:v>28.387755102041002</c:v>
                </c:pt>
                <c:pt idx="55">
                  <c:v>28.765306122449001</c:v>
                </c:pt>
                <c:pt idx="56">
                  <c:v>29.142857142856997</c:v>
                </c:pt>
                <c:pt idx="57">
                  <c:v>29.520408163265</c:v>
                </c:pt>
                <c:pt idx="58">
                  <c:v>29.897959183672999</c:v>
                </c:pt>
                <c:pt idx="59">
                  <c:v>30.275510204082</c:v>
                </c:pt>
                <c:pt idx="60">
                  <c:v>30.653061224490003</c:v>
                </c:pt>
                <c:pt idx="61">
                  <c:v>31.030612244897998</c:v>
                </c:pt>
                <c:pt idx="62">
                  <c:v>31.408163265306001</c:v>
                </c:pt>
                <c:pt idx="63">
                  <c:v>31.785714285714</c:v>
                </c:pt>
                <c:pt idx="64">
                  <c:v>32.163265306122</c:v>
                </c:pt>
                <c:pt idx="65">
                  <c:v>32.540816326531001</c:v>
                </c:pt>
                <c:pt idx="66">
                  <c:v>32.918367346939</c:v>
                </c:pt>
                <c:pt idx="67">
                  <c:v>33.295918367346999</c:v>
                </c:pt>
                <c:pt idx="68">
                  <c:v>33.673469387754999</c:v>
                </c:pt>
                <c:pt idx="69">
                  <c:v>34.051020408162998</c:v>
                </c:pt>
                <c:pt idx="70">
                  <c:v>34.428571428570997</c:v>
                </c:pt>
                <c:pt idx="71">
                  <c:v>34.806122448980005</c:v>
                </c:pt>
                <c:pt idx="72">
                  <c:v>35.183673469387998</c:v>
                </c:pt>
                <c:pt idx="73">
                  <c:v>35.561224489795997</c:v>
                </c:pt>
                <c:pt idx="74">
                  <c:v>35.938775510204003</c:v>
                </c:pt>
                <c:pt idx="75">
                  <c:v>36.316326530612002</c:v>
                </c:pt>
                <c:pt idx="76">
                  <c:v>36.693877551019995</c:v>
                </c:pt>
                <c:pt idx="77">
                  <c:v>37.071428571429003</c:v>
                </c:pt>
                <c:pt idx="78">
                  <c:v>37.448979591836995</c:v>
                </c:pt>
                <c:pt idx="79">
                  <c:v>37.826530612245001</c:v>
                </c:pt>
                <c:pt idx="80">
                  <c:v>38.204081632653001</c:v>
                </c:pt>
                <c:pt idx="81">
                  <c:v>38.581632653061</c:v>
                </c:pt>
                <c:pt idx="82">
                  <c:v>38.959183673468999</c:v>
                </c:pt>
                <c:pt idx="83">
                  <c:v>39.336734693878</c:v>
                </c:pt>
                <c:pt idx="84">
                  <c:v>39.714285714286007</c:v>
                </c:pt>
                <c:pt idx="85">
                  <c:v>40.091836734693999</c:v>
                </c:pt>
                <c:pt idx="86">
                  <c:v>40.469387755101998</c:v>
                </c:pt>
                <c:pt idx="87">
                  <c:v>40.846938775510004</c:v>
                </c:pt>
                <c:pt idx="88">
                  <c:v>41.224489795917997</c:v>
                </c:pt>
                <c:pt idx="89">
                  <c:v>41.602040816327005</c:v>
                </c:pt>
                <c:pt idx="90">
                  <c:v>41.979591836735004</c:v>
                </c:pt>
                <c:pt idx="91">
                  <c:v>42.357142857142996</c:v>
                </c:pt>
                <c:pt idx="92">
                  <c:v>42.734693877551003</c:v>
                </c:pt>
                <c:pt idx="93">
                  <c:v>43.112244897959002</c:v>
                </c:pt>
                <c:pt idx="94">
                  <c:v>43.489795918366994</c:v>
                </c:pt>
                <c:pt idx="95">
                  <c:v>43.867346938776002</c:v>
                </c:pt>
                <c:pt idx="96">
                  <c:v>44.244897959184001</c:v>
                </c:pt>
                <c:pt idx="97">
                  <c:v>44.622448979592001</c:v>
                </c:pt>
                <c:pt idx="98">
                  <c:v>45</c:v>
                </c:pt>
              </c:numCache>
            </c:numRef>
          </c:xVal>
          <c:yVal>
            <c:numRef>
              <c:f>'IP3'!$K$5:$K$103</c:f>
              <c:numCache>
                <c:formatCode>General</c:formatCode>
                <c:ptCount val="99"/>
                <c:pt idx="0">
                  <c:v>-28.518205999999999</c:v>
                </c:pt>
                <c:pt idx="1">
                  <c:v>-25.420321999999999</c:v>
                </c:pt>
                <c:pt idx="2">
                  <c:v>-19.876601999999998</c:v>
                </c:pt>
                <c:pt idx="3">
                  <c:v>-13.983722999999999</c:v>
                </c:pt>
                <c:pt idx="4">
                  <c:v>-7.8559336999999996</c:v>
                </c:pt>
                <c:pt idx="5">
                  <c:v>-3.3653419000000002</c:v>
                </c:pt>
                <c:pt idx="6">
                  <c:v>-0.46672359000000002</c:v>
                </c:pt>
                <c:pt idx="7">
                  <c:v>0.95738219999999996</c:v>
                </c:pt>
                <c:pt idx="8">
                  <c:v>1.7332025</c:v>
                </c:pt>
                <c:pt idx="9">
                  <c:v>2.9665805999999999</c:v>
                </c:pt>
                <c:pt idx="10">
                  <c:v>4.3396735</c:v>
                </c:pt>
                <c:pt idx="11">
                  <c:v>6.1107186999999996</c:v>
                </c:pt>
                <c:pt idx="12">
                  <c:v>7.1238384000000003</c:v>
                </c:pt>
                <c:pt idx="13">
                  <c:v>8.7175063999999995</c:v>
                </c:pt>
                <c:pt idx="14">
                  <c:v>9.5529460999999998</c:v>
                </c:pt>
                <c:pt idx="15">
                  <c:v>10.098345999999999</c:v>
                </c:pt>
                <c:pt idx="16">
                  <c:v>9.2542591000000005</c:v>
                </c:pt>
                <c:pt idx="17">
                  <c:v>9.1119441999999999</c:v>
                </c:pt>
                <c:pt idx="18">
                  <c:v>9.6590366000000003</c:v>
                </c:pt>
                <c:pt idx="19">
                  <c:v>11.065315999999999</c:v>
                </c:pt>
                <c:pt idx="20">
                  <c:v>11.60628</c:v>
                </c:pt>
                <c:pt idx="21">
                  <c:v>11.839861000000001</c:v>
                </c:pt>
                <c:pt idx="22">
                  <c:v>11.346259999999999</c:v>
                </c:pt>
                <c:pt idx="23">
                  <c:v>11.959171</c:v>
                </c:pt>
                <c:pt idx="24">
                  <c:v>12.665127999999999</c:v>
                </c:pt>
                <c:pt idx="25">
                  <c:v>12.839086999999999</c:v>
                </c:pt>
                <c:pt idx="26">
                  <c:v>13.209909</c:v>
                </c:pt>
                <c:pt idx="27">
                  <c:v>12.42024</c:v>
                </c:pt>
                <c:pt idx="28">
                  <c:v>12.735087999999999</c:v>
                </c:pt>
                <c:pt idx="29">
                  <c:v>12.946603</c:v>
                </c:pt>
                <c:pt idx="30">
                  <c:v>14.718665</c:v>
                </c:pt>
                <c:pt idx="31">
                  <c:v>17.226177</c:v>
                </c:pt>
                <c:pt idx="32">
                  <c:v>18.792815999999998</c:v>
                </c:pt>
                <c:pt idx="33">
                  <c:v>19.070333000000002</c:v>
                </c:pt>
                <c:pt idx="34">
                  <c:v>18.151278000000001</c:v>
                </c:pt>
                <c:pt idx="35">
                  <c:v>18.054756000000001</c:v>
                </c:pt>
                <c:pt idx="36">
                  <c:v>18.483315999999999</c:v>
                </c:pt>
                <c:pt idx="37">
                  <c:v>19.003315000000001</c:v>
                </c:pt>
                <c:pt idx="38">
                  <c:v>19.084948000000001</c:v>
                </c:pt>
                <c:pt idx="39">
                  <c:v>18.854026999999999</c:v>
                </c:pt>
                <c:pt idx="40">
                  <c:v>18.458497999999999</c:v>
                </c:pt>
                <c:pt idx="41">
                  <c:v>18.126078</c:v>
                </c:pt>
                <c:pt idx="42">
                  <c:v>17.516577000000002</c:v>
                </c:pt>
                <c:pt idx="43">
                  <c:v>17.730329999999999</c:v>
                </c:pt>
                <c:pt idx="44">
                  <c:v>16.506397</c:v>
                </c:pt>
                <c:pt idx="45">
                  <c:v>15.537521</c:v>
                </c:pt>
                <c:pt idx="46">
                  <c:v>13.795014</c:v>
                </c:pt>
                <c:pt idx="47">
                  <c:v>12.632483000000001</c:v>
                </c:pt>
                <c:pt idx="48">
                  <c:v>11.657830000000001</c:v>
                </c:pt>
                <c:pt idx="49">
                  <c:v>10.77543</c:v>
                </c:pt>
                <c:pt idx="50">
                  <c:v>10.689368999999999</c:v>
                </c:pt>
                <c:pt idx="51">
                  <c:v>10.711131999999999</c:v>
                </c:pt>
                <c:pt idx="52">
                  <c:v>12.063094</c:v>
                </c:pt>
                <c:pt idx="53">
                  <c:v>12.466098000000001</c:v>
                </c:pt>
                <c:pt idx="54">
                  <c:v>13.989027999999999</c:v>
                </c:pt>
                <c:pt idx="55">
                  <c:v>13.600089000000001</c:v>
                </c:pt>
                <c:pt idx="56">
                  <c:v>14.219127</c:v>
                </c:pt>
                <c:pt idx="57">
                  <c:v>13.362887000000001</c:v>
                </c:pt>
                <c:pt idx="58">
                  <c:v>13.547548000000001</c:v>
                </c:pt>
                <c:pt idx="59">
                  <c:v>13.818505999999999</c:v>
                </c:pt>
                <c:pt idx="60">
                  <c:v>14.293908999999999</c:v>
                </c:pt>
                <c:pt idx="61">
                  <c:v>14.515325000000001</c:v>
                </c:pt>
                <c:pt idx="62">
                  <c:v>13.944921000000001</c:v>
                </c:pt>
                <c:pt idx="63">
                  <c:v>14.324184000000001</c:v>
                </c:pt>
                <c:pt idx="64">
                  <c:v>14.937518000000001</c:v>
                </c:pt>
                <c:pt idx="65">
                  <c:v>15.606071999999999</c:v>
                </c:pt>
                <c:pt idx="66">
                  <c:v>16.062614</c:v>
                </c:pt>
                <c:pt idx="67">
                  <c:v>16.409980999999998</c:v>
                </c:pt>
                <c:pt idx="68">
                  <c:v>15.700351</c:v>
                </c:pt>
                <c:pt idx="69">
                  <c:v>15.072018999999999</c:v>
                </c:pt>
                <c:pt idx="70">
                  <c:v>14.246066000000001</c:v>
                </c:pt>
                <c:pt idx="71">
                  <c:v>14.108746</c:v>
                </c:pt>
                <c:pt idx="72">
                  <c:v>13.853194999999999</c:v>
                </c:pt>
                <c:pt idx="73">
                  <c:v>14.76332</c:v>
                </c:pt>
                <c:pt idx="74">
                  <c:v>14.262871000000001</c:v>
                </c:pt>
                <c:pt idx="75">
                  <c:v>14.441845000000001</c:v>
                </c:pt>
                <c:pt idx="76">
                  <c:v>13.21172</c:v>
                </c:pt>
                <c:pt idx="77">
                  <c:v>14.606835</c:v>
                </c:pt>
                <c:pt idx="78">
                  <c:v>13.485861</c:v>
                </c:pt>
                <c:pt idx="79">
                  <c:v>12.366676999999999</c:v>
                </c:pt>
                <c:pt idx="80">
                  <c:v>10.423842</c:v>
                </c:pt>
                <c:pt idx="81">
                  <c:v>8.6173792000000002</c:v>
                </c:pt>
                <c:pt idx="82">
                  <c:v>7.0751529</c:v>
                </c:pt>
                <c:pt idx="83">
                  <c:v>5.3251575999999998</c:v>
                </c:pt>
                <c:pt idx="84">
                  <c:v>6.8785290999999997</c:v>
                </c:pt>
                <c:pt idx="85">
                  <c:v>8.5565938999999993</c:v>
                </c:pt>
                <c:pt idx="86">
                  <c:v>12.827747</c:v>
                </c:pt>
                <c:pt idx="87">
                  <c:v>13.801679</c:v>
                </c:pt>
                <c:pt idx="88">
                  <c:v>14.804612000000001</c:v>
                </c:pt>
                <c:pt idx="89">
                  <c:v>13.530006999999999</c:v>
                </c:pt>
                <c:pt idx="90">
                  <c:v>14.378928</c:v>
                </c:pt>
                <c:pt idx="91">
                  <c:v>13.814252</c:v>
                </c:pt>
                <c:pt idx="92">
                  <c:v>14.737174</c:v>
                </c:pt>
                <c:pt idx="93">
                  <c:v>13.663178</c:v>
                </c:pt>
                <c:pt idx="94">
                  <c:v>13.727646999999999</c:v>
                </c:pt>
                <c:pt idx="95">
                  <c:v>12.717580999999999</c:v>
                </c:pt>
                <c:pt idx="96">
                  <c:v>12.896658</c:v>
                </c:pt>
                <c:pt idx="97">
                  <c:v>12.720183</c:v>
                </c:pt>
                <c:pt idx="98">
                  <c:v>12.215128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0B-4121-88AC-F8CF36374EB5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8</c:v>
                </c:pt>
                <c:pt idx="1">
                  <c:v>8.3775510204082</c:v>
                </c:pt>
                <c:pt idx="2">
                  <c:v>8.7551020408162987</c:v>
                </c:pt>
                <c:pt idx="3">
                  <c:v>9.1326530612245005</c:v>
                </c:pt>
                <c:pt idx="4">
                  <c:v>9.5102040816327005</c:v>
                </c:pt>
                <c:pt idx="5">
                  <c:v>9.8877551020407992</c:v>
                </c:pt>
                <c:pt idx="6">
                  <c:v>10.265306122448999</c:v>
                </c:pt>
                <c:pt idx="7">
                  <c:v>10.642857142857</c:v>
                </c:pt>
                <c:pt idx="8">
                  <c:v>11.020408163265</c:v>
                </c:pt>
                <c:pt idx="9">
                  <c:v>11.397959183673001</c:v>
                </c:pt>
                <c:pt idx="10">
                  <c:v>11.775510204082</c:v>
                </c:pt>
                <c:pt idx="11">
                  <c:v>12.153061224489999</c:v>
                </c:pt>
                <c:pt idx="12">
                  <c:v>12.530612244898</c:v>
                </c:pt>
                <c:pt idx="13">
                  <c:v>12.908163265305999</c:v>
                </c:pt>
                <c:pt idx="14">
                  <c:v>13.285714285714</c:v>
                </c:pt>
                <c:pt idx="15">
                  <c:v>13.663265306122</c:v>
                </c:pt>
                <c:pt idx="16">
                  <c:v>14.040816326531001</c:v>
                </c:pt>
                <c:pt idx="17">
                  <c:v>14.418367346938998</c:v>
                </c:pt>
                <c:pt idx="18">
                  <c:v>14.795918367346999</c:v>
                </c:pt>
                <c:pt idx="19">
                  <c:v>15.173469387754999</c:v>
                </c:pt>
                <c:pt idx="20">
                  <c:v>15.551020408163</c:v>
                </c:pt>
                <c:pt idx="21">
                  <c:v>15.928571428570999</c:v>
                </c:pt>
                <c:pt idx="22">
                  <c:v>16.306122448979998</c:v>
                </c:pt>
                <c:pt idx="23">
                  <c:v>16.683673469388001</c:v>
                </c:pt>
                <c:pt idx="24">
                  <c:v>17.061224489796</c:v>
                </c:pt>
                <c:pt idx="25">
                  <c:v>17.438775510204</c:v>
                </c:pt>
                <c:pt idx="26">
                  <c:v>17.816326530611999</c:v>
                </c:pt>
                <c:pt idx="27">
                  <c:v>18.193877551020002</c:v>
                </c:pt>
                <c:pt idx="28">
                  <c:v>18.571428571428999</c:v>
                </c:pt>
                <c:pt idx="29">
                  <c:v>18.948979591837002</c:v>
                </c:pt>
                <c:pt idx="30">
                  <c:v>19.326530612244998</c:v>
                </c:pt>
                <c:pt idx="31">
                  <c:v>19.704081632653001</c:v>
                </c:pt>
                <c:pt idx="32">
                  <c:v>20.081632653061</c:v>
                </c:pt>
                <c:pt idx="33">
                  <c:v>20.459183673469003</c:v>
                </c:pt>
                <c:pt idx="34">
                  <c:v>20.836734693877997</c:v>
                </c:pt>
                <c:pt idx="35">
                  <c:v>21.214285714286</c:v>
                </c:pt>
                <c:pt idx="36">
                  <c:v>21.591836734693999</c:v>
                </c:pt>
                <c:pt idx="37">
                  <c:v>21.969387755102002</c:v>
                </c:pt>
                <c:pt idx="38">
                  <c:v>22.346938775509997</c:v>
                </c:pt>
                <c:pt idx="39">
                  <c:v>22.724489795918</c:v>
                </c:pt>
                <c:pt idx="40">
                  <c:v>23.102040816327001</c:v>
                </c:pt>
                <c:pt idx="41">
                  <c:v>23.479591836735</c:v>
                </c:pt>
                <c:pt idx="42">
                  <c:v>23.857142857143003</c:v>
                </c:pt>
                <c:pt idx="43">
                  <c:v>24.234693877550999</c:v>
                </c:pt>
                <c:pt idx="44">
                  <c:v>24.612244897958998</c:v>
                </c:pt>
                <c:pt idx="45">
                  <c:v>24.989795918367001</c:v>
                </c:pt>
                <c:pt idx="46">
                  <c:v>25.367346938776002</c:v>
                </c:pt>
                <c:pt idx="47">
                  <c:v>25.744897959183998</c:v>
                </c:pt>
                <c:pt idx="48">
                  <c:v>26.122448979592001</c:v>
                </c:pt>
                <c:pt idx="49">
                  <c:v>26.5</c:v>
                </c:pt>
                <c:pt idx="50">
                  <c:v>26.877551020407999</c:v>
                </c:pt>
                <c:pt idx="51">
                  <c:v>27.255102040816002</c:v>
                </c:pt>
                <c:pt idx="52">
                  <c:v>27.632653061223998</c:v>
                </c:pt>
                <c:pt idx="53">
                  <c:v>28.010204081632999</c:v>
                </c:pt>
                <c:pt idx="54">
                  <c:v>28.387755102041002</c:v>
                </c:pt>
                <c:pt idx="55">
                  <c:v>28.765306122449001</c:v>
                </c:pt>
                <c:pt idx="56">
                  <c:v>29.142857142856997</c:v>
                </c:pt>
                <c:pt idx="57">
                  <c:v>29.520408163265</c:v>
                </c:pt>
                <c:pt idx="58">
                  <c:v>29.897959183672999</c:v>
                </c:pt>
                <c:pt idx="59">
                  <c:v>30.275510204082</c:v>
                </c:pt>
                <c:pt idx="60">
                  <c:v>30.653061224490003</c:v>
                </c:pt>
                <c:pt idx="61">
                  <c:v>31.030612244897998</c:v>
                </c:pt>
                <c:pt idx="62">
                  <c:v>31.408163265306001</c:v>
                </c:pt>
                <c:pt idx="63">
                  <c:v>31.785714285714</c:v>
                </c:pt>
                <c:pt idx="64">
                  <c:v>32.163265306122</c:v>
                </c:pt>
                <c:pt idx="65">
                  <c:v>32.540816326531001</c:v>
                </c:pt>
                <c:pt idx="66">
                  <c:v>32.918367346939</c:v>
                </c:pt>
                <c:pt idx="67">
                  <c:v>33.295918367346999</c:v>
                </c:pt>
                <c:pt idx="68">
                  <c:v>33.673469387754999</c:v>
                </c:pt>
                <c:pt idx="69">
                  <c:v>34.051020408162998</c:v>
                </c:pt>
                <c:pt idx="70">
                  <c:v>34.428571428570997</c:v>
                </c:pt>
                <c:pt idx="71">
                  <c:v>34.806122448980005</c:v>
                </c:pt>
                <c:pt idx="72">
                  <c:v>35.183673469387998</c:v>
                </c:pt>
                <c:pt idx="73">
                  <c:v>35.561224489795997</c:v>
                </c:pt>
                <c:pt idx="74">
                  <c:v>35.938775510204003</c:v>
                </c:pt>
                <c:pt idx="75">
                  <c:v>36.316326530612002</c:v>
                </c:pt>
                <c:pt idx="76">
                  <c:v>36.693877551019995</c:v>
                </c:pt>
                <c:pt idx="77">
                  <c:v>37.071428571429003</c:v>
                </c:pt>
                <c:pt idx="78">
                  <c:v>37.448979591836995</c:v>
                </c:pt>
                <c:pt idx="79">
                  <c:v>37.826530612245001</c:v>
                </c:pt>
                <c:pt idx="80">
                  <c:v>38.204081632653001</c:v>
                </c:pt>
                <c:pt idx="81">
                  <c:v>38.581632653061</c:v>
                </c:pt>
                <c:pt idx="82">
                  <c:v>38.959183673468999</c:v>
                </c:pt>
                <c:pt idx="83">
                  <c:v>39.336734693878</c:v>
                </c:pt>
                <c:pt idx="84">
                  <c:v>39.714285714286007</c:v>
                </c:pt>
                <c:pt idx="85">
                  <c:v>40.091836734693999</c:v>
                </c:pt>
                <c:pt idx="86">
                  <c:v>40.469387755101998</c:v>
                </c:pt>
                <c:pt idx="87">
                  <c:v>40.846938775510004</c:v>
                </c:pt>
                <c:pt idx="88">
                  <c:v>41.224489795917997</c:v>
                </c:pt>
                <c:pt idx="89">
                  <c:v>41.602040816327005</c:v>
                </c:pt>
                <c:pt idx="90">
                  <c:v>41.979591836735004</c:v>
                </c:pt>
                <c:pt idx="91">
                  <c:v>42.357142857142996</c:v>
                </c:pt>
                <c:pt idx="92">
                  <c:v>42.734693877551003</c:v>
                </c:pt>
                <c:pt idx="93">
                  <c:v>43.112244897959002</c:v>
                </c:pt>
                <c:pt idx="94">
                  <c:v>43.489795918366994</c:v>
                </c:pt>
                <c:pt idx="95">
                  <c:v>43.867346938776002</c:v>
                </c:pt>
                <c:pt idx="96">
                  <c:v>44.244897959184001</c:v>
                </c:pt>
                <c:pt idx="97">
                  <c:v>44.622448979592001</c:v>
                </c:pt>
                <c:pt idx="98">
                  <c:v>45</c:v>
                </c:pt>
              </c:numCache>
            </c:numRef>
          </c:xVal>
          <c:yVal>
            <c:numRef>
              <c:f>'IP3'!$AK$5:$AK$103</c:f>
              <c:numCache>
                <c:formatCode>General</c:formatCode>
                <c:ptCount val="99"/>
                <c:pt idx="0">
                  <c:v>4.4920855</c:v>
                </c:pt>
                <c:pt idx="1">
                  <c:v>7.3368286999999999</c:v>
                </c:pt>
                <c:pt idx="2">
                  <c:v>9.6738777000000002</c:v>
                </c:pt>
                <c:pt idx="3">
                  <c:v>10.043640999999999</c:v>
                </c:pt>
                <c:pt idx="4">
                  <c:v>9.8815498000000002</c:v>
                </c:pt>
                <c:pt idx="5">
                  <c:v>11.325321000000001</c:v>
                </c:pt>
                <c:pt idx="6">
                  <c:v>12.50892</c:v>
                </c:pt>
                <c:pt idx="7">
                  <c:v>12.275788</c:v>
                </c:pt>
                <c:pt idx="8">
                  <c:v>11.224356</c:v>
                </c:pt>
                <c:pt idx="9">
                  <c:v>10.995558000000001</c:v>
                </c:pt>
                <c:pt idx="10">
                  <c:v>10.741631</c:v>
                </c:pt>
                <c:pt idx="11">
                  <c:v>9.8648442999999997</c:v>
                </c:pt>
                <c:pt idx="12">
                  <c:v>9.1084546999999993</c:v>
                </c:pt>
                <c:pt idx="13">
                  <c:v>8.4162817000000008</c:v>
                </c:pt>
                <c:pt idx="14">
                  <c:v>7.898911</c:v>
                </c:pt>
                <c:pt idx="15">
                  <c:v>7.8986796999999997</c:v>
                </c:pt>
                <c:pt idx="16">
                  <c:v>8.4245911000000007</c:v>
                </c:pt>
                <c:pt idx="17">
                  <c:v>9.0259398999999991</c:v>
                </c:pt>
                <c:pt idx="18">
                  <c:v>9.3286704999999994</c:v>
                </c:pt>
                <c:pt idx="19">
                  <c:v>9.4071341000000004</c:v>
                </c:pt>
                <c:pt idx="20">
                  <c:v>10.217122</c:v>
                </c:pt>
                <c:pt idx="21">
                  <c:v>11.865007</c:v>
                </c:pt>
                <c:pt idx="22">
                  <c:v>13.972149999999999</c:v>
                </c:pt>
                <c:pt idx="23">
                  <c:v>15.589180000000001</c:v>
                </c:pt>
                <c:pt idx="24">
                  <c:v>17.605146000000001</c:v>
                </c:pt>
                <c:pt idx="25">
                  <c:v>19.380797999999999</c:v>
                </c:pt>
                <c:pt idx="26">
                  <c:v>19.459009000000002</c:v>
                </c:pt>
                <c:pt idx="27">
                  <c:v>17.622046000000001</c:v>
                </c:pt>
                <c:pt idx="28">
                  <c:v>16.021139000000002</c:v>
                </c:pt>
                <c:pt idx="29">
                  <c:v>15.326143</c:v>
                </c:pt>
                <c:pt idx="30">
                  <c:v>15.018798</c:v>
                </c:pt>
                <c:pt idx="31">
                  <c:v>13.686704000000001</c:v>
                </c:pt>
                <c:pt idx="32">
                  <c:v>12.953727000000001</c:v>
                </c:pt>
                <c:pt idx="33">
                  <c:v>13.358705</c:v>
                </c:pt>
                <c:pt idx="34">
                  <c:v>14.539529999999999</c:v>
                </c:pt>
                <c:pt idx="35">
                  <c:v>14.579003999999999</c:v>
                </c:pt>
                <c:pt idx="36">
                  <c:v>12.961899000000001</c:v>
                </c:pt>
                <c:pt idx="37">
                  <c:v>11.510215000000001</c:v>
                </c:pt>
                <c:pt idx="38">
                  <c:v>12.126196999999999</c:v>
                </c:pt>
                <c:pt idx="39">
                  <c:v>14.771376</c:v>
                </c:pt>
                <c:pt idx="40">
                  <c:v>16.598116000000001</c:v>
                </c:pt>
                <c:pt idx="41">
                  <c:v>16.688594999999999</c:v>
                </c:pt>
                <c:pt idx="42">
                  <c:v>15.025323</c:v>
                </c:pt>
                <c:pt idx="43">
                  <c:v>13.402511000000001</c:v>
                </c:pt>
                <c:pt idx="44">
                  <c:v>12.447803</c:v>
                </c:pt>
                <c:pt idx="45">
                  <c:v>11.913803</c:v>
                </c:pt>
                <c:pt idx="46">
                  <c:v>11.9816</c:v>
                </c:pt>
                <c:pt idx="47">
                  <c:v>11.889163</c:v>
                </c:pt>
                <c:pt idx="48">
                  <c:v>9.1647710999999994</c:v>
                </c:pt>
                <c:pt idx="49">
                  <c:v>9.0829457999999992</c:v>
                </c:pt>
                <c:pt idx="50">
                  <c:v>11.753012</c:v>
                </c:pt>
                <c:pt idx="51">
                  <c:v>13.363512999999999</c:v>
                </c:pt>
                <c:pt idx="52">
                  <c:v>15.348166000000001</c:v>
                </c:pt>
                <c:pt idx="53">
                  <c:v>13.811761000000001</c:v>
                </c:pt>
                <c:pt idx="54">
                  <c:v>14.806792</c:v>
                </c:pt>
                <c:pt idx="55">
                  <c:v>14.784025</c:v>
                </c:pt>
                <c:pt idx="56">
                  <c:v>16.644231999999999</c:v>
                </c:pt>
                <c:pt idx="57">
                  <c:v>16.217206999999998</c:v>
                </c:pt>
                <c:pt idx="58">
                  <c:v>15.517531</c:v>
                </c:pt>
                <c:pt idx="59">
                  <c:v>15.014913</c:v>
                </c:pt>
                <c:pt idx="60">
                  <c:v>15.163776</c:v>
                </c:pt>
                <c:pt idx="61">
                  <c:v>14.740876</c:v>
                </c:pt>
                <c:pt idx="62">
                  <c:v>14.068621</c:v>
                </c:pt>
                <c:pt idx="63">
                  <c:v>13.171533</c:v>
                </c:pt>
                <c:pt idx="64">
                  <c:v>14.11041</c:v>
                </c:pt>
                <c:pt idx="65">
                  <c:v>14.283922</c:v>
                </c:pt>
                <c:pt idx="66">
                  <c:v>15.235694000000001</c:v>
                </c:pt>
                <c:pt idx="67">
                  <c:v>14.836252999999999</c:v>
                </c:pt>
                <c:pt idx="68">
                  <c:v>14.970300999999999</c:v>
                </c:pt>
                <c:pt idx="69">
                  <c:v>14.378316</c:v>
                </c:pt>
                <c:pt idx="70">
                  <c:v>14.980337</c:v>
                </c:pt>
                <c:pt idx="71">
                  <c:v>14.903703</c:v>
                </c:pt>
                <c:pt idx="72">
                  <c:v>15.412682999999999</c:v>
                </c:pt>
                <c:pt idx="73">
                  <c:v>15.953678</c:v>
                </c:pt>
                <c:pt idx="74">
                  <c:v>16.421593000000001</c:v>
                </c:pt>
                <c:pt idx="75">
                  <c:v>15.756837000000001</c:v>
                </c:pt>
                <c:pt idx="76">
                  <c:v>14.848960999999999</c:v>
                </c:pt>
                <c:pt idx="77">
                  <c:v>15.019686999999999</c:v>
                </c:pt>
                <c:pt idx="78">
                  <c:v>15.554262</c:v>
                </c:pt>
                <c:pt idx="79">
                  <c:v>15.516603</c:v>
                </c:pt>
                <c:pt idx="80">
                  <c:v>15.777315</c:v>
                </c:pt>
                <c:pt idx="81">
                  <c:v>15.644152</c:v>
                </c:pt>
                <c:pt idx="82">
                  <c:v>14.552804999999999</c:v>
                </c:pt>
                <c:pt idx="83">
                  <c:v>13.939856000000001</c:v>
                </c:pt>
                <c:pt idx="84">
                  <c:v>13.058483000000001</c:v>
                </c:pt>
                <c:pt idx="85">
                  <c:v>12.678728</c:v>
                </c:pt>
                <c:pt idx="86">
                  <c:v>12.52033</c:v>
                </c:pt>
                <c:pt idx="87">
                  <c:v>13.459362</c:v>
                </c:pt>
                <c:pt idx="88">
                  <c:v>13.765440999999999</c:v>
                </c:pt>
                <c:pt idx="89">
                  <c:v>13.119699000000001</c:v>
                </c:pt>
                <c:pt idx="90">
                  <c:v>12.918101999999999</c:v>
                </c:pt>
                <c:pt idx="91">
                  <c:v>12.162353</c:v>
                </c:pt>
                <c:pt idx="92">
                  <c:v>11.387276999999999</c:v>
                </c:pt>
                <c:pt idx="93">
                  <c:v>10.361867</c:v>
                </c:pt>
                <c:pt idx="94">
                  <c:v>10.432112999999999</c:v>
                </c:pt>
                <c:pt idx="95">
                  <c:v>10.085632</c:v>
                </c:pt>
                <c:pt idx="96">
                  <c:v>10.073483</c:v>
                </c:pt>
                <c:pt idx="97">
                  <c:v>11.393582</c:v>
                </c:pt>
                <c:pt idx="98">
                  <c:v>12.73136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0B-4121-88AC-F8CF36374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90752"/>
        <c:axId val="114492928"/>
      </c:scatterChart>
      <c:valAx>
        <c:axId val="114490752"/>
        <c:scaling>
          <c:orientation val="minMax"/>
          <c:max val="44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492928"/>
        <c:crosses val="autoZero"/>
        <c:crossBetween val="midCat"/>
        <c:majorUnit val="2"/>
      </c:valAx>
      <c:valAx>
        <c:axId val="114492928"/>
        <c:scaling>
          <c:orientation val="minMax"/>
          <c:max val="35"/>
          <c:min val="-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490752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3618280908512466"/>
          <c:y val="0.64239246135899675"/>
          <c:w val="0.31406220500054366"/>
          <c:h val="0.130201812665270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2IF x 1LO Spurious Suppression (dBc) -10 dBm IF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'2Ix1L'!$F$5:$F$103</c:f>
              <c:numCache>
                <c:formatCode>General</c:formatCode>
                <c:ptCount val="99"/>
                <c:pt idx="0">
                  <c:v>11</c:v>
                </c:pt>
                <c:pt idx="1">
                  <c:v>11.295918367346999</c:v>
                </c:pt>
                <c:pt idx="2">
                  <c:v>11.591836734694001</c:v>
                </c:pt>
                <c:pt idx="3">
                  <c:v>11.887755102041</c:v>
                </c:pt>
                <c:pt idx="4">
                  <c:v>12.183673469388001</c:v>
                </c:pt>
                <c:pt idx="5">
                  <c:v>12.479591836735</c:v>
                </c:pt>
                <c:pt idx="6">
                  <c:v>12.775510204082</c:v>
                </c:pt>
                <c:pt idx="7">
                  <c:v>13.071428571429001</c:v>
                </c:pt>
                <c:pt idx="8">
                  <c:v>13.367346938775999</c:v>
                </c:pt>
                <c:pt idx="9">
                  <c:v>13.663265306122</c:v>
                </c:pt>
                <c:pt idx="10">
                  <c:v>13.959183673468999</c:v>
                </c:pt>
                <c:pt idx="11">
                  <c:v>14.255102040816</c:v>
                </c:pt>
                <c:pt idx="12">
                  <c:v>14.551020408163</c:v>
                </c:pt>
                <c:pt idx="13">
                  <c:v>14.846938775510001</c:v>
                </c:pt>
                <c:pt idx="14">
                  <c:v>15.142857142857</c:v>
                </c:pt>
                <c:pt idx="15">
                  <c:v>15.438775510204</c:v>
                </c:pt>
                <c:pt idx="16">
                  <c:v>15.734693877551001</c:v>
                </c:pt>
                <c:pt idx="17">
                  <c:v>16.030612244898002</c:v>
                </c:pt>
                <c:pt idx="18">
                  <c:v>16.326530612245001</c:v>
                </c:pt>
                <c:pt idx="19">
                  <c:v>16.622448979592001</c:v>
                </c:pt>
                <c:pt idx="20">
                  <c:v>16.918367346939</c:v>
                </c:pt>
                <c:pt idx="21">
                  <c:v>17.214285714286</c:v>
                </c:pt>
                <c:pt idx="22">
                  <c:v>17.510204081632999</c:v>
                </c:pt>
                <c:pt idx="23">
                  <c:v>17.806122448979998</c:v>
                </c:pt>
                <c:pt idx="24">
                  <c:v>18.102040816327001</c:v>
                </c:pt>
                <c:pt idx="25">
                  <c:v>18.397959183672999</c:v>
                </c:pt>
                <c:pt idx="26">
                  <c:v>18.693877551020002</c:v>
                </c:pt>
                <c:pt idx="27">
                  <c:v>18.989795918367001</c:v>
                </c:pt>
                <c:pt idx="28">
                  <c:v>19.285714285714</c:v>
                </c:pt>
                <c:pt idx="29">
                  <c:v>19.581632653061</c:v>
                </c:pt>
                <c:pt idx="30">
                  <c:v>19.877551020407999</c:v>
                </c:pt>
                <c:pt idx="31">
                  <c:v>20.173469387755002</c:v>
                </c:pt>
                <c:pt idx="32">
                  <c:v>20.469387755102002</c:v>
                </c:pt>
                <c:pt idx="33">
                  <c:v>20.765306122449001</c:v>
                </c:pt>
                <c:pt idx="34">
                  <c:v>21.061224489796</c:v>
                </c:pt>
                <c:pt idx="35">
                  <c:v>21.357142857143003</c:v>
                </c:pt>
                <c:pt idx="36">
                  <c:v>21.653061224490003</c:v>
                </c:pt>
                <c:pt idx="37">
                  <c:v>21.948979591837002</c:v>
                </c:pt>
                <c:pt idx="38">
                  <c:v>22.244897959183998</c:v>
                </c:pt>
                <c:pt idx="39">
                  <c:v>22.540816326530997</c:v>
                </c:pt>
                <c:pt idx="40">
                  <c:v>22.836734693877997</c:v>
                </c:pt>
                <c:pt idx="41">
                  <c:v>23.132653061223998</c:v>
                </c:pt>
                <c:pt idx="42">
                  <c:v>23.428571428571001</c:v>
                </c:pt>
                <c:pt idx="43">
                  <c:v>23.724489795918</c:v>
                </c:pt>
                <c:pt idx="44">
                  <c:v>24.020408163265</c:v>
                </c:pt>
                <c:pt idx="45">
                  <c:v>24.316326530611999</c:v>
                </c:pt>
                <c:pt idx="46">
                  <c:v>24.612244897958998</c:v>
                </c:pt>
                <c:pt idx="47">
                  <c:v>24.908163265306001</c:v>
                </c:pt>
                <c:pt idx="48">
                  <c:v>25.204081632653001</c:v>
                </c:pt>
                <c:pt idx="49">
                  <c:v>25.5</c:v>
                </c:pt>
                <c:pt idx="50">
                  <c:v>25.795918367346999</c:v>
                </c:pt>
                <c:pt idx="51">
                  <c:v>26.091836734693999</c:v>
                </c:pt>
                <c:pt idx="52">
                  <c:v>26.387755102041002</c:v>
                </c:pt>
                <c:pt idx="53">
                  <c:v>26.683673469388001</c:v>
                </c:pt>
                <c:pt idx="54">
                  <c:v>26.979591836735</c:v>
                </c:pt>
                <c:pt idx="55">
                  <c:v>27.275510204082</c:v>
                </c:pt>
                <c:pt idx="56">
                  <c:v>27.571428571428999</c:v>
                </c:pt>
                <c:pt idx="57">
                  <c:v>27.867346938776002</c:v>
                </c:pt>
                <c:pt idx="58">
                  <c:v>28.163265306122003</c:v>
                </c:pt>
                <c:pt idx="59">
                  <c:v>28.459183673469003</c:v>
                </c:pt>
                <c:pt idx="60">
                  <c:v>28.755102040816002</c:v>
                </c:pt>
                <c:pt idx="61">
                  <c:v>29.051020408162998</c:v>
                </c:pt>
                <c:pt idx="62">
                  <c:v>29.346938775509997</c:v>
                </c:pt>
                <c:pt idx="63">
                  <c:v>29.642857142856997</c:v>
                </c:pt>
                <c:pt idx="64">
                  <c:v>29.938775510204</c:v>
                </c:pt>
                <c:pt idx="65">
                  <c:v>30.234693877550999</c:v>
                </c:pt>
                <c:pt idx="66">
                  <c:v>30.530612244897998</c:v>
                </c:pt>
                <c:pt idx="67">
                  <c:v>30.826530612244998</c:v>
                </c:pt>
                <c:pt idx="68">
                  <c:v>31.122448979592001</c:v>
                </c:pt>
                <c:pt idx="69">
                  <c:v>31.418367346939</c:v>
                </c:pt>
                <c:pt idx="70">
                  <c:v>31.714285714286</c:v>
                </c:pt>
                <c:pt idx="71">
                  <c:v>32.010204081632999</c:v>
                </c:pt>
                <c:pt idx="72">
                  <c:v>32.306122448979998</c:v>
                </c:pt>
                <c:pt idx="73">
                  <c:v>32.602040816326998</c:v>
                </c:pt>
                <c:pt idx="74">
                  <c:v>32.897959183673002</c:v>
                </c:pt>
                <c:pt idx="75">
                  <c:v>33.193877551020002</c:v>
                </c:pt>
                <c:pt idx="76">
                  <c:v>33.489795918367001</c:v>
                </c:pt>
                <c:pt idx="77">
                  <c:v>33.785714285714</c:v>
                </c:pt>
                <c:pt idx="78">
                  <c:v>34.081632653061</c:v>
                </c:pt>
                <c:pt idx="79">
                  <c:v>34.377551020407999</c:v>
                </c:pt>
                <c:pt idx="80">
                  <c:v>34.673469387754999</c:v>
                </c:pt>
                <c:pt idx="81">
                  <c:v>34.969387755101998</c:v>
                </c:pt>
                <c:pt idx="82">
                  <c:v>35.265306122448997</c:v>
                </c:pt>
                <c:pt idx="83">
                  <c:v>35.561224489795997</c:v>
                </c:pt>
                <c:pt idx="84">
                  <c:v>35.857142857142996</c:v>
                </c:pt>
                <c:pt idx="85">
                  <c:v>36.153061224489996</c:v>
                </c:pt>
                <c:pt idx="86">
                  <c:v>36.448979591836995</c:v>
                </c:pt>
                <c:pt idx="87">
                  <c:v>36.744897959184001</c:v>
                </c:pt>
                <c:pt idx="88">
                  <c:v>37.040816326531001</c:v>
                </c:pt>
                <c:pt idx="89">
                  <c:v>37.336734693878</c:v>
                </c:pt>
                <c:pt idx="90">
                  <c:v>37.632653061223998</c:v>
                </c:pt>
                <c:pt idx="91">
                  <c:v>37.928571428570997</c:v>
                </c:pt>
                <c:pt idx="92">
                  <c:v>38.224489795917997</c:v>
                </c:pt>
                <c:pt idx="93">
                  <c:v>38.520408163264996</c:v>
                </c:pt>
                <c:pt idx="94">
                  <c:v>38.816326530612002</c:v>
                </c:pt>
                <c:pt idx="95">
                  <c:v>39.112244897959002</c:v>
                </c:pt>
                <c:pt idx="96">
                  <c:v>39.408163265306001</c:v>
                </c:pt>
                <c:pt idx="97">
                  <c:v>39.704081632653001</c:v>
                </c:pt>
                <c:pt idx="98">
                  <c:v>40</c:v>
                </c:pt>
              </c:numCache>
            </c:numRef>
          </c:xVal>
          <c:yVal>
            <c:numRef>
              <c:f>'2Ix1L'!$G$5:$G$103</c:f>
              <c:numCache>
                <c:formatCode>General</c:formatCode>
                <c:ptCount val="99"/>
                <c:pt idx="0">
                  <c:v>-71.678218999999999</c:v>
                </c:pt>
                <c:pt idx="1">
                  <c:v>-74.359879000000006</c:v>
                </c:pt>
                <c:pt idx="2">
                  <c:v>-76.810744999999997</c:v>
                </c:pt>
                <c:pt idx="3">
                  <c:v>-82.347931000000003</c:v>
                </c:pt>
                <c:pt idx="4">
                  <c:v>-80.726523999999998</c:v>
                </c:pt>
                <c:pt idx="5">
                  <c:v>-79.231323000000003</c:v>
                </c:pt>
                <c:pt idx="6">
                  <c:v>-75.328697000000005</c:v>
                </c:pt>
                <c:pt idx="7">
                  <c:v>-73.360393999999999</c:v>
                </c:pt>
                <c:pt idx="8">
                  <c:v>-71.772166999999996</c:v>
                </c:pt>
                <c:pt idx="9">
                  <c:v>-69.088157999999993</c:v>
                </c:pt>
                <c:pt idx="10">
                  <c:v>-72.786495000000002</c:v>
                </c:pt>
                <c:pt idx="11">
                  <c:v>-74.557152000000002</c:v>
                </c:pt>
                <c:pt idx="12">
                  <c:v>-74.836867999999996</c:v>
                </c:pt>
                <c:pt idx="13">
                  <c:v>-74.107581999999994</c:v>
                </c:pt>
                <c:pt idx="14">
                  <c:v>-72.308509999999998</c:v>
                </c:pt>
                <c:pt idx="15">
                  <c:v>-70.213859999999997</c:v>
                </c:pt>
                <c:pt idx="16">
                  <c:v>-64.502223999999998</c:v>
                </c:pt>
                <c:pt idx="17">
                  <c:v>-60.508144000000001</c:v>
                </c:pt>
                <c:pt idx="18">
                  <c:v>-59.34552</c:v>
                </c:pt>
                <c:pt idx="19">
                  <c:v>-58.349155000000003</c:v>
                </c:pt>
                <c:pt idx="20">
                  <c:v>-58.271743999999998</c:v>
                </c:pt>
                <c:pt idx="21">
                  <c:v>-58.302371999999998</c:v>
                </c:pt>
                <c:pt idx="22">
                  <c:v>-59.420012999999997</c:v>
                </c:pt>
                <c:pt idx="23">
                  <c:v>-63.192677000000003</c:v>
                </c:pt>
                <c:pt idx="24">
                  <c:v>-68.816840999999997</c:v>
                </c:pt>
                <c:pt idx="25">
                  <c:v>-74.338936000000004</c:v>
                </c:pt>
                <c:pt idx="26">
                  <c:v>-81.971939000000006</c:v>
                </c:pt>
                <c:pt idx="27">
                  <c:v>-81.511322000000007</c:v>
                </c:pt>
                <c:pt idx="28">
                  <c:v>-79.692824999999999</c:v>
                </c:pt>
                <c:pt idx="29">
                  <c:v>-73.81709699999999</c:v>
                </c:pt>
                <c:pt idx="30">
                  <c:v>-76.362289000000004</c:v>
                </c:pt>
                <c:pt idx="31">
                  <c:v>-75.531609000000003</c:v>
                </c:pt>
                <c:pt idx="32">
                  <c:v>-74.212081999999995</c:v>
                </c:pt>
                <c:pt idx="33">
                  <c:v>-71.447651000000008</c:v>
                </c:pt>
                <c:pt idx="34">
                  <c:v>-74.453125</c:v>
                </c:pt>
                <c:pt idx="35">
                  <c:v>-78.361144999999993</c:v>
                </c:pt>
                <c:pt idx="36">
                  <c:v>-82.526679999999999</c:v>
                </c:pt>
                <c:pt idx="37">
                  <c:v>-82.281097000000003</c:v>
                </c:pt>
                <c:pt idx="38">
                  <c:v>-82.120330999999993</c:v>
                </c:pt>
                <c:pt idx="39">
                  <c:v>-79.528008</c:v>
                </c:pt>
                <c:pt idx="40">
                  <c:v>-78.016930000000002</c:v>
                </c:pt>
                <c:pt idx="41">
                  <c:v>-73.598160000000007</c:v>
                </c:pt>
                <c:pt idx="42">
                  <c:v>-68.209701999999993</c:v>
                </c:pt>
                <c:pt idx="43">
                  <c:v>-64.38877500000001</c:v>
                </c:pt>
                <c:pt idx="44">
                  <c:v>-61.075184</c:v>
                </c:pt>
                <c:pt idx="45">
                  <c:v>-58.606479999999998</c:v>
                </c:pt>
                <c:pt idx="46">
                  <c:v>-57.967742999999999</c:v>
                </c:pt>
                <c:pt idx="47">
                  <c:v>-60.535828000000002</c:v>
                </c:pt>
                <c:pt idx="48">
                  <c:v>-67.351673000000005</c:v>
                </c:pt>
                <c:pt idx="49">
                  <c:v>-70.081401999999997</c:v>
                </c:pt>
                <c:pt idx="50">
                  <c:v>-68.273223999999999</c:v>
                </c:pt>
                <c:pt idx="51">
                  <c:v>-62.489449</c:v>
                </c:pt>
                <c:pt idx="52">
                  <c:v>-60.101528000000002</c:v>
                </c:pt>
                <c:pt idx="53">
                  <c:v>-60.876209000000003</c:v>
                </c:pt>
                <c:pt idx="54">
                  <c:v>-62.473571999999997</c:v>
                </c:pt>
                <c:pt idx="55">
                  <c:v>-65.307075999999995</c:v>
                </c:pt>
                <c:pt idx="56">
                  <c:v>-70.188023000000001</c:v>
                </c:pt>
                <c:pt idx="57">
                  <c:v>-76.167900000000003</c:v>
                </c:pt>
                <c:pt idx="58">
                  <c:v>-75.875136999999995</c:v>
                </c:pt>
                <c:pt idx="59">
                  <c:v>-72.835407000000004</c:v>
                </c:pt>
                <c:pt idx="60">
                  <c:v>-67.984318000000002</c:v>
                </c:pt>
                <c:pt idx="61">
                  <c:v>-69.162227999999999</c:v>
                </c:pt>
                <c:pt idx="62">
                  <c:v>-69.658253000000002</c:v>
                </c:pt>
                <c:pt idx="63">
                  <c:v>-70.655982999999992</c:v>
                </c:pt>
                <c:pt idx="64">
                  <c:v>-71.055435000000003</c:v>
                </c:pt>
                <c:pt idx="65">
                  <c:v>-75.390984000000003</c:v>
                </c:pt>
                <c:pt idx="66">
                  <c:v>-79.925788999999995</c:v>
                </c:pt>
                <c:pt idx="67">
                  <c:v>-80.988235000000003</c:v>
                </c:pt>
                <c:pt idx="68">
                  <c:v>-78.560074</c:v>
                </c:pt>
                <c:pt idx="69">
                  <c:v>-77.920508999999996</c:v>
                </c:pt>
                <c:pt idx="70">
                  <c:v>-75.399238999999994</c:v>
                </c:pt>
                <c:pt idx="71">
                  <c:v>-72.838416999999993</c:v>
                </c:pt>
                <c:pt idx="72">
                  <c:v>-67.876530000000002</c:v>
                </c:pt>
                <c:pt idx="73">
                  <c:v>-69.70026</c:v>
                </c:pt>
                <c:pt idx="74">
                  <c:v>-72.828994999999992</c:v>
                </c:pt>
                <c:pt idx="75">
                  <c:v>-74.533835999999994</c:v>
                </c:pt>
                <c:pt idx="76">
                  <c:v>-73.362503000000004</c:v>
                </c:pt>
                <c:pt idx="77">
                  <c:v>-71.300293000000011</c:v>
                </c:pt>
                <c:pt idx="78">
                  <c:v>-69.963881999999998</c:v>
                </c:pt>
                <c:pt idx="79">
                  <c:v>-70.316142999999997</c:v>
                </c:pt>
                <c:pt idx="80">
                  <c:v>-70.056781999999998</c:v>
                </c:pt>
                <c:pt idx="81">
                  <c:v>-69.321606000000003</c:v>
                </c:pt>
                <c:pt idx="82">
                  <c:v>-65.171131000000003</c:v>
                </c:pt>
                <c:pt idx="83">
                  <c:v>-61.753498</c:v>
                </c:pt>
                <c:pt idx="84">
                  <c:v>-59.152366999999998</c:v>
                </c:pt>
                <c:pt idx="85">
                  <c:v>-58.553058999999998</c:v>
                </c:pt>
                <c:pt idx="86">
                  <c:v>-57.766734999999997</c:v>
                </c:pt>
                <c:pt idx="87">
                  <c:v>-57.313847000000003</c:v>
                </c:pt>
                <c:pt idx="88">
                  <c:v>-57.574908999999998</c:v>
                </c:pt>
                <c:pt idx="89">
                  <c:v>-57.354916000000003</c:v>
                </c:pt>
                <c:pt idx="90">
                  <c:v>-56.621184999999997</c:v>
                </c:pt>
                <c:pt idx="91">
                  <c:v>-55.932453000000002</c:v>
                </c:pt>
                <c:pt idx="92">
                  <c:v>-56.101570000000002</c:v>
                </c:pt>
                <c:pt idx="93">
                  <c:v>-56.434372000000003</c:v>
                </c:pt>
                <c:pt idx="94">
                  <c:v>-56.238953000000002</c:v>
                </c:pt>
                <c:pt idx="95">
                  <c:v>-55.758915000000002</c:v>
                </c:pt>
                <c:pt idx="96">
                  <c:v>-54.693989000000002</c:v>
                </c:pt>
                <c:pt idx="97">
                  <c:v>-54.306313000000003</c:v>
                </c:pt>
                <c:pt idx="98">
                  <c:v>-53.900722999999999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E-40E0-97BB-1D9A2668ECDE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'2Ix1L'!$F$5:$F$103</c:f>
              <c:numCache>
                <c:formatCode>General</c:formatCode>
                <c:ptCount val="99"/>
                <c:pt idx="0">
                  <c:v>11</c:v>
                </c:pt>
                <c:pt idx="1">
                  <c:v>11.295918367346999</c:v>
                </c:pt>
                <c:pt idx="2">
                  <c:v>11.591836734694001</c:v>
                </c:pt>
                <c:pt idx="3">
                  <c:v>11.887755102041</c:v>
                </c:pt>
                <c:pt idx="4">
                  <c:v>12.183673469388001</c:v>
                </c:pt>
                <c:pt idx="5">
                  <c:v>12.479591836735</c:v>
                </c:pt>
                <c:pt idx="6">
                  <c:v>12.775510204082</c:v>
                </c:pt>
                <c:pt idx="7">
                  <c:v>13.071428571429001</c:v>
                </c:pt>
                <c:pt idx="8">
                  <c:v>13.367346938775999</c:v>
                </c:pt>
                <c:pt idx="9">
                  <c:v>13.663265306122</c:v>
                </c:pt>
                <c:pt idx="10">
                  <c:v>13.959183673468999</c:v>
                </c:pt>
                <c:pt idx="11">
                  <c:v>14.255102040816</c:v>
                </c:pt>
                <c:pt idx="12">
                  <c:v>14.551020408163</c:v>
                </c:pt>
                <c:pt idx="13">
                  <c:v>14.846938775510001</c:v>
                </c:pt>
                <c:pt idx="14">
                  <c:v>15.142857142857</c:v>
                </c:pt>
                <c:pt idx="15">
                  <c:v>15.438775510204</c:v>
                </c:pt>
                <c:pt idx="16">
                  <c:v>15.734693877551001</c:v>
                </c:pt>
                <c:pt idx="17">
                  <c:v>16.030612244898002</c:v>
                </c:pt>
                <c:pt idx="18">
                  <c:v>16.326530612245001</c:v>
                </c:pt>
                <c:pt idx="19">
                  <c:v>16.622448979592001</c:v>
                </c:pt>
                <c:pt idx="20">
                  <c:v>16.918367346939</c:v>
                </c:pt>
                <c:pt idx="21">
                  <c:v>17.214285714286</c:v>
                </c:pt>
                <c:pt idx="22">
                  <c:v>17.510204081632999</c:v>
                </c:pt>
                <c:pt idx="23">
                  <c:v>17.806122448979998</c:v>
                </c:pt>
                <c:pt idx="24">
                  <c:v>18.102040816327001</c:v>
                </c:pt>
                <c:pt idx="25">
                  <c:v>18.397959183672999</c:v>
                </c:pt>
                <c:pt idx="26">
                  <c:v>18.693877551020002</c:v>
                </c:pt>
                <c:pt idx="27">
                  <c:v>18.989795918367001</c:v>
                </c:pt>
                <c:pt idx="28">
                  <c:v>19.285714285714</c:v>
                </c:pt>
                <c:pt idx="29">
                  <c:v>19.581632653061</c:v>
                </c:pt>
                <c:pt idx="30">
                  <c:v>19.877551020407999</c:v>
                </c:pt>
                <c:pt idx="31">
                  <c:v>20.173469387755002</c:v>
                </c:pt>
                <c:pt idx="32">
                  <c:v>20.469387755102002</c:v>
                </c:pt>
                <c:pt idx="33">
                  <c:v>20.765306122449001</c:v>
                </c:pt>
                <c:pt idx="34">
                  <c:v>21.061224489796</c:v>
                </c:pt>
                <c:pt idx="35">
                  <c:v>21.357142857143003</c:v>
                </c:pt>
                <c:pt idx="36">
                  <c:v>21.653061224490003</c:v>
                </c:pt>
                <c:pt idx="37">
                  <c:v>21.948979591837002</c:v>
                </c:pt>
                <c:pt idx="38">
                  <c:v>22.244897959183998</c:v>
                </c:pt>
                <c:pt idx="39">
                  <c:v>22.540816326530997</c:v>
                </c:pt>
                <c:pt idx="40">
                  <c:v>22.836734693877997</c:v>
                </c:pt>
                <c:pt idx="41">
                  <c:v>23.132653061223998</c:v>
                </c:pt>
                <c:pt idx="42">
                  <c:v>23.428571428571001</c:v>
                </c:pt>
                <c:pt idx="43">
                  <c:v>23.724489795918</c:v>
                </c:pt>
                <c:pt idx="44">
                  <c:v>24.020408163265</c:v>
                </c:pt>
                <c:pt idx="45">
                  <c:v>24.316326530611999</c:v>
                </c:pt>
                <c:pt idx="46">
                  <c:v>24.612244897958998</c:v>
                </c:pt>
                <c:pt idx="47">
                  <c:v>24.908163265306001</c:v>
                </c:pt>
                <c:pt idx="48">
                  <c:v>25.204081632653001</c:v>
                </c:pt>
                <c:pt idx="49">
                  <c:v>25.5</c:v>
                </c:pt>
                <c:pt idx="50">
                  <c:v>25.795918367346999</c:v>
                </c:pt>
                <c:pt idx="51">
                  <c:v>26.091836734693999</c:v>
                </c:pt>
                <c:pt idx="52">
                  <c:v>26.387755102041002</c:v>
                </c:pt>
                <c:pt idx="53">
                  <c:v>26.683673469388001</c:v>
                </c:pt>
                <c:pt idx="54">
                  <c:v>26.979591836735</c:v>
                </c:pt>
                <c:pt idx="55">
                  <c:v>27.275510204082</c:v>
                </c:pt>
                <c:pt idx="56">
                  <c:v>27.571428571428999</c:v>
                </c:pt>
                <c:pt idx="57">
                  <c:v>27.867346938776002</c:v>
                </c:pt>
                <c:pt idx="58">
                  <c:v>28.163265306122003</c:v>
                </c:pt>
                <c:pt idx="59">
                  <c:v>28.459183673469003</c:v>
                </c:pt>
                <c:pt idx="60">
                  <c:v>28.755102040816002</c:v>
                </c:pt>
                <c:pt idx="61">
                  <c:v>29.051020408162998</c:v>
                </c:pt>
                <c:pt idx="62">
                  <c:v>29.346938775509997</c:v>
                </c:pt>
                <c:pt idx="63">
                  <c:v>29.642857142856997</c:v>
                </c:pt>
                <c:pt idx="64">
                  <c:v>29.938775510204</c:v>
                </c:pt>
                <c:pt idx="65">
                  <c:v>30.234693877550999</c:v>
                </c:pt>
                <c:pt idx="66">
                  <c:v>30.530612244897998</c:v>
                </c:pt>
                <c:pt idx="67">
                  <c:v>30.826530612244998</c:v>
                </c:pt>
                <c:pt idx="68">
                  <c:v>31.122448979592001</c:v>
                </c:pt>
                <c:pt idx="69">
                  <c:v>31.418367346939</c:v>
                </c:pt>
                <c:pt idx="70">
                  <c:v>31.714285714286</c:v>
                </c:pt>
                <c:pt idx="71">
                  <c:v>32.010204081632999</c:v>
                </c:pt>
                <c:pt idx="72">
                  <c:v>32.306122448979998</c:v>
                </c:pt>
                <c:pt idx="73">
                  <c:v>32.602040816326998</c:v>
                </c:pt>
                <c:pt idx="74">
                  <c:v>32.897959183673002</c:v>
                </c:pt>
                <c:pt idx="75">
                  <c:v>33.193877551020002</c:v>
                </c:pt>
                <c:pt idx="76">
                  <c:v>33.489795918367001</c:v>
                </c:pt>
                <c:pt idx="77">
                  <c:v>33.785714285714</c:v>
                </c:pt>
                <c:pt idx="78">
                  <c:v>34.081632653061</c:v>
                </c:pt>
                <c:pt idx="79">
                  <c:v>34.377551020407999</c:v>
                </c:pt>
                <c:pt idx="80">
                  <c:v>34.673469387754999</c:v>
                </c:pt>
                <c:pt idx="81">
                  <c:v>34.969387755101998</c:v>
                </c:pt>
                <c:pt idx="82">
                  <c:v>35.265306122448997</c:v>
                </c:pt>
                <c:pt idx="83">
                  <c:v>35.561224489795997</c:v>
                </c:pt>
                <c:pt idx="84">
                  <c:v>35.857142857142996</c:v>
                </c:pt>
                <c:pt idx="85">
                  <c:v>36.153061224489996</c:v>
                </c:pt>
                <c:pt idx="86">
                  <c:v>36.448979591836995</c:v>
                </c:pt>
                <c:pt idx="87">
                  <c:v>36.744897959184001</c:v>
                </c:pt>
                <c:pt idx="88">
                  <c:v>37.040816326531001</c:v>
                </c:pt>
                <c:pt idx="89">
                  <c:v>37.336734693878</c:v>
                </c:pt>
                <c:pt idx="90">
                  <c:v>37.632653061223998</c:v>
                </c:pt>
                <c:pt idx="91">
                  <c:v>37.928571428570997</c:v>
                </c:pt>
                <c:pt idx="92">
                  <c:v>38.224489795917997</c:v>
                </c:pt>
                <c:pt idx="93">
                  <c:v>38.520408163264996</c:v>
                </c:pt>
                <c:pt idx="94">
                  <c:v>38.816326530612002</c:v>
                </c:pt>
                <c:pt idx="95">
                  <c:v>39.112244897959002</c:v>
                </c:pt>
                <c:pt idx="96">
                  <c:v>39.408163265306001</c:v>
                </c:pt>
                <c:pt idx="97">
                  <c:v>39.704081632653001</c:v>
                </c:pt>
                <c:pt idx="98">
                  <c:v>40</c:v>
                </c:pt>
              </c:numCache>
            </c:numRef>
          </c:xVal>
          <c:yVal>
            <c:numRef>
              <c:f>'2Ix1L'!$O$5:$O$103</c:f>
              <c:numCache>
                <c:formatCode>General</c:formatCode>
                <c:ptCount val="99"/>
                <c:pt idx="0">
                  <c:v>-68.708957999999996</c:v>
                </c:pt>
                <c:pt idx="1">
                  <c:v>-67.893597</c:v>
                </c:pt>
                <c:pt idx="2">
                  <c:v>-67.461185</c:v>
                </c:pt>
                <c:pt idx="3">
                  <c:v>-68.911384999999996</c:v>
                </c:pt>
                <c:pt idx="4">
                  <c:v>-68.723881000000006</c:v>
                </c:pt>
                <c:pt idx="5">
                  <c:v>-73.672553999999991</c:v>
                </c:pt>
                <c:pt idx="6">
                  <c:v>-74.315360999999996</c:v>
                </c:pt>
                <c:pt idx="7">
                  <c:v>-82.169951999999995</c:v>
                </c:pt>
                <c:pt idx="8">
                  <c:v>-79.401505</c:v>
                </c:pt>
                <c:pt idx="9">
                  <c:v>-79.476944000000003</c:v>
                </c:pt>
                <c:pt idx="10">
                  <c:v>-77.302277000000004</c:v>
                </c:pt>
                <c:pt idx="11">
                  <c:v>-77.697113000000002</c:v>
                </c:pt>
                <c:pt idx="12">
                  <c:v>-78.275536000000002</c:v>
                </c:pt>
                <c:pt idx="13">
                  <c:v>-80.038773000000006</c:v>
                </c:pt>
                <c:pt idx="14">
                  <c:v>-82.900658000000007</c:v>
                </c:pt>
                <c:pt idx="15">
                  <c:v>-80.458359000000002</c:v>
                </c:pt>
                <c:pt idx="16">
                  <c:v>-73.485942999999992</c:v>
                </c:pt>
                <c:pt idx="17">
                  <c:v>-66.928946999999994</c:v>
                </c:pt>
                <c:pt idx="18">
                  <c:v>-66.152980999999997</c:v>
                </c:pt>
                <c:pt idx="19">
                  <c:v>-69.043640000000011</c:v>
                </c:pt>
                <c:pt idx="20">
                  <c:v>-72.217067999999998</c:v>
                </c:pt>
                <c:pt idx="21">
                  <c:v>-73.662909999999997</c:v>
                </c:pt>
                <c:pt idx="22">
                  <c:v>-75.118279000000001</c:v>
                </c:pt>
                <c:pt idx="23">
                  <c:v>-75.863663000000003</c:v>
                </c:pt>
                <c:pt idx="24">
                  <c:v>-79.131737000000001</c:v>
                </c:pt>
                <c:pt idx="25">
                  <c:v>-77.243637000000007</c:v>
                </c:pt>
                <c:pt idx="26">
                  <c:v>-74.876709000000005</c:v>
                </c:pt>
                <c:pt idx="27">
                  <c:v>-72.586544000000004</c:v>
                </c:pt>
                <c:pt idx="28">
                  <c:v>-73.658161000000007</c:v>
                </c:pt>
                <c:pt idx="29">
                  <c:v>-78.820587000000003</c:v>
                </c:pt>
                <c:pt idx="30">
                  <c:v>-78.713615000000004</c:v>
                </c:pt>
                <c:pt idx="31">
                  <c:v>-77.796120000000002</c:v>
                </c:pt>
                <c:pt idx="32">
                  <c:v>-74.255065999999999</c:v>
                </c:pt>
                <c:pt idx="33">
                  <c:v>-74.096908999999997</c:v>
                </c:pt>
                <c:pt idx="34">
                  <c:v>-72.94090700000001</c:v>
                </c:pt>
                <c:pt idx="35">
                  <c:v>-74.070328000000003</c:v>
                </c:pt>
                <c:pt idx="36">
                  <c:v>-72.466228000000001</c:v>
                </c:pt>
                <c:pt idx="37">
                  <c:v>-68.686503999999999</c:v>
                </c:pt>
                <c:pt idx="38">
                  <c:v>-62.306941999999999</c:v>
                </c:pt>
                <c:pt idx="39">
                  <c:v>-58.107959999999999</c:v>
                </c:pt>
                <c:pt idx="40">
                  <c:v>-57.685218999999996</c:v>
                </c:pt>
                <c:pt idx="41">
                  <c:v>-60.104187000000003</c:v>
                </c:pt>
                <c:pt idx="42">
                  <c:v>-63.793517999999999</c:v>
                </c:pt>
                <c:pt idx="43">
                  <c:v>-64.897944999999993</c:v>
                </c:pt>
                <c:pt idx="44">
                  <c:v>-63.000317000000003</c:v>
                </c:pt>
                <c:pt idx="45">
                  <c:v>-59.542515000000002</c:v>
                </c:pt>
                <c:pt idx="46">
                  <c:v>-58.172333000000002</c:v>
                </c:pt>
                <c:pt idx="47">
                  <c:v>-57.759815000000003</c:v>
                </c:pt>
                <c:pt idx="48">
                  <c:v>-58.336413999999998</c:v>
                </c:pt>
                <c:pt idx="49">
                  <c:v>-59.400356000000002</c:v>
                </c:pt>
                <c:pt idx="50">
                  <c:v>-60.842815000000002</c:v>
                </c:pt>
                <c:pt idx="51">
                  <c:v>-61.346660999999997</c:v>
                </c:pt>
                <c:pt idx="52">
                  <c:v>-61.847904</c:v>
                </c:pt>
                <c:pt idx="53">
                  <c:v>-61.668854000000003</c:v>
                </c:pt>
                <c:pt idx="54">
                  <c:v>-62.493668</c:v>
                </c:pt>
                <c:pt idx="55">
                  <c:v>-63.900585</c:v>
                </c:pt>
                <c:pt idx="56">
                  <c:v>-67.445492000000002</c:v>
                </c:pt>
                <c:pt idx="57">
                  <c:v>-69.836723000000006</c:v>
                </c:pt>
                <c:pt idx="58">
                  <c:v>-75.062034999999995</c:v>
                </c:pt>
                <c:pt idx="59">
                  <c:v>-75.899581999999995</c:v>
                </c:pt>
                <c:pt idx="60">
                  <c:v>-78.560760000000002</c:v>
                </c:pt>
                <c:pt idx="61">
                  <c:v>-76.361755000000002</c:v>
                </c:pt>
                <c:pt idx="62">
                  <c:v>-72.140827000000002</c:v>
                </c:pt>
                <c:pt idx="63">
                  <c:v>-65.466957000000008</c:v>
                </c:pt>
                <c:pt idx="64">
                  <c:v>-60.156162000000002</c:v>
                </c:pt>
                <c:pt idx="65">
                  <c:v>-60.749031000000002</c:v>
                </c:pt>
                <c:pt idx="66">
                  <c:v>-65.360531000000009</c:v>
                </c:pt>
                <c:pt idx="67">
                  <c:v>-69.336296000000004</c:v>
                </c:pt>
                <c:pt idx="68">
                  <c:v>-70.52757299999999</c:v>
                </c:pt>
                <c:pt idx="69">
                  <c:v>-69.126285999999993</c:v>
                </c:pt>
                <c:pt idx="70">
                  <c:v>-67.495438000000007</c:v>
                </c:pt>
                <c:pt idx="71">
                  <c:v>-67.134636</c:v>
                </c:pt>
                <c:pt idx="72">
                  <c:v>-66.674751000000001</c:v>
                </c:pt>
                <c:pt idx="73">
                  <c:v>-68.647850000000005</c:v>
                </c:pt>
                <c:pt idx="74">
                  <c:v>-74.596596000000005</c:v>
                </c:pt>
                <c:pt idx="75">
                  <c:v>-79.282364000000001</c:v>
                </c:pt>
                <c:pt idx="76">
                  <c:v>-80.462540000000004</c:v>
                </c:pt>
                <c:pt idx="77">
                  <c:v>-76.294785000000005</c:v>
                </c:pt>
                <c:pt idx="78">
                  <c:v>-73.821548000000007</c:v>
                </c:pt>
                <c:pt idx="79">
                  <c:v>-71.735809000000003</c:v>
                </c:pt>
                <c:pt idx="80">
                  <c:v>-71.792037999999991</c:v>
                </c:pt>
                <c:pt idx="81">
                  <c:v>-70.293537000000001</c:v>
                </c:pt>
                <c:pt idx="82">
                  <c:v>-69.918507000000005</c:v>
                </c:pt>
                <c:pt idx="83">
                  <c:v>-69.356987000000004</c:v>
                </c:pt>
                <c:pt idx="84">
                  <c:v>-70.587276000000003</c:v>
                </c:pt>
                <c:pt idx="85">
                  <c:v>-71.103217999999998</c:v>
                </c:pt>
                <c:pt idx="86">
                  <c:v>-71.752437999999998</c:v>
                </c:pt>
                <c:pt idx="87">
                  <c:v>-71.368979999999993</c:v>
                </c:pt>
                <c:pt idx="88">
                  <c:v>-71.420540000000003</c:v>
                </c:pt>
                <c:pt idx="89">
                  <c:v>-70.698948000000001</c:v>
                </c:pt>
                <c:pt idx="90">
                  <c:v>-69.24745200000001</c:v>
                </c:pt>
                <c:pt idx="91">
                  <c:v>-67.895404999999997</c:v>
                </c:pt>
                <c:pt idx="92">
                  <c:v>-67.400528000000008</c:v>
                </c:pt>
                <c:pt idx="93">
                  <c:v>-66.358170000000001</c:v>
                </c:pt>
                <c:pt idx="94">
                  <c:v>-66.277203</c:v>
                </c:pt>
                <c:pt idx="95">
                  <c:v>-67.753219999999999</c:v>
                </c:pt>
                <c:pt idx="96">
                  <c:v>-70.310828999999998</c:v>
                </c:pt>
                <c:pt idx="97">
                  <c:v>-74.789291000000006</c:v>
                </c:pt>
                <c:pt idx="98">
                  <c:v>-77.071219999999997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E-40E0-97BB-1D9A2668E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67424"/>
        <c:axId val="114569600"/>
      </c:scatterChart>
      <c:valAx>
        <c:axId val="114567424"/>
        <c:scaling>
          <c:orientation val="minMax"/>
          <c:max val="41"/>
          <c:min val="1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569600"/>
        <c:crosses val="autoZero"/>
        <c:crossBetween val="midCat"/>
        <c:majorUnit val="2"/>
      </c:valAx>
      <c:valAx>
        <c:axId val="11456960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56742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Conversion Loss vs. LO Power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22424531672550979"/>
          <c:y val="1.47572178477690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2374963546223404E-2"/>
          <c:w val="0.76542713682528862"/>
          <c:h val="0.7168729950422865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CLvsLO!$F$2</c:f>
              <c:strCache>
                <c:ptCount val="1"/>
                <c:pt idx="0">
                  <c:v>+15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8</c:v>
                </c:pt>
                <c:pt idx="1">
                  <c:v>8.1850000000000005</c:v>
                </c:pt>
                <c:pt idx="2">
                  <c:v>8.3699999999999992</c:v>
                </c:pt>
                <c:pt idx="3">
                  <c:v>8.5549999999999997</c:v>
                </c:pt>
                <c:pt idx="4">
                  <c:v>8.74</c:v>
                </c:pt>
                <c:pt idx="5">
                  <c:v>8.9250000000000007</c:v>
                </c:pt>
                <c:pt idx="6">
                  <c:v>9.11</c:v>
                </c:pt>
                <c:pt idx="7">
                  <c:v>9.2949999999999999</c:v>
                </c:pt>
                <c:pt idx="8">
                  <c:v>9.48</c:v>
                </c:pt>
                <c:pt idx="9">
                  <c:v>9.6649999999999991</c:v>
                </c:pt>
                <c:pt idx="10">
                  <c:v>9.85</c:v>
                </c:pt>
                <c:pt idx="11">
                  <c:v>10.035</c:v>
                </c:pt>
                <c:pt idx="12">
                  <c:v>10.220000000000001</c:v>
                </c:pt>
                <c:pt idx="13">
                  <c:v>10.404999999999999</c:v>
                </c:pt>
                <c:pt idx="14">
                  <c:v>10.59</c:v>
                </c:pt>
                <c:pt idx="15">
                  <c:v>10.775</c:v>
                </c:pt>
                <c:pt idx="16">
                  <c:v>10.96</c:v>
                </c:pt>
                <c:pt idx="17">
                  <c:v>11.145</c:v>
                </c:pt>
                <c:pt idx="18">
                  <c:v>11.33</c:v>
                </c:pt>
                <c:pt idx="19">
                  <c:v>11.515000000000001</c:v>
                </c:pt>
                <c:pt idx="20">
                  <c:v>11.7</c:v>
                </c:pt>
                <c:pt idx="21">
                  <c:v>11.885</c:v>
                </c:pt>
                <c:pt idx="22">
                  <c:v>12.07</c:v>
                </c:pt>
                <c:pt idx="23">
                  <c:v>12.255000000000001</c:v>
                </c:pt>
                <c:pt idx="24">
                  <c:v>12.44</c:v>
                </c:pt>
                <c:pt idx="25">
                  <c:v>12.625</c:v>
                </c:pt>
                <c:pt idx="26">
                  <c:v>12.81</c:v>
                </c:pt>
                <c:pt idx="27">
                  <c:v>12.994999999999999</c:v>
                </c:pt>
                <c:pt idx="28">
                  <c:v>13.18</c:v>
                </c:pt>
                <c:pt idx="29">
                  <c:v>13.365</c:v>
                </c:pt>
                <c:pt idx="30">
                  <c:v>13.55</c:v>
                </c:pt>
                <c:pt idx="31">
                  <c:v>13.734999999999999</c:v>
                </c:pt>
                <c:pt idx="32">
                  <c:v>13.92</c:v>
                </c:pt>
                <c:pt idx="33">
                  <c:v>14.105</c:v>
                </c:pt>
                <c:pt idx="34">
                  <c:v>14.29</c:v>
                </c:pt>
                <c:pt idx="35">
                  <c:v>14.475</c:v>
                </c:pt>
                <c:pt idx="36">
                  <c:v>14.66</c:v>
                </c:pt>
                <c:pt idx="37">
                  <c:v>14.845000000000001</c:v>
                </c:pt>
                <c:pt idx="38">
                  <c:v>15.03</c:v>
                </c:pt>
                <c:pt idx="39">
                  <c:v>15.215</c:v>
                </c:pt>
                <c:pt idx="40">
                  <c:v>15.4</c:v>
                </c:pt>
                <c:pt idx="41">
                  <c:v>15.585000000000001</c:v>
                </c:pt>
                <c:pt idx="42">
                  <c:v>15.77</c:v>
                </c:pt>
                <c:pt idx="43">
                  <c:v>15.955</c:v>
                </c:pt>
                <c:pt idx="44">
                  <c:v>16.14</c:v>
                </c:pt>
                <c:pt idx="45">
                  <c:v>16.324999999999999</c:v>
                </c:pt>
                <c:pt idx="46">
                  <c:v>16.510000000000002</c:v>
                </c:pt>
                <c:pt idx="47">
                  <c:v>16.695</c:v>
                </c:pt>
                <c:pt idx="48">
                  <c:v>16.88</c:v>
                </c:pt>
                <c:pt idx="49">
                  <c:v>17.065000000000001</c:v>
                </c:pt>
                <c:pt idx="50">
                  <c:v>17.25</c:v>
                </c:pt>
                <c:pt idx="51">
                  <c:v>17.434999999999999</c:v>
                </c:pt>
                <c:pt idx="52">
                  <c:v>17.62</c:v>
                </c:pt>
                <c:pt idx="53">
                  <c:v>17.805</c:v>
                </c:pt>
                <c:pt idx="54">
                  <c:v>17.989999999999998</c:v>
                </c:pt>
                <c:pt idx="55">
                  <c:v>18.175000000000001</c:v>
                </c:pt>
                <c:pt idx="56">
                  <c:v>18.36</c:v>
                </c:pt>
                <c:pt idx="57">
                  <c:v>18.545000000000002</c:v>
                </c:pt>
                <c:pt idx="58">
                  <c:v>18.73</c:v>
                </c:pt>
                <c:pt idx="59">
                  <c:v>18.914999999999999</c:v>
                </c:pt>
                <c:pt idx="60">
                  <c:v>19.100000000000001</c:v>
                </c:pt>
                <c:pt idx="61">
                  <c:v>19.285</c:v>
                </c:pt>
                <c:pt idx="62">
                  <c:v>19.47</c:v>
                </c:pt>
                <c:pt idx="63">
                  <c:v>19.655000000000001</c:v>
                </c:pt>
                <c:pt idx="64">
                  <c:v>19.84</c:v>
                </c:pt>
                <c:pt idx="65">
                  <c:v>20.024999999999999</c:v>
                </c:pt>
                <c:pt idx="66">
                  <c:v>20.21</c:v>
                </c:pt>
                <c:pt idx="67">
                  <c:v>20.395</c:v>
                </c:pt>
                <c:pt idx="68">
                  <c:v>20.58</c:v>
                </c:pt>
                <c:pt idx="69">
                  <c:v>20.765000000000001</c:v>
                </c:pt>
                <c:pt idx="70">
                  <c:v>20.95</c:v>
                </c:pt>
                <c:pt idx="71">
                  <c:v>21.135000000000002</c:v>
                </c:pt>
                <c:pt idx="72">
                  <c:v>21.32</c:v>
                </c:pt>
                <c:pt idx="73">
                  <c:v>21.504999999999999</c:v>
                </c:pt>
                <c:pt idx="74">
                  <c:v>21.69</c:v>
                </c:pt>
                <c:pt idx="75">
                  <c:v>21.875</c:v>
                </c:pt>
                <c:pt idx="76">
                  <c:v>22.06</c:v>
                </c:pt>
                <c:pt idx="77">
                  <c:v>22.245000000000001</c:v>
                </c:pt>
                <c:pt idx="78">
                  <c:v>22.43</c:v>
                </c:pt>
                <c:pt idx="79">
                  <c:v>22.614999999999998</c:v>
                </c:pt>
                <c:pt idx="80">
                  <c:v>22.8</c:v>
                </c:pt>
                <c:pt idx="81">
                  <c:v>22.984999999999999</c:v>
                </c:pt>
                <c:pt idx="82">
                  <c:v>23.17</c:v>
                </c:pt>
                <c:pt idx="83">
                  <c:v>23.355</c:v>
                </c:pt>
                <c:pt idx="84">
                  <c:v>23.54</c:v>
                </c:pt>
                <c:pt idx="85">
                  <c:v>23.725000000000001</c:v>
                </c:pt>
                <c:pt idx="86">
                  <c:v>23.91</c:v>
                </c:pt>
                <c:pt idx="87">
                  <c:v>24.094999999999999</c:v>
                </c:pt>
                <c:pt idx="88">
                  <c:v>24.28</c:v>
                </c:pt>
                <c:pt idx="89">
                  <c:v>24.465</c:v>
                </c:pt>
                <c:pt idx="90">
                  <c:v>24.65</c:v>
                </c:pt>
                <c:pt idx="91">
                  <c:v>24.835000000000001</c:v>
                </c:pt>
                <c:pt idx="92">
                  <c:v>25.02</c:v>
                </c:pt>
                <c:pt idx="93">
                  <c:v>25.204999999999998</c:v>
                </c:pt>
                <c:pt idx="94">
                  <c:v>25.39</c:v>
                </c:pt>
                <c:pt idx="95">
                  <c:v>25.574999999999999</c:v>
                </c:pt>
                <c:pt idx="96">
                  <c:v>25.76</c:v>
                </c:pt>
                <c:pt idx="97">
                  <c:v>25.945</c:v>
                </c:pt>
                <c:pt idx="98">
                  <c:v>26.13</c:v>
                </c:pt>
                <c:pt idx="99">
                  <c:v>26.315000000000001</c:v>
                </c:pt>
                <c:pt idx="100">
                  <c:v>26.5</c:v>
                </c:pt>
                <c:pt idx="101">
                  <c:v>26.684999999999999</c:v>
                </c:pt>
                <c:pt idx="102">
                  <c:v>26.87</c:v>
                </c:pt>
                <c:pt idx="103">
                  <c:v>27.055</c:v>
                </c:pt>
                <c:pt idx="104">
                  <c:v>27.24</c:v>
                </c:pt>
                <c:pt idx="105">
                  <c:v>27.425000000000001</c:v>
                </c:pt>
                <c:pt idx="106">
                  <c:v>27.61</c:v>
                </c:pt>
                <c:pt idx="107">
                  <c:v>27.795000000000002</c:v>
                </c:pt>
                <c:pt idx="108">
                  <c:v>27.98</c:v>
                </c:pt>
                <c:pt idx="109">
                  <c:v>28.164999999999999</c:v>
                </c:pt>
                <c:pt idx="110">
                  <c:v>28.35</c:v>
                </c:pt>
                <c:pt idx="111">
                  <c:v>28.535</c:v>
                </c:pt>
                <c:pt idx="112">
                  <c:v>28.72</c:v>
                </c:pt>
                <c:pt idx="113">
                  <c:v>28.905000000000001</c:v>
                </c:pt>
                <c:pt idx="114">
                  <c:v>29.09</c:v>
                </c:pt>
                <c:pt idx="115">
                  <c:v>29.274999999999999</c:v>
                </c:pt>
                <c:pt idx="116">
                  <c:v>29.46</c:v>
                </c:pt>
                <c:pt idx="117">
                  <c:v>29.645</c:v>
                </c:pt>
                <c:pt idx="118">
                  <c:v>29.83</c:v>
                </c:pt>
                <c:pt idx="119">
                  <c:v>30.015000000000001</c:v>
                </c:pt>
                <c:pt idx="120">
                  <c:v>30.2</c:v>
                </c:pt>
                <c:pt idx="121">
                  <c:v>30.385000000000002</c:v>
                </c:pt>
                <c:pt idx="122">
                  <c:v>30.57</c:v>
                </c:pt>
                <c:pt idx="123">
                  <c:v>30.754999999999999</c:v>
                </c:pt>
                <c:pt idx="124">
                  <c:v>30.94</c:v>
                </c:pt>
                <c:pt idx="125">
                  <c:v>31.125</c:v>
                </c:pt>
                <c:pt idx="126">
                  <c:v>31.31</c:v>
                </c:pt>
                <c:pt idx="127">
                  <c:v>31.495000000000001</c:v>
                </c:pt>
                <c:pt idx="128">
                  <c:v>31.68</c:v>
                </c:pt>
                <c:pt idx="129">
                  <c:v>31.864999999999998</c:v>
                </c:pt>
                <c:pt idx="130">
                  <c:v>32.049999999999997</c:v>
                </c:pt>
                <c:pt idx="131">
                  <c:v>32.234999999999999</c:v>
                </c:pt>
                <c:pt idx="132">
                  <c:v>32.42</c:v>
                </c:pt>
                <c:pt idx="133">
                  <c:v>32.604999999999997</c:v>
                </c:pt>
                <c:pt idx="134">
                  <c:v>32.79</c:v>
                </c:pt>
                <c:pt idx="135">
                  <c:v>32.975000000000001</c:v>
                </c:pt>
                <c:pt idx="136">
                  <c:v>33.159999999999997</c:v>
                </c:pt>
                <c:pt idx="137">
                  <c:v>33.344999999999999</c:v>
                </c:pt>
                <c:pt idx="138">
                  <c:v>33.53</c:v>
                </c:pt>
                <c:pt idx="139">
                  <c:v>33.715000000000003</c:v>
                </c:pt>
                <c:pt idx="140">
                  <c:v>33.9</c:v>
                </c:pt>
                <c:pt idx="141">
                  <c:v>34.085000000000001</c:v>
                </c:pt>
                <c:pt idx="142">
                  <c:v>34.270000000000003</c:v>
                </c:pt>
                <c:pt idx="143">
                  <c:v>34.454999999999998</c:v>
                </c:pt>
                <c:pt idx="144">
                  <c:v>34.64</c:v>
                </c:pt>
                <c:pt idx="145">
                  <c:v>34.825000000000003</c:v>
                </c:pt>
                <c:pt idx="146">
                  <c:v>35.01</c:v>
                </c:pt>
                <c:pt idx="147">
                  <c:v>35.195</c:v>
                </c:pt>
                <c:pt idx="148">
                  <c:v>35.380000000000003</c:v>
                </c:pt>
                <c:pt idx="149">
                  <c:v>35.564999999999998</c:v>
                </c:pt>
                <c:pt idx="150">
                  <c:v>35.75</c:v>
                </c:pt>
                <c:pt idx="151">
                  <c:v>35.935000000000002</c:v>
                </c:pt>
                <c:pt idx="152">
                  <c:v>36.119999999999997</c:v>
                </c:pt>
                <c:pt idx="153">
                  <c:v>36.305</c:v>
                </c:pt>
                <c:pt idx="154">
                  <c:v>36.49</c:v>
                </c:pt>
                <c:pt idx="155">
                  <c:v>36.674999999999997</c:v>
                </c:pt>
                <c:pt idx="156">
                  <c:v>36.86</c:v>
                </c:pt>
                <c:pt idx="157">
                  <c:v>37.045000000000002</c:v>
                </c:pt>
                <c:pt idx="158">
                  <c:v>37.229999999999997</c:v>
                </c:pt>
                <c:pt idx="159">
                  <c:v>37.414999999999999</c:v>
                </c:pt>
                <c:pt idx="160">
                  <c:v>37.6</c:v>
                </c:pt>
                <c:pt idx="161">
                  <c:v>37.784999999999997</c:v>
                </c:pt>
                <c:pt idx="162">
                  <c:v>37.97</c:v>
                </c:pt>
                <c:pt idx="163">
                  <c:v>38.155000000000001</c:v>
                </c:pt>
                <c:pt idx="164">
                  <c:v>38.340000000000003</c:v>
                </c:pt>
                <c:pt idx="165">
                  <c:v>38.524999999999999</c:v>
                </c:pt>
                <c:pt idx="166">
                  <c:v>38.71</c:v>
                </c:pt>
                <c:pt idx="167">
                  <c:v>38.895000000000003</c:v>
                </c:pt>
                <c:pt idx="168">
                  <c:v>39.08</c:v>
                </c:pt>
                <c:pt idx="169">
                  <c:v>39.265000000000001</c:v>
                </c:pt>
                <c:pt idx="170">
                  <c:v>39.450000000000003</c:v>
                </c:pt>
                <c:pt idx="171">
                  <c:v>39.634999999999998</c:v>
                </c:pt>
                <c:pt idx="172">
                  <c:v>39.82</c:v>
                </c:pt>
                <c:pt idx="173">
                  <c:v>40.005000000000003</c:v>
                </c:pt>
                <c:pt idx="174">
                  <c:v>40.19</c:v>
                </c:pt>
                <c:pt idx="175">
                  <c:v>40.375</c:v>
                </c:pt>
                <c:pt idx="176">
                  <c:v>40.56</c:v>
                </c:pt>
                <c:pt idx="177">
                  <c:v>40.744999999999997</c:v>
                </c:pt>
                <c:pt idx="178">
                  <c:v>40.93</c:v>
                </c:pt>
                <c:pt idx="179">
                  <c:v>41.115000000000002</c:v>
                </c:pt>
                <c:pt idx="180">
                  <c:v>41.3</c:v>
                </c:pt>
                <c:pt idx="181">
                  <c:v>41.484999999999999</c:v>
                </c:pt>
                <c:pt idx="182">
                  <c:v>41.67</c:v>
                </c:pt>
                <c:pt idx="183">
                  <c:v>41.854999999999997</c:v>
                </c:pt>
                <c:pt idx="184">
                  <c:v>42.04</c:v>
                </c:pt>
                <c:pt idx="185">
                  <c:v>42.225000000000001</c:v>
                </c:pt>
                <c:pt idx="186">
                  <c:v>42.41</c:v>
                </c:pt>
                <c:pt idx="187">
                  <c:v>42.594999999999999</c:v>
                </c:pt>
                <c:pt idx="188">
                  <c:v>42.78</c:v>
                </c:pt>
                <c:pt idx="189">
                  <c:v>42.965000000000003</c:v>
                </c:pt>
                <c:pt idx="190">
                  <c:v>43.15</c:v>
                </c:pt>
                <c:pt idx="191">
                  <c:v>43.335000000000001</c:v>
                </c:pt>
                <c:pt idx="192">
                  <c:v>43.52</c:v>
                </c:pt>
                <c:pt idx="193">
                  <c:v>43.704999999999998</c:v>
                </c:pt>
                <c:pt idx="194">
                  <c:v>43.89</c:v>
                </c:pt>
                <c:pt idx="195">
                  <c:v>44.075000000000003</c:v>
                </c:pt>
                <c:pt idx="196">
                  <c:v>44.26</c:v>
                </c:pt>
                <c:pt idx="197">
                  <c:v>44.445</c:v>
                </c:pt>
                <c:pt idx="198">
                  <c:v>44.63</c:v>
                </c:pt>
                <c:pt idx="199">
                  <c:v>44.814999999999998</c:v>
                </c:pt>
                <c:pt idx="200">
                  <c:v>45</c:v>
                </c:pt>
              </c:numCache>
            </c:numRef>
          </c:xVal>
          <c:yVal>
            <c:numRef>
              <c:f>CLvsLO!$F$5:$F$205</c:f>
              <c:numCache>
                <c:formatCode>General</c:formatCode>
                <c:ptCount val="201"/>
                <c:pt idx="0">
                  <c:v>-32.319217999999999</c:v>
                </c:pt>
                <c:pt idx="1">
                  <c:v>-31.077814</c:v>
                </c:pt>
                <c:pt idx="2">
                  <c:v>-29.864737999999999</c:v>
                </c:pt>
                <c:pt idx="3">
                  <c:v>-27.848707000000001</c:v>
                </c:pt>
                <c:pt idx="4">
                  <c:v>-25.404602000000001</c:v>
                </c:pt>
                <c:pt idx="5">
                  <c:v>-22.888961999999999</c:v>
                </c:pt>
                <c:pt idx="6">
                  <c:v>-20.457896999999999</c:v>
                </c:pt>
                <c:pt idx="7">
                  <c:v>-17.634369</c:v>
                </c:pt>
                <c:pt idx="8">
                  <c:v>-15.15462</c:v>
                </c:pt>
                <c:pt idx="9">
                  <c:v>-13.164868999999999</c:v>
                </c:pt>
                <c:pt idx="10">
                  <c:v>-11.45097</c:v>
                </c:pt>
                <c:pt idx="11">
                  <c:v>-10.100546</c:v>
                </c:pt>
                <c:pt idx="12">
                  <c:v>-9.0834264999999998</c:v>
                </c:pt>
                <c:pt idx="13">
                  <c:v>-8.4767884999999996</c:v>
                </c:pt>
                <c:pt idx="14">
                  <c:v>-7.9701500000000003</c:v>
                </c:pt>
                <c:pt idx="15">
                  <c:v>-7.7152963000000003</c:v>
                </c:pt>
                <c:pt idx="16">
                  <c:v>-7.5225530000000003</c:v>
                </c:pt>
                <c:pt idx="17">
                  <c:v>-7.3374633999999999</c:v>
                </c:pt>
                <c:pt idx="18">
                  <c:v>-7.1953239</c:v>
                </c:pt>
                <c:pt idx="19">
                  <c:v>-7.0785995000000002</c:v>
                </c:pt>
                <c:pt idx="20">
                  <c:v>-6.9762936</c:v>
                </c:pt>
                <c:pt idx="21">
                  <c:v>-6.9360948000000002</c:v>
                </c:pt>
                <c:pt idx="22">
                  <c:v>-6.9034842999999997</c:v>
                </c:pt>
                <c:pt idx="23">
                  <c:v>-6.9075556000000002</c:v>
                </c:pt>
                <c:pt idx="24">
                  <c:v>-6.8724050999999999</c:v>
                </c:pt>
                <c:pt idx="25">
                  <c:v>-6.8604592999999996</c:v>
                </c:pt>
                <c:pt idx="26">
                  <c:v>-6.8088635999999996</c:v>
                </c:pt>
                <c:pt idx="27">
                  <c:v>-6.7767166999999997</c:v>
                </c:pt>
                <c:pt idx="28">
                  <c:v>-6.6867279999999996</c:v>
                </c:pt>
                <c:pt idx="29">
                  <c:v>-6.6391438999999997</c:v>
                </c:pt>
                <c:pt idx="30">
                  <c:v>-6.5514811999999996</c:v>
                </c:pt>
                <c:pt idx="31">
                  <c:v>-6.4865202999999996</c:v>
                </c:pt>
                <c:pt idx="32">
                  <c:v>-6.4286962000000001</c:v>
                </c:pt>
                <c:pt idx="33">
                  <c:v>-6.3754473000000003</c:v>
                </c:pt>
                <c:pt idx="34">
                  <c:v>-6.3141594000000003</c:v>
                </c:pt>
                <c:pt idx="35">
                  <c:v>-6.2703810000000004</c:v>
                </c:pt>
                <c:pt idx="36">
                  <c:v>-6.2304558999999999</c:v>
                </c:pt>
                <c:pt idx="37">
                  <c:v>-6.1814022</c:v>
                </c:pt>
                <c:pt idx="38">
                  <c:v>-6.1497077999999998</c:v>
                </c:pt>
                <c:pt idx="39">
                  <c:v>-6.1318330999999997</c:v>
                </c:pt>
                <c:pt idx="40">
                  <c:v>-6.1206560000000003</c:v>
                </c:pt>
                <c:pt idx="41">
                  <c:v>-6.1310963999999997</c:v>
                </c:pt>
                <c:pt idx="42">
                  <c:v>-6.1298136999999997</c:v>
                </c:pt>
                <c:pt idx="43">
                  <c:v>-6.1299156999999997</c:v>
                </c:pt>
                <c:pt idx="44">
                  <c:v>-6.1303381999999997</c:v>
                </c:pt>
                <c:pt idx="45">
                  <c:v>-6.1173314999999997</c:v>
                </c:pt>
                <c:pt idx="46">
                  <c:v>-6.0856085000000002</c:v>
                </c:pt>
                <c:pt idx="47">
                  <c:v>-6.0412077999999996</c:v>
                </c:pt>
                <c:pt idx="48">
                  <c:v>-6.0054426000000003</c:v>
                </c:pt>
                <c:pt idx="49">
                  <c:v>-5.9853101000000004</c:v>
                </c:pt>
                <c:pt idx="50">
                  <c:v>-5.9695052999999998</c:v>
                </c:pt>
                <c:pt idx="51">
                  <c:v>-5.9583057999999998</c:v>
                </c:pt>
                <c:pt idx="52">
                  <c:v>-5.9761037999999997</c:v>
                </c:pt>
                <c:pt idx="53">
                  <c:v>-5.9941820999999997</c:v>
                </c:pt>
                <c:pt idx="54">
                  <c:v>-6.0096946000000004</c:v>
                </c:pt>
                <c:pt idx="55">
                  <c:v>-6.0341624999999999</c:v>
                </c:pt>
                <c:pt idx="56">
                  <c:v>-6.0554589999999999</c:v>
                </c:pt>
                <c:pt idx="57">
                  <c:v>-6.0663299999999998</c:v>
                </c:pt>
                <c:pt idx="58">
                  <c:v>-6.0744739000000001</c:v>
                </c:pt>
                <c:pt idx="59">
                  <c:v>-6.0850768000000004</c:v>
                </c:pt>
                <c:pt idx="60">
                  <c:v>-6.1046376000000002</c:v>
                </c:pt>
                <c:pt idx="61">
                  <c:v>-6.1201859000000001</c:v>
                </c:pt>
                <c:pt idx="62">
                  <c:v>-6.1288141999999999</c:v>
                </c:pt>
                <c:pt idx="63">
                  <c:v>-6.1417422000000004</c:v>
                </c:pt>
                <c:pt idx="64">
                  <c:v>-6.1600409000000003</c:v>
                </c:pt>
                <c:pt idx="65">
                  <c:v>-6.1599760000000003</c:v>
                </c:pt>
                <c:pt idx="66">
                  <c:v>-6.1582340999999996</c:v>
                </c:pt>
                <c:pt idx="67">
                  <c:v>-6.1833967999999997</c:v>
                </c:pt>
                <c:pt idx="68">
                  <c:v>-6.2259397999999999</c:v>
                </c:pt>
                <c:pt idx="69">
                  <c:v>-6.3068274999999998</c:v>
                </c:pt>
                <c:pt idx="70">
                  <c:v>-6.4087477000000002</c:v>
                </c:pt>
                <c:pt idx="71">
                  <c:v>-6.5470619000000001</c:v>
                </c:pt>
                <c:pt idx="72">
                  <c:v>-6.6942019000000004</c:v>
                </c:pt>
                <c:pt idx="73">
                  <c:v>-6.8369102000000002</c:v>
                </c:pt>
                <c:pt idx="74">
                  <c:v>-6.9736691000000004</c:v>
                </c:pt>
                <c:pt idx="75">
                  <c:v>-7.1177219999999997</c:v>
                </c:pt>
                <c:pt idx="76">
                  <c:v>-7.2453808999999998</c:v>
                </c:pt>
                <c:pt idx="77">
                  <c:v>-7.3318380999999997</c:v>
                </c:pt>
                <c:pt idx="78">
                  <c:v>-7.4160551999999997</c:v>
                </c:pt>
                <c:pt idx="79">
                  <c:v>-7.4929132000000003</c:v>
                </c:pt>
                <c:pt idx="80">
                  <c:v>-7.5570387999999999</c:v>
                </c:pt>
                <c:pt idx="81">
                  <c:v>-7.6001595999999996</c:v>
                </c:pt>
                <c:pt idx="82">
                  <c:v>-7.6967897000000001</c:v>
                </c:pt>
                <c:pt idx="83">
                  <c:v>-7.7955632000000001</c:v>
                </c:pt>
                <c:pt idx="84">
                  <c:v>-7.8440294000000002</c:v>
                </c:pt>
                <c:pt idx="85">
                  <c:v>-7.8448105000000004</c:v>
                </c:pt>
                <c:pt idx="86">
                  <c:v>-7.8465141999999997</c:v>
                </c:pt>
                <c:pt idx="87">
                  <c:v>-7.8057183999999999</c:v>
                </c:pt>
                <c:pt idx="88">
                  <c:v>-7.7449583999999998</c:v>
                </c:pt>
                <c:pt idx="89">
                  <c:v>-7.6767982999999997</c:v>
                </c:pt>
                <c:pt idx="90">
                  <c:v>-7.6249766000000001</c:v>
                </c:pt>
                <c:pt idx="91">
                  <c:v>-7.5947288999999998</c:v>
                </c:pt>
                <c:pt idx="92">
                  <c:v>-7.5819073000000001</c:v>
                </c:pt>
                <c:pt idx="93">
                  <c:v>-7.5404800999999999</c:v>
                </c:pt>
                <c:pt idx="94">
                  <c:v>-7.5117164000000001</c:v>
                </c:pt>
                <c:pt idx="95">
                  <c:v>-7.5049337999999999</c:v>
                </c:pt>
                <c:pt idx="96">
                  <c:v>-7.4909463000000001</c:v>
                </c:pt>
                <c:pt idx="97">
                  <c:v>-7.4527111000000001</c:v>
                </c:pt>
                <c:pt idx="98">
                  <c:v>-7.4367156000000003</c:v>
                </c:pt>
                <c:pt idx="99">
                  <c:v>-7.4230479999999996</c:v>
                </c:pt>
                <c:pt idx="100">
                  <c:v>-7.4296278999999998</c:v>
                </c:pt>
                <c:pt idx="101">
                  <c:v>-7.4095702000000001</c:v>
                </c:pt>
                <c:pt idx="102">
                  <c:v>-7.3926821</c:v>
                </c:pt>
                <c:pt idx="103">
                  <c:v>-7.3802747999999996</c:v>
                </c:pt>
                <c:pt idx="104">
                  <c:v>-7.3679351999999998</c:v>
                </c:pt>
                <c:pt idx="105">
                  <c:v>-7.3235511999999998</c:v>
                </c:pt>
                <c:pt idx="106">
                  <c:v>-7.2972178000000003</c:v>
                </c:pt>
                <c:pt idx="107">
                  <c:v>-7.2550216000000001</c:v>
                </c:pt>
                <c:pt idx="108">
                  <c:v>-7.2310615</c:v>
                </c:pt>
                <c:pt idx="109">
                  <c:v>-7.2141871000000002</c:v>
                </c:pt>
                <c:pt idx="110">
                  <c:v>-7.1921964000000003</c:v>
                </c:pt>
                <c:pt idx="111">
                  <c:v>-7.1729421999999996</c:v>
                </c:pt>
                <c:pt idx="112">
                  <c:v>-7.1808294999999998</c:v>
                </c:pt>
                <c:pt idx="113">
                  <c:v>-7.1874970999999999</c:v>
                </c:pt>
                <c:pt idx="114">
                  <c:v>-7.1970234</c:v>
                </c:pt>
                <c:pt idx="115">
                  <c:v>-7.2063683999999997</c:v>
                </c:pt>
                <c:pt idx="116">
                  <c:v>-7.2383474999999997</c:v>
                </c:pt>
                <c:pt idx="117">
                  <c:v>-7.2731427999999996</c:v>
                </c:pt>
                <c:pt idx="118">
                  <c:v>-7.3012022999999999</c:v>
                </c:pt>
                <c:pt idx="119">
                  <c:v>-7.3043256000000003</c:v>
                </c:pt>
                <c:pt idx="120">
                  <c:v>-7.3233929</c:v>
                </c:pt>
                <c:pt idx="121">
                  <c:v>-7.3205084999999999</c:v>
                </c:pt>
                <c:pt idx="122">
                  <c:v>-7.3264103</c:v>
                </c:pt>
                <c:pt idx="123">
                  <c:v>-7.3353929999999998</c:v>
                </c:pt>
                <c:pt idx="124">
                  <c:v>-7.3779668999999997</c:v>
                </c:pt>
                <c:pt idx="125">
                  <c:v>-7.4316335000000002</c:v>
                </c:pt>
                <c:pt idx="126">
                  <c:v>-7.5079279000000003</c:v>
                </c:pt>
                <c:pt idx="127">
                  <c:v>-7.5973654000000002</c:v>
                </c:pt>
                <c:pt idx="128">
                  <c:v>-7.6960492</c:v>
                </c:pt>
                <c:pt idx="129">
                  <c:v>-7.8041334000000004</c:v>
                </c:pt>
                <c:pt idx="130">
                  <c:v>-7.9198307999999997</c:v>
                </c:pt>
                <c:pt idx="131">
                  <c:v>-8.0406169999999992</c:v>
                </c:pt>
                <c:pt idx="132">
                  <c:v>-8.1662283000000002</c:v>
                </c:pt>
                <c:pt idx="133">
                  <c:v>-8.2967539000000006</c:v>
                </c:pt>
                <c:pt idx="134">
                  <c:v>-8.4347867999999995</c:v>
                </c:pt>
                <c:pt idx="135">
                  <c:v>-8.5728463999999995</c:v>
                </c:pt>
                <c:pt idx="136">
                  <c:v>-8.7237653999999996</c:v>
                </c:pt>
                <c:pt idx="137">
                  <c:v>-8.8654975999999994</c:v>
                </c:pt>
                <c:pt idx="138">
                  <c:v>-8.998704</c:v>
                </c:pt>
                <c:pt idx="139">
                  <c:v>-9.1236019000000006</c:v>
                </c:pt>
                <c:pt idx="140">
                  <c:v>-9.2497444000000009</c:v>
                </c:pt>
                <c:pt idx="141">
                  <c:v>-9.3410577999999997</c:v>
                </c:pt>
                <c:pt idx="142">
                  <c:v>-9.4174127999999993</c:v>
                </c:pt>
                <c:pt idx="143">
                  <c:v>-9.4724655000000002</c:v>
                </c:pt>
                <c:pt idx="144">
                  <c:v>-9.5112723999999993</c:v>
                </c:pt>
                <c:pt idx="145">
                  <c:v>-9.5353632000000008</c:v>
                </c:pt>
                <c:pt idx="146">
                  <c:v>-9.5549479000000002</c:v>
                </c:pt>
                <c:pt idx="147">
                  <c:v>-9.5789957000000001</c:v>
                </c:pt>
                <c:pt idx="148">
                  <c:v>-9.6362828999999994</c:v>
                </c:pt>
                <c:pt idx="149">
                  <c:v>-9.7026234000000002</c:v>
                </c:pt>
                <c:pt idx="150">
                  <c:v>-9.7635249999999996</c:v>
                </c:pt>
                <c:pt idx="151">
                  <c:v>-9.8373107999999991</c:v>
                </c:pt>
                <c:pt idx="152">
                  <c:v>-9.8790779000000004</c:v>
                </c:pt>
                <c:pt idx="153">
                  <c:v>-9.8649187000000005</c:v>
                </c:pt>
                <c:pt idx="154">
                  <c:v>-9.8374442999999996</c:v>
                </c:pt>
                <c:pt idx="155">
                  <c:v>-9.8003663999999997</c:v>
                </c:pt>
                <c:pt idx="156">
                  <c:v>-9.7304315999999993</c:v>
                </c:pt>
                <c:pt idx="157">
                  <c:v>-9.6880255000000002</c:v>
                </c:pt>
                <c:pt idx="158">
                  <c:v>-9.6789999000000009</c:v>
                </c:pt>
                <c:pt idx="159">
                  <c:v>-9.6868029</c:v>
                </c:pt>
                <c:pt idx="160">
                  <c:v>-9.6774901999999994</c:v>
                </c:pt>
                <c:pt idx="161">
                  <c:v>-9.6902056000000005</c:v>
                </c:pt>
                <c:pt idx="162">
                  <c:v>-9.6894703</c:v>
                </c:pt>
                <c:pt idx="163">
                  <c:v>-9.6753464000000005</c:v>
                </c:pt>
                <c:pt idx="164">
                  <c:v>-9.6856755999999997</c:v>
                </c:pt>
                <c:pt idx="165">
                  <c:v>-9.7190790000000007</c:v>
                </c:pt>
                <c:pt idx="166">
                  <c:v>-9.7786750999999992</c:v>
                </c:pt>
                <c:pt idx="167">
                  <c:v>-9.8559017000000004</c:v>
                </c:pt>
                <c:pt idx="168">
                  <c:v>-10.041696999999999</c:v>
                </c:pt>
                <c:pt idx="169">
                  <c:v>-10.14888</c:v>
                </c:pt>
                <c:pt idx="170">
                  <c:v>-10.241147</c:v>
                </c:pt>
                <c:pt idx="171">
                  <c:v>-10.041372000000001</c:v>
                </c:pt>
                <c:pt idx="172">
                  <c:v>-9.8086414000000008</c:v>
                </c:pt>
                <c:pt idx="173">
                  <c:v>-9.4692258999999996</c:v>
                </c:pt>
                <c:pt idx="174">
                  <c:v>-9.1672440000000002</c:v>
                </c:pt>
                <c:pt idx="175">
                  <c:v>-8.8763694999999991</c:v>
                </c:pt>
                <c:pt idx="176">
                  <c:v>-8.8502063999999994</c:v>
                </c:pt>
                <c:pt idx="177">
                  <c:v>-8.8393192000000003</c:v>
                </c:pt>
                <c:pt idx="178">
                  <c:v>-8.8455162000000005</c:v>
                </c:pt>
                <c:pt idx="179">
                  <c:v>-8.8721209000000005</c:v>
                </c:pt>
                <c:pt idx="180">
                  <c:v>-8.9098004999999993</c:v>
                </c:pt>
                <c:pt idx="181">
                  <c:v>-8.9738646000000006</c:v>
                </c:pt>
                <c:pt idx="182">
                  <c:v>-9.0567922999999997</c:v>
                </c:pt>
                <c:pt idx="183">
                  <c:v>-9.1006079</c:v>
                </c:pt>
                <c:pt idx="184">
                  <c:v>-9.1931677000000001</c:v>
                </c:pt>
                <c:pt idx="185">
                  <c:v>-9.3594398000000005</c:v>
                </c:pt>
                <c:pt idx="186">
                  <c:v>-9.5426397000000005</c:v>
                </c:pt>
                <c:pt idx="187">
                  <c:v>-9.7577695999999996</c:v>
                </c:pt>
                <c:pt idx="188">
                  <c:v>-10.048875000000001</c:v>
                </c:pt>
                <c:pt idx="189">
                  <c:v>-10.292026999999999</c:v>
                </c:pt>
                <c:pt idx="190">
                  <c:v>-10.45509</c:v>
                </c:pt>
                <c:pt idx="191">
                  <c:v>-10.566012000000001</c:v>
                </c:pt>
                <c:pt idx="192">
                  <c:v>-10.647978999999999</c:v>
                </c:pt>
                <c:pt idx="193">
                  <c:v>-10.693460999999999</c:v>
                </c:pt>
                <c:pt idx="194">
                  <c:v>-10.729212</c:v>
                </c:pt>
                <c:pt idx="195">
                  <c:v>-10.757424</c:v>
                </c:pt>
                <c:pt idx="196">
                  <c:v>-10.827548999999999</c:v>
                </c:pt>
                <c:pt idx="197">
                  <c:v>-10.915471999999999</c:v>
                </c:pt>
                <c:pt idx="198">
                  <c:v>-11.004644000000001</c:v>
                </c:pt>
                <c:pt idx="199">
                  <c:v>-11.080776</c:v>
                </c:pt>
                <c:pt idx="200">
                  <c:v>-11.164123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61-437B-BA1D-4849937C91C3}"/>
            </c:ext>
          </c:extLst>
        </c:ser>
        <c:ser>
          <c:idx val="2"/>
          <c:order val="1"/>
          <c:tx>
            <c:strRef>
              <c:f>CLvsLO!$G$2</c:f>
              <c:strCache>
                <c:ptCount val="1"/>
                <c:pt idx="0">
                  <c:v>+13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8</c:v>
                </c:pt>
                <c:pt idx="1">
                  <c:v>8.1850000000000005</c:v>
                </c:pt>
                <c:pt idx="2">
                  <c:v>8.3699999999999992</c:v>
                </c:pt>
                <c:pt idx="3">
                  <c:v>8.5549999999999997</c:v>
                </c:pt>
                <c:pt idx="4">
                  <c:v>8.74</c:v>
                </c:pt>
                <c:pt idx="5">
                  <c:v>8.9250000000000007</c:v>
                </c:pt>
                <c:pt idx="6">
                  <c:v>9.11</c:v>
                </c:pt>
                <c:pt idx="7">
                  <c:v>9.2949999999999999</c:v>
                </c:pt>
                <c:pt idx="8">
                  <c:v>9.48</c:v>
                </c:pt>
                <c:pt idx="9">
                  <c:v>9.6649999999999991</c:v>
                </c:pt>
                <c:pt idx="10">
                  <c:v>9.85</c:v>
                </c:pt>
                <c:pt idx="11">
                  <c:v>10.035</c:v>
                </c:pt>
                <c:pt idx="12">
                  <c:v>10.220000000000001</c:v>
                </c:pt>
                <c:pt idx="13">
                  <c:v>10.404999999999999</c:v>
                </c:pt>
                <c:pt idx="14">
                  <c:v>10.59</c:v>
                </c:pt>
                <c:pt idx="15">
                  <c:v>10.775</c:v>
                </c:pt>
                <c:pt idx="16">
                  <c:v>10.96</c:v>
                </c:pt>
                <c:pt idx="17">
                  <c:v>11.145</c:v>
                </c:pt>
                <c:pt idx="18">
                  <c:v>11.33</c:v>
                </c:pt>
                <c:pt idx="19">
                  <c:v>11.515000000000001</c:v>
                </c:pt>
                <c:pt idx="20">
                  <c:v>11.7</c:v>
                </c:pt>
                <c:pt idx="21">
                  <c:v>11.885</c:v>
                </c:pt>
                <c:pt idx="22">
                  <c:v>12.07</c:v>
                </c:pt>
                <c:pt idx="23">
                  <c:v>12.255000000000001</c:v>
                </c:pt>
                <c:pt idx="24">
                  <c:v>12.44</c:v>
                </c:pt>
                <c:pt idx="25">
                  <c:v>12.625</c:v>
                </c:pt>
                <c:pt idx="26">
                  <c:v>12.81</c:v>
                </c:pt>
                <c:pt idx="27">
                  <c:v>12.994999999999999</c:v>
                </c:pt>
                <c:pt idx="28">
                  <c:v>13.18</c:v>
                </c:pt>
                <c:pt idx="29">
                  <c:v>13.365</c:v>
                </c:pt>
                <c:pt idx="30">
                  <c:v>13.55</c:v>
                </c:pt>
                <c:pt idx="31">
                  <c:v>13.734999999999999</c:v>
                </c:pt>
                <c:pt idx="32">
                  <c:v>13.92</c:v>
                </c:pt>
                <c:pt idx="33">
                  <c:v>14.105</c:v>
                </c:pt>
                <c:pt idx="34">
                  <c:v>14.29</c:v>
                </c:pt>
                <c:pt idx="35">
                  <c:v>14.475</c:v>
                </c:pt>
                <c:pt idx="36">
                  <c:v>14.66</c:v>
                </c:pt>
                <c:pt idx="37">
                  <c:v>14.845000000000001</c:v>
                </c:pt>
                <c:pt idx="38">
                  <c:v>15.03</c:v>
                </c:pt>
                <c:pt idx="39">
                  <c:v>15.215</c:v>
                </c:pt>
                <c:pt idx="40">
                  <c:v>15.4</c:v>
                </c:pt>
                <c:pt idx="41">
                  <c:v>15.585000000000001</c:v>
                </c:pt>
                <c:pt idx="42">
                  <c:v>15.77</c:v>
                </c:pt>
                <c:pt idx="43">
                  <c:v>15.955</c:v>
                </c:pt>
                <c:pt idx="44">
                  <c:v>16.14</c:v>
                </c:pt>
                <c:pt idx="45">
                  <c:v>16.324999999999999</c:v>
                </c:pt>
                <c:pt idx="46">
                  <c:v>16.510000000000002</c:v>
                </c:pt>
                <c:pt idx="47">
                  <c:v>16.695</c:v>
                </c:pt>
                <c:pt idx="48">
                  <c:v>16.88</c:v>
                </c:pt>
                <c:pt idx="49">
                  <c:v>17.065000000000001</c:v>
                </c:pt>
                <c:pt idx="50">
                  <c:v>17.25</c:v>
                </c:pt>
                <c:pt idx="51">
                  <c:v>17.434999999999999</c:v>
                </c:pt>
                <c:pt idx="52">
                  <c:v>17.62</c:v>
                </c:pt>
                <c:pt idx="53">
                  <c:v>17.805</c:v>
                </c:pt>
                <c:pt idx="54">
                  <c:v>17.989999999999998</c:v>
                </c:pt>
                <c:pt idx="55">
                  <c:v>18.175000000000001</c:v>
                </c:pt>
                <c:pt idx="56">
                  <c:v>18.36</c:v>
                </c:pt>
                <c:pt idx="57">
                  <c:v>18.545000000000002</c:v>
                </c:pt>
                <c:pt idx="58">
                  <c:v>18.73</c:v>
                </c:pt>
                <c:pt idx="59">
                  <c:v>18.914999999999999</c:v>
                </c:pt>
                <c:pt idx="60">
                  <c:v>19.100000000000001</c:v>
                </c:pt>
                <c:pt idx="61">
                  <c:v>19.285</c:v>
                </c:pt>
                <c:pt idx="62">
                  <c:v>19.47</c:v>
                </c:pt>
                <c:pt idx="63">
                  <c:v>19.655000000000001</c:v>
                </c:pt>
                <c:pt idx="64">
                  <c:v>19.84</c:v>
                </c:pt>
                <c:pt idx="65">
                  <c:v>20.024999999999999</c:v>
                </c:pt>
                <c:pt idx="66">
                  <c:v>20.21</c:v>
                </c:pt>
                <c:pt idx="67">
                  <c:v>20.395</c:v>
                </c:pt>
                <c:pt idx="68">
                  <c:v>20.58</c:v>
                </c:pt>
                <c:pt idx="69">
                  <c:v>20.765000000000001</c:v>
                </c:pt>
                <c:pt idx="70">
                  <c:v>20.95</c:v>
                </c:pt>
                <c:pt idx="71">
                  <c:v>21.135000000000002</c:v>
                </c:pt>
                <c:pt idx="72">
                  <c:v>21.32</c:v>
                </c:pt>
                <c:pt idx="73">
                  <c:v>21.504999999999999</c:v>
                </c:pt>
                <c:pt idx="74">
                  <c:v>21.69</c:v>
                </c:pt>
                <c:pt idx="75">
                  <c:v>21.875</c:v>
                </c:pt>
                <c:pt idx="76">
                  <c:v>22.06</c:v>
                </c:pt>
                <c:pt idx="77">
                  <c:v>22.245000000000001</c:v>
                </c:pt>
                <c:pt idx="78">
                  <c:v>22.43</c:v>
                </c:pt>
                <c:pt idx="79">
                  <c:v>22.614999999999998</c:v>
                </c:pt>
                <c:pt idx="80">
                  <c:v>22.8</c:v>
                </c:pt>
                <c:pt idx="81">
                  <c:v>22.984999999999999</c:v>
                </c:pt>
                <c:pt idx="82">
                  <c:v>23.17</c:v>
                </c:pt>
                <c:pt idx="83">
                  <c:v>23.355</c:v>
                </c:pt>
                <c:pt idx="84">
                  <c:v>23.54</c:v>
                </c:pt>
                <c:pt idx="85">
                  <c:v>23.725000000000001</c:v>
                </c:pt>
                <c:pt idx="86">
                  <c:v>23.91</c:v>
                </c:pt>
                <c:pt idx="87">
                  <c:v>24.094999999999999</c:v>
                </c:pt>
                <c:pt idx="88">
                  <c:v>24.28</c:v>
                </c:pt>
                <c:pt idx="89">
                  <c:v>24.465</c:v>
                </c:pt>
                <c:pt idx="90">
                  <c:v>24.65</c:v>
                </c:pt>
                <c:pt idx="91">
                  <c:v>24.835000000000001</c:v>
                </c:pt>
                <c:pt idx="92">
                  <c:v>25.02</c:v>
                </c:pt>
                <c:pt idx="93">
                  <c:v>25.204999999999998</c:v>
                </c:pt>
                <c:pt idx="94">
                  <c:v>25.39</c:v>
                </c:pt>
                <c:pt idx="95">
                  <c:v>25.574999999999999</c:v>
                </c:pt>
                <c:pt idx="96">
                  <c:v>25.76</c:v>
                </c:pt>
                <c:pt idx="97">
                  <c:v>25.945</c:v>
                </c:pt>
                <c:pt idx="98">
                  <c:v>26.13</c:v>
                </c:pt>
                <c:pt idx="99">
                  <c:v>26.315000000000001</c:v>
                </c:pt>
                <c:pt idx="100">
                  <c:v>26.5</c:v>
                </c:pt>
                <c:pt idx="101">
                  <c:v>26.684999999999999</c:v>
                </c:pt>
                <c:pt idx="102">
                  <c:v>26.87</c:v>
                </c:pt>
                <c:pt idx="103">
                  <c:v>27.055</c:v>
                </c:pt>
                <c:pt idx="104">
                  <c:v>27.24</c:v>
                </c:pt>
                <c:pt idx="105">
                  <c:v>27.425000000000001</c:v>
                </c:pt>
                <c:pt idx="106">
                  <c:v>27.61</c:v>
                </c:pt>
                <c:pt idx="107">
                  <c:v>27.795000000000002</c:v>
                </c:pt>
                <c:pt idx="108">
                  <c:v>27.98</c:v>
                </c:pt>
                <c:pt idx="109">
                  <c:v>28.164999999999999</c:v>
                </c:pt>
                <c:pt idx="110">
                  <c:v>28.35</c:v>
                </c:pt>
                <c:pt idx="111">
                  <c:v>28.535</c:v>
                </c:pt>
                <c:pt idx="112">
                  <c:v>28.72</c:v>
                </c:pt>
                <c:pt idx="113">
                  <c:v>28.905000000000001</c:v>
                </c:pt>
                <c:pt idx="114">
                  <c:v>29.09</c:v>
                </c:pt>
                <c:pt idx="115">
                  <c:v>29.274999999999999</c:v>
                </c:pt>
                <c:pt idx="116">
                  <c:v>29.46</c:v>
                </c:pt>
                <c:pt idx="117">
                  <c:v>29.645</c:v>
                </c:pt>
                <c:pt idx="118">
                  <c:v>29.83</c:v>
                </c:pt>
                <c:pt idx="119">
                  <c:v>30.015000000000001</c:v>
                </c:pt>
                <c:pt idx="120">
                  <c:v>30.2</c:v>
                </c:pt>
                <c:pt idx="121">
                  <c:v>30.385000000000002</c:v>
                </c:pt>
                <c:pt idx="122">
                  <c:v>30.57</c:v>
                </c:pt>
                <c:pt idx="123">
                  <c:v>30.754999999999999</c:v>
                </c:pt>
                <c:pt idx="124">
                  <c:v>30.94</c:v>
                </c:pt>
                <c:pt idx="125">
                  <c:v>31.125</c:v>
                </c:pt>
                <c:pt idx="126">
                  <c:v>31.31</c:v>
                </c:pt>
                <c:pt idx="127">
                  <c:v>31.495000000000001</c:v>
                </c:pt>
                <c:pt idx="128">
                  <c:v>31.68</c:v>
                </c:pt>
                <c:pt idx="129">
                  <c:v>31.864999999999998</c:v>
                </c:pt>
                <c:pt idx="130">
                  <c:v>32.049999999999997</c:v>
                </c:pt>
                <c:pt idx="131">
                  <c:v>32.234999999999999</c:v>
                </c:pt>
                <c:pt idx="132">
                  <c:v>32.42</c:v>
                </c:pt>
                <c:pt idx="133">
                  <c:v>32.604999999999997</c:v>
                </c:pt>
                <c:pt idx="134">
                  <c:v>32.79</c:v>
                </c:pt>
                <c:pt idx="135">
                  <c:v>32.975000000000001</c:v>
                </c:pt>
                <c:pt idx="136">
                  <c:v>33.159999999999997</c:v>
                </c:pt>
                <c:pt idx="137">
                  <c:v>33.344999999999999</c:v>
                </c:pt>
                <c:pt idx="138">
                  <c:v>33.53</c:v>
                </c:pt>
                <c:pt idx="139">
                  <c:v>33.715000000000003</c:v>
                </c:pt>
                <c:pt idx="140">
                  <c:v>33.9</c:v>
                </c:pt>
                <c:pt idx="141">
                  <c:v>34.085000000000001</c:v>
                </c:pt>
                <c:pt idx="142">
                  <c:v>34.270000000000003</c:v>
                </c:pt>
                <c:pt idx="143">
                  <c:v>34.454999999999998</c:v>
                </c:pt>
                <c:pt idx="144">
                  <c:v>34.64</c:v>
                </c:pt>
                <c:pt idx="145">
                  <c:v>34.825000000000003</c:v>
                </c:pt>
                <c:pt idx="146">
                  <c:v>35.01</c:v>
                </c:pt>
                <c:pt idx="147">
                  <c:v>35.195</c:v>
                </c:pt>
                <c:pt idx="148">
                  <c:v>35.380000000000003</c:v>
                </c:pt>
                <c:pt idx="149">
                  <c:v>35.564999999999998</c:v>
                </c:pt>
                <c:pt idx="150">
                  <c:v>35.75</c:v>
                </c:pt>
                <c:pt idx="151">
                  <c:v>35.935000000000002</c:v>
                </c:pt>
                <c:pt idx="152">
                  <c:v>36.119999999999997</c:v>
                </c:pt>
                <c:pt idx="153">
                  <c:v>36.305</c:v>
                </c:pt>
                <c:pt idx="154">
                  <c:v>36.49</c:v>
                </c:pt>
                <c:pt idx="155">
                  <c:v>36.674999999999997</c:v>
                </c:pt>
                <c:pt idx="156">
                  <c:v>36.86</c:v>
                </c:pt>
                <c:pt idx="157">
                  <c:v>37.045000000000002</c:v>
                </c:pt>
                <c:pt idx="158">
                  <c:v>37.229999999999997</c:v>
                </c:pt>
                <c:pt idx="159">
                  <c:v>37.414999999999999</c:v>
                </c:pt>
                <c:pt idx="160">
                  <c:v>37.6</c:v>
                </c:pt>
                <c:pt idx="161">
                  <c:v>37.784999999999997</c:v>
                </c:pt>
                <c:pt idx="162">
                  <c:v>37.97</c:v>
                </c:pt>
                <c:pt idx="163">
                  <c:v>38.155000000000001</c:v>
                </c:pt>
                <c:pt idx="164">
                  <c:v>38.340000000000003</c:v>
                </c:pt>
                <c:pt idx="165">
                  <c:v>38.524999999999999</c:v>
                </c:pt>
                <c:pt idx="166">
                  <c:v>38.71</c:v>
                </c:pt>
                <c:pt idx="167">
                  <c:v>38.895000000000003</c:v>
                </c:pt>
                <c:pt idx="168">
                  <c:v>39.08</c:v>
                </c:pt>
                <c:pt idx="169">
                  <c:v>39.265000000000001</c:v>
                </c:pt>
                <c:pt idx="170">
                  <c:v>39.450000000000003</c:v>
                </c:pt>
                <c:pt idx="171">
                  <c:v>39.634999999999998</c:v>
                </c:pt>
                <c:pt idx="172">
                  <c:v>39.82</c:v>
                </c:pt>
                <c:pt idx="173">
                  <c:v>40.005000000000003</c:v>
                </c:pt>
                <c:pt idx="174">
                  <c:v>40.19</c:v>
                </c:pt>
                <c:pt idx="175">
                  <c:v>40.375</c:v>
                </c:pt>
                <c:pt idx="176">
                  <c:v>40.56</c:v>
                </c:pt>
                <c:pt idx="177">
                  <c:v>40.744999999999997</c:v>
                </c:pt>
                <c:pt idx="178">
                  <c:v>40.93</c:v>
                </c:pt>
                <c:pt idx="179">
                  <c:v>41.115000000000002</c:v>
                </c:pt>
                <c:pt idx="180">
                  <c:v>41.3</c:v>
                </c:pt>
                <c:pt idx="181">
                  <c:v>41.484999999999999</c:v>
                </c:pt>
                <c:pt idx="182">
                  <c:v>41.67</c:v>
                </c:pt>
                <c:pt idx="183">
                  <c:v>41.854999999999997</c:v>
                </c:pt>
                <c:pt idx="184">
                  <c:v>42.04</c:v>
                </c:pt>
                <c:pt idx="185">
                  <c:v>42.225000000000001</c:v>
                </c:pt>
                <c:pt idx="186">
                  <c:v>42.41</c:v>
                </c:pt>
                <c:pt idx="187">
                  <c:v>42.594999999999999</c:v>
                </c:pt>
                <c:pt idx="188">
                  <c:v>42.78</c:v>
                </c:pt>
                <c:pt idx="189">
                  <c:v>42.965000000000003</c:v>
                </c:pt>
                <c:pt idx="190">
                  <c:v>43.15</c:v>
                </c:pt>
                <c:pt idx="191">
                  <c:v>43.335000000000001</c:v>
                </c:pt>
                <c:pt idx="192">
                  <c:v>43.52</c:v>
                </c:pt>
                <c:pt idx="193">
                  <c:v>43.704999999999998</c:v>
                </c:pt>
                <c:pt idx="194">
                  <c:v>43.89</c:v>
                </c:pt>
                <c:pt idx="195">
                  <c:v>44.075000000000003</c:v>
                </c:pt>
                <c:pt idx="196">
                  <c:v>44.26</c:v>
                </c:pt>
                <c:pt idx="197">
                  <c:v>44.445</c:v>
                </c:pt>
                <c:pt idx="198">
                  <c:v>44.63</c:v>
                </c:pt>
                <c:pt idx="199">
                  <c:v>44.814999999999998</c:v>
                </c:pt>
                <c:pt idx="200">
                  <c:v>45</c:v>
                </c:pt>
              </c:numCache>
            </c:numRef>
          </c:xVal>
          <c:yVal>
            <c:numRef>
              <c:f>CLvsLO!$G$5:$G$205</c:f>
              <c:numCache>
                <c:formatCode>General</c:formatCode>
                <c:ptCount val="201"/>
                <c:pt idx="0">
                  <c:v>-61.963749</c:v>
                </c:pt>
                <c:pt idx="1">
                  <c:v>-58.090789999999998</c:v>
                </c:pt>
                <c:pt idx="2">
                  <c:v>-55.343944999999998</c:v>
                </c:pt>
                <c:pt idx="3">
                  <c:v>-51.358559</c:v>
                </c:pt>
                <c:pt idx="4">
                  <c:v>-47.547462000000003</c:v>
                </c:pt>
                <c:pt idx="5">
                  <c:v>-43.652934999999999</c:v>
                </c:pt>
                <c:pt idx="6">
                  <c:v>-40.349400000000003</c:v>
                </c:pt>
                <c:pt idx="7">
                  <c:v>-35.087851999999998</c:v>
                </c:pt>
                <c:pt idx="8">
                  <c:v>-29.404730000000001</c:v>
                </c:pt>
                <c:pt idx="9">
                  <c:v>-24.482243</c:v>
                </c:pt>
                <c:pt idx="10">
                  <c:v>-19.891836000000001</c:v>
                </c:pt>
                <c:pt idx="11">
                  <c:v>-16.253910000000001</c:v>
                </c:pt>
                <c:pt idx="12">
                  <c:v>-13.416971999999999</c:v>
                </c:pt>
                <c:pt idx="13">
                  <c:v>-11.946486</c:v>
                </c:pt>
                <c:pt idx="14">
                  <c:v>-10.560286</c:v>
                </c:pt>
                <c:pt idx="15">
                  <c:v>-9.8566026999999998</c:v>
                </c:pt>
                <c:pt idx="16">
                  <c:v>-9.1611042000000005</c:v>
                </c:pt>
                <c:pt idx="17">
                  <c:v>-8.4720706999999997</c:v>
                </c:pt>
                <c:pt idx="18">
                  <c:v>-8.0716590999999998</c:v>
                </c:pt>
                <c:pt idx="19">
                  <c:v>-7.8477192000000002</c:v>
                </c:pt>
                <c:pt idx="20">
                  <c:v>-7.6516599999999997</c:v>
                </c:pt>
                <c:pt idx="21">
                  <c:v>-7.5791000999999998</c:v>
                </c:pt>
                <c:pt idx="22">
                  <c:v>-7.4869924000000001</c:v>
                </c:pt>
                <c:pt idx="23">
                  <c:v>-7.4273218999999999</c:v>
                </c:pt>
                <c:pt idx="24">
                  <c:v>-7.3375797</c:v>
                </c:pt>
                <c:pt idx="25">
                  <c:v>-7.2756600000000002</c:v>
                </c:pt>
                <c:pt idx="26">
                  <c:v>-7.1631365000000002</c:v>
                </c:pt>
                <c:pt idx="27">
                  <c:v>-7.0987</c:v>
                </c:pt>
                <c:pt idx="28">
                  <c:v>-6.9760245999999997</c:v>
                </c:pt>
                <c:pt idx="29">
                  <c:v>-6.9098028999999999</c:v>
                </c:pt>
                <c:pt idx="30">
                  <c:v>-6.8008251</c:v>
                </c:pt>
                <c:pt idx="31">
                  <c:v>-6.7240995999999997</c:v>
                </c:pt>
                <c:pt idx="32">
                  <c:v>-6.6662454999999996</c:v>
                </c:pt>
                <c:pt idx="33">
                  <c:v>-6.6143551</c:v>
                </c:pt>
                <c:pt idx="34">
                  <c:v>-6.5446686999999999</c:v>
                </c:pt>
                <c:pt idx="35">
                  <c:v>-6.4979795999999999</c:v>
                </c:pt>
                <c:pt idx="36">
                  <c:v>-6.4570302999999996</c:v>
                </c:pt>
                <c:pt idx="37">
                  <c:v>-6.3919167999999997</c:v>
                </c:pt>
                <c:pt idx="38">
                  <c:v>-6.3371186000000002</c:v>
                </c:pt>
                <c:pt idx="39">
                  <c:v>-6.3025311999999998</c:v>
                </c:pt>
                <c:pt idx="40">
                  <c:v>-6.2759323</c:v>
                </c:pt>
                <c:pt idx="41">
                  <c:v>-6.2777886000000001</c:v>
                </c:pt>
                <c:pt idx="42">
                  <c:v>-6.2632880000000002</c:v>
                </c:pt>
                <c:pt idx="43">
                  <c:v>-6.2562189000000004</c:v>
                </c:pt>
                <c:pt idx="44">
                  <c:v>-6.2588720000000002</c:v>
                </c:pt>
                <c:pt idx="45">
                  <c:v>-6.2552513999999997</c:v>
                </c:pt>
                <c:pt idx="46">
                  <c:v>-6.2311477999999996</c:v>
                </c:pt>
                <c:pt idx="47">
                  <c:v>-6.1842265000000003</c:v>
                </c:pt>
                <c:pt idx="48">
                  <c:v>-6.1539887999999996</c:v>
                </c:pt>
                <c:pt idx="49">
                  <c:v>-6.1334834000000003</c:v>
                </c:pt>
                <c:pt idx="50">
                  <c:v>-6.110271</c:v>
                </c:pt>
                <c:pt idx="51">
                  <c:v>-6.0778946999999999</c:v>
                </c:pt>
                <c:pt idx="52">
                  <c:v>-6.0880871000000001</c:v>
                </c:pt>
                <c:pt idx="53">
                  <c:v>-6.1065459000000004</c:v>
                </c:pt>
                <c:pt idx="54">
                  <c:v>-6.1288495000000003</c:v>
                </c:pt>
                <c:pt idx="55">
                  <c:v>-6.1461186000000003</c:v>
                </c:pt>
                <c:pt idx="56">
                  <c:v>-6.1664041999999997</c:v>
                </c:pt>
                <c:pt idx="57">
                  <c:v>-6.1822990999999998</c:v>
                </c:pt>
                <c:pt idx="58">
                  <c:v>-6.1803068999999997</c:v>
                </c:pt>
                <c:pt idx="59">
                  <c:v>-6.1688571000000003</c:v>
                </c:pt>
                <c:pt idx="60">
                  <c:v>-6.1668881999999998</c:v>
                </c:pt>
                <c:pt idx="61">
                  <c:v>-6.1633605999999999</c:v>
                </c:pt>
                <c:pt idx="62">
                  <c:v>-6.1563610999999998</c:v>
                </c:pt>
                <c:pt idx="63">
                  <c:v>-6.1528467999999998</c:v>
                </c:pt>
                <c:pt idx="64">
                  <c:v>-6.1521502000000003</c:v>
                </c:pt>
                <c:pt idx="65">
                  <c:v>-6.1475983000000003</c:v>
                </c:pt>
                <c:pt idx="66">
                  <c:v>-6.1498013</c:v>
                </c:pt>
                <c:pt idx="67">
                  <c:v>-6.1768397999999998</c:v>
                </c:pt>
                <c:pt idx="68">
                  <c:v>-6.2288990000000002</c:v>
                </c:pt>
                <c:pt idx="69">
                  <c:v>-6.3201112999999998</c:v>
                </c:pt>
                <c:pt idx="70">
                  <c:v>-6.4436530999999997</c:v>
                </c:pt>
                <c:pt idx="71">
                  <c:v>-6.6078657999999999</c:v>
                </c:pt>
                <c:pt idx="72">
                  <c:v>-6.7900790999999998</c:v>
                </c:pt>
                <c:pt idx="73">
                  <c:v>-6.9864774000000001</c:v>
                </c:pt>
                <c:pt idx="74">
                  <c:v>-7.1815581000000002</c:v>
                </c:pt>
                <c:pt idx="75">
                  <c:v>-7.3762426000000003</c:v>
                </c:pt>
                <c:pt idx="76">
                  <c:v>-7.5717882999999997</c:v>
                </c:pt>
                <c:pt idx="77">
                  <c:v>-7.7014889999999996</c:v>
                </c:pt>
                <c:pt idx="78">
                  <c:v>-7.8079019000000001</c:v>
                </c:pt>
                <c:pt idx="79">
                  <c:v>-7.9187484000000001</c:v>
                </c:pt>
                <c:pt idx="80">
                  <c:v>-8.0269642000000001</c:v>
                </c:pt>
                <c:pt idx="81">
                  <c:v>-8.1101893999999994</c:v>
                </c:pt>
                <c:pt idx="82">
                  <c:v>-8.2639741999999998</c:v>
                </c:pt>
                <c:pt idx="83">
                  <c:v>-8.4063864000000006</c:v>
                </c:pt>
                <c:pt idx="84">
                  <c:v>-8.4705008999999993</c:v>
                </c:pt>
                <c:pt idx="85">
                  <c:v>-8.4581412999999994</c:v>
                </c:pt>
                <c:pt idx="86">
                  <c:v>-8.4137640000000005</c:v>
                </c:pt>
                <c:pt idx="87">
                  <c:v>-8.3169765000000009</c:v>
                </c:pt>
                <c:pt idx="88">
                  <c:v>-8.2035341000000006</c:v>
                </c:pt>
                <c:pt idx="89">
                  <c:v>-8.1045704000000001</c:v>
                </c:pt>
                <c:pt idx="90">
                  <c:v>-8.0362597000000004</c:v>
                </c:pt>
                <c:pt idx="91">
                  <c:v>-8.0029220999999993</c:v>
                </c:pt>
                <c:pt idx="92">
                  <c:v>-8.0034112999999998</c:v>
                </c:pt>
                <c:pt idx="93">
                  <c:v>-7.9782519000000001</c:v>
                </c:pt>
                <c:pt idx="94">
                  <c:v>-7.9698935000000004</c:v>
                </c:pt>
                <c:pt idx="95">
                  <c:v>-7.9898423999999997</c:v>
                </c:pt>
                <c:pt idx="96">
                  <c:v>-7.9966701999999996</c:v>
                </c:pt>
                <c:pt idx="97">
                  <c:v>-7.9571585999999996</c:v>
                </c:pt>
                <c:pt idx="98">
                  <c:v>-7.9425049000000003</c:v>
                </c:pt>
                <c:pt idx="99">
                  <c:v>-7.9260297</c:v>
                </c:pt>
                <c:pt idx="100">
                  <c:v>-7.9226036000000004</c:v>
                </c:pt>
                <c:pt idx="101">
                  <c:v>-7.8881186999999997</c:v>
                </c:pt>
                <c:pt idx="102">
                  <c:v>-7.8591303999999997</c:v>
                </c:pt>
                <c:pt idx="103">
                  <c:v>-7.8510856999999996</c:v>
                </c:pt>
                <c:pt idx="104">
                  <c:v>-7.8319954999999997</c:v>
                </c:pt>
                <c:pt idx="105">
                  <c:v>-7.7770476000000004</c:v>
                </c:pt>
                <c:pt idx="106">
                  <c:v>-7.7445487999999996</c:v>
                </c:pt>
                <c:pt idx="107">
                  <c:v>-7.6981916000000004</c:v>
                </c:pt>
                <c:pt idx="108">
                  <c:v>-7.6701550000000003</c:v>
                </c:pt>
                <c:pt idx="109">
                  <c:v>-7.6524887000000001</c:v>
                </c:pt>
                <c:pt idx="110">
                  <c:v>-7.6296792</c:v>
                </c:pt>
                <c:pt idx="111">
                  <c:v>-7.6145325000000001</c:v>
                </c:pt>
                <c:pt idx="112">
                  <c:v>-7.6315885000000003</c:v>
                </c:pt>
                <c:pt idx="113">
                  <c:v>-7.6444855</c:v>
                </c:pt>
                <c:pt idx="114">
                  <c:v>-7.6543368999999997</c:v>
                </c:pt>
                <c:pt idx="115">
                  <c:v>-7.6525315999999997</c:v>
                </c:pt>
                <c:pt idx="116">
                  <c:v>-7.6808395000000003</c:v>
                </c:pt>
                <c:pt idx="117">
                  <c:v>-7.7409587000000002</c:v>
                </c:pt>
                <c:pt idx="118">
                  <c:v>-7.7700820000000004</c:v>
                </c:pt>
                <c:pt idx="119">
                  <c:v>-7.7570256999999998</c:v>
                </c:pt>
                <c:pt idx="120">
                  <c:v>-7.7714558</c:v>
                </c:pt>
                <c:pt idx="121">
                  <c:v>-7.7531065999999997</c:v>
                </c:pt>
                <c:pt idx="122">
                  <c:v>-7.7061744000000001</c:v>
                </c:pt>
                <c:pt idx="123">
                  <c:v>-7.6663579999999998</c:v>
                </c:pt>
                <c:pt idx="124">
                  <c:v>-7.6868090999999996</c:v>
                </c:pt>
                <c:pt idx="125">
                  <c:v>-7.7223077</c:v>
                </c:pt>
                <c:pt idx="126">
                  <c:v>-7.7911872999999998</c:v>
                </c:pt>
                <c:pt idx="127">
                  <c:v>-7.8845935000000003</c:v>
                </c:pt>
                <c:pt idx="128">
                  <c:v>-7.9903525999999996</c:v>
                </c:pt>
                <c:pt idx="129">
                  <c:v>-8.1133699000000004</c:v>
                </c:pt>
                <c:pt idx="130">
                  <c:v>-8.2426022999999997</c:v>
                </c:pt>
                <c:pt idx="131">
                  <c:v>-8.3706121000000007</c:v>
                </c:pt>
                <c:pt idx="132">
                  <c:v>-8.5016488999999993</c:v>
                </c:pt>
                <c:pt idx="133">
                  <c:v>-8.6318444999999997</c:v>
                </c:pt>
                <c:pt idx="134">
                  <c:v>-8.7618960999999995</c:v>
                </c:pt>
                <c:pt idx="135">
                  <c:v>-8.8856906999999996</c:v>
                </c:pt>
                <c:pt idx="136">
                  <c:v>-9.0350370000000009</c:v>
                </c:pt>
                <c:pt idx="137">
                  <c:v>-9.1829585999999992</c:v>
                </c:pt>
                <c:pt idx="138">
                  <c:v>-9.3262958999999999</c:v>
                </c:pt>
                <c:pt idx="139">
                  <c:v>-9.4634246999999991</c:v>
                </c:pt>
                <c:pt idx="140">
                  <c:v>-9.6172333000000005</c:v>
                </c:pt>
                <c:pt idx="141">
                  <c:v>-9.7142496000000005</c:v>
                </c:pt>
                <c:pt idx="142">
                  <c:v>-9.7823439000000008</c:v>
                </c:pt>
                <c:pt idx="143">
                  <c:v>-9.8306951999999992</c:v>
                </c:pt>
                <c:pt idx="144">
                  <c:v>-9.8583660000000002</c:v>
                </c:pt>
                <c:pt idx="145">
                  <c:v>-9.8708515000000006</c:v>
                </c:pt>
                <c:pt idx="146">
                  <c:v>-9.8907317999999993</c:v>
                </c:pt>
                <c:pt idx="147">
                  <c:v>-9.9136466999999993</c:v>
                </c:pt>
                <c:pt idx="148">
                  <c:v>-9.9563626999999997</c:v>
                </c:pt>
                <c:pt idx="149">
                  <c:v>-10.002193</c:v>
                </c:pt>
                <c:pt idx="150">
                  <c:v>-10.039377999999999</c:v>
                </c:pt>
                <c:pt idx="151">
                  <c:v>-10.059512</c:v>
                </c:pt>
                <c:pt idx="152">
                  <c:v>-10.060736</c:v>
                </c:pt>
                <c:pt idx="153">
                  <c:v>-10.042911999999999</c:v>
                </c:pt>
                <c:pt idx="154">
                  <c:v>-10.025100999999999</c:v>
                </c:pt>
                <c:pt idx="155">
                  <c:v>-10.036118999999999</c:v>
                </c:pt>
                <c:pt idx="156">
                  <c:v>-10.017110000000001</c:v>
                </c:pt>
                <c:pt idx="157">
                  <c:v>-10.002941</c:v>
                </c:pt>
                <c:pt idx="158">
                  <c:v>-10.072915999999999</c:v>
                </c:pt>
                <c:pt idx="159">
                  <c:v>-10.145386999999999</c:v>
                </c:pt>
                <c:pt idx="160">
                  <c:v>-10.133013</c:v>
                </c:pt>
                <c:pt idx="161">
                  <c:v>-10.17686</c:v>
                </c:pt>
                <c:pt idx="162">
                  <c:v>-10.197986999999999</c:v>
                </c:pt>
                <c:pt idx="163">
                  <c:v>-10.133188000000001</c:v>
                </c:pt>
                <c:pt idx="164">
                  <c:v>-10.035493000000001</c:v>
                </c:pt>
                <c:pt idx="165">
                  <c:v>-10.006145</c:v>
                </c:pt>
                <c:pt idx="166">
                  <c:v>-10.030848000000001</c:v>
                </c:pt>
                <c:pt idx="167">
                  <c:v>-10.026019</c:v>
                </c:pt>
                <c:pt idx="168">
                  <c:v>-10.138464000000001</c:v>
                </c:pt>
                <c:pt idx="169">
                  <c:v>-10.240163000000001</c:v>
                </c:pt>
                <c:pt idx="170">
                  <c:v>-10.310454</c:v>
                </c:pt>
                <c:pt idx="171">
                  <c:v>-10.371145</c:v>
                </c:pt>
                <c:pt idx="172">
                  <c:v>-10.328018</c:v>
                </c:pt>
                <c:pt idx="173">
                  <c:v>-10.130818</c:v>
                </c:pt>
                <c:pt idx="174">
                  <c:v>-10.071165000000001</c:v>
                </c:pt>
                <c:pt idx="175">
                  <c:v>-10.019098</c:v>
                </c:pt>
                <c:pt idx="176">
                  <c:v>-9.8522490999999999</c:v>
                </c:pt>
                <c:pt idx="177">
                  <c:v>-9.7971573000000003</c:v>
                </c:pt>
                <c:pt idx="178">
                  <c:v>-9.8569431000000005</c:v>
                </c:pt>
                <c:pt idx="179">
                  <c:v>-9.9589347999999998</c:v>
                </c:pt>
                <c:pt idx="180">
                  <c:v>-9.9614428999999998</c:v>
                </c:pt>
                <c:pt idx="181">
                  <c:v>-9.9979916000000006</c:v>
                </c:pt>
                <c:pt idx="182">
                  <c:v>-10.158407</c:v>
                </c:pt>
                <c:pt idx="183">
                  <c:v>-10.213381</c:v>
                </c:pt>
                <c:pt idx="184">
                  <c:v>-10.254892</c:v>
                </c:pt>
                <c:pt idx="185">
                  <c:v>-10.487952999999999</c:v>
                </c:pt>
                <c:pt idx="186">
                  <c:v>-10.725284</c:v>
                </c:pt>
                <c:pt idx="187">
                  <c:v>-10.976345999999999</c:v>
                </c:pt>
                <c:pt idx="188">
                  <c:v>-11.385666000000001</c:v>
                </c:pt>
                <c:pt idx="189">
                  <c:v>-11.675867999999999</c:v>
                </c:pt>
                <c:pt idx="190">
                  <c:v>-11.786471000000001</c:v>
                </c:pt>
                <c:pt idx="191">
                  <c:v>-11.839022999999999</c:v>
                </c:pt>
                <c:pt idx="192">
                  <c:v>-11.844609</c:v>
                </c:pt>
                <c:pt idx="193">
                  <c:v>-11.76591</c:v>
                </c:pt>
                <c:pt idx="194">
                  <c:v>-11.64593</c:v>
                </c:pt>
                <c:pt idx="195">
                  <c:v>-11.589803</c:v>
                </c:pt>
                <c:pt idx="196">
                  <c:v>-11.667294999999999</c:v>
                </c:pt>
                <c:pt idx="197">
                  <c:v>-11.797231</c:v>
                </c:pt>
                <c:pt idx="198">
                  <c:v>-11.857994</c:v>
                </c:pt>
                <c:pt idx="199">
                  <c:v>-11.946618000000001</c:v>
                </c:pt>
                <c:pt idx="200">
                  <c:v>-12.062986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61-437B-BA1D-4849937C91C3}"/>
            </c:ext>
          </c:extLst>
        </c:ser>
        <c:ser>
          <c:idx val="0"/>
          <c:order val="2"/>
          <c:tx>
            <c:strRef>
              <c:f>CLvsLO!$H$2</c:f>
              <c:strCache>
                <c:ptCount val="1"/>
                <c:pt idx="0">
                  <c:v>+11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8</c:v>
                </c:pt>
                <c:pt idx="1">
                  <c:v>8.1850000000000005</c:v>
                </c:pt>
                <c:pt idx="2">
                  <c:v>8.3699999999999992</c:v>
                </c:pt>
                <c:pt idx="3">
                  <c:v>8.5549999999999997</c:v>
                </c:pt>
                <c:pt idx="4">
                  <c:v>8.74</c:v>
                </c:pt>
                <c:pt idx="5">
                  <c:v>8.9250000000000007</c:v>
                </c:pt>
                <c:pt idx="6">
                  <c:v>9.11</c:v>
                </c:pt>
                <c:pt idx="7">
                  <c:v>9.2949999999999999</c:v>
                </c:pt>
                <c:pt idx="8">
                  <c:v>9.48</c:v>
                </c:pt>
                <c:pt idx="9">
                  <c:v>9.6649999999999991</c:v>
                </c:pt>
                <c:pt idx="10">
                  <c:v>9.85</c:v>
                </c:pt>
                <c:pt idx="11">
                  <c:v>10.035</c:v>
                </c:pt>
                <c:pt idx="12">
                  <c:v>10.220000000000001</c:v>
                </c:pt>
                <c:pt idx="13">
                  <c:v>10.404999999999999</c:v>
                </c:pt>
                <c:pt idx="14">
                  <c:v>10.59</c:v>
                </c:pt>
                <c:pt idx="15">
                  <c:v>10.775</c:v>
                </c:pt>
                <c:pt idx="16">
                  <c:v>10.96</c:v>
                </c:pt>
                <c:pt idx="17">
                  <c:v>11.145</c:v>
                </c:pt>
                <c:pt idx="18">
                  <c:v>11.33</c:v>
                </c:pt>
                <c:pt idx="19">
                  <c:v>11.515000000000001</c:v>
                </c:pt>
                <c:pt idx="20">
                  <c:v>11.7</c:v>
                </c:pt>
                <c:pt idx="21">
                  <c:v>11.885</c:v>
                </c:pt>
                <c:pt idx="22">
                  <c:v>12.07</c:v>
                </c:pt>
                <c:pt idx="23">
                  <c:v>12.255000000000001</c:v>
                </c:pt>
                <c:pt idx="24">
                  <c:v>12.44</c:v>
                </c:pt>
                <c:pt idx="25">
                  <c:v>12.625</c:v>
                </c:pt>
                <c:pt idx="26">
                  <c:v>12.81</c:v>
                </c:pt>
                <c:pt idx="27">
                  <c:v>12.994999999999999</c:v>
                </c:pt>
                <c:pt idx="28">
                  <c:v>13.18</c:v>
                </c:pt>
                <c:pt idx="29">
                  <c:v>13.365</c:v>
                </c:pt>
                <c:pt idx="30">
                  <c:v>13.55</c:v>
                </c:pt>
                <c:pt idx="31">
                  <c:v>13.734999999999999</c:v>
                </c:pt>
                <c:pt idx="32">
                  <c:v>13.92</c:v>
                </c:pt>
                <c:pt idx="33">
                  <c:v>14.105</c:v>
                </c:pt>
                <c:pt idx="34">
                  <c:v>14.29</c:v>
                </c:pt>
                <c:pt idx="35">
                  <c:v>14.475</c:v>
                </c:pt>
                <c:pt idx="36">
                  <c:v>14.66</c:v>
                </c:pt>
                <c:pt idx="37">
                  <c:v>14.845000000000001</c:v>
                </c:pt>
                <c:pt idx="38">
                  <c:v>15.03</c:v>
                </c:pt>
                <c:pt idx="39">
                  <c:v>15.215</c:v>
                </c:pt>
                <c:pt idx="40">
                  <c:v>15.4</c:v>
                </c:pt>
                <c:pt idx="41">
                  <c:v>15.585000000000001</c:v>
                </c:pt>
                <c:pt idx="42">
                  <c:v>15.77</c:v>
                </c:pt>
                <c:pt idx="43">
                  <c:v>15.955</c:v>
                </c:pt>
                <c:pt idx="44">
                  <c:v>16.14</c:v>
                </c:pt>
                <c:pt idx="45">
                  <c:v>16.324999999999999</c:v>
                </c:pt>
                <c:pt idx="46">
                  <c:v>16.510000000000002</c:v>
                </c:pt>
                <c:pt idx="47">
                  <c:v>16.695</c:v>
                </c:pt>
                <c:pt idx="48">
                  <c:v>16.88</c:v>
                </c:pt>
                <c:pt idx="49">
                  <c:v>17.065000000000001</c:v>
                </c:pt>
                <c:pt idx="50">
                  <c:v>17.25</c:v>
                </c:pt>
                <c:pt idx="51">
                  <c:v>17.434999999999999</c:v>
                </c:pt>
                <c:pt idx="52">
                  <c:v>17.62</c:v>
                </c:pt>
                <c:pt idx="53">
                  <c:v>17.805</c:v>
                </c:pt>
                <c:pt idx="54">
                  <c:v>17.989999999999998</c:v>
                </c:pt>
                <c:pt idx="55">
                  <c:v>18.175000000000001</c:v>
                </c:pt>
                <c:pt idx="56">
                  <c:v>18.36</c:v>
                </c:pt>
                <c:pt idx="57">
                  <c:v>18.545000000000002</c:v>
                </c:pt>
                <c:pt idx="58">
                  <c:v>18.73</c:v>
                </c:pt>
                <c:pt idx="59">
                  <c:v>18.914999999999999</c:v>
                </c:pt>
                <c:pt idx="60">
                  <c:v>19.100000000000001</c:v>
                </c:pt>
                <c:pt idx="61">
                  <c:v>19.285</c:v>
                </c:pt>
                <c:pt idx="62">
                  <c:v>19.47</c:v>
                </c:pt>
                <c:pt idx="63">
                  <c:v>19.655000000000001</c:v>
                </c:pt>
                <c:pt idx="64">
                  <c:v>19.84</c:v>
                </c:pt>
                <c:pt idx="65">
                  <c:v>20.024999999999999</c:v>
                </c:pt>
                <c:pt idx="66">
                  <c:v>20.21</c:v>
                </c:pt>
                <c:pt idx="67">
                  <c:v>20.395</c:v>
                </c:pt>
                <c:pt idx="68">
                  <c:v>20.58</c:v>
                </c:pt>
                <c:pt idx="69">
                  <c:v>20.765000000000001</c:v>
                </c:pt>
                <c:pt idx="70">
                  <c:v>20.95</c:v>
                </c:pt>
                <c:pt idx="71">
                  <c:v>21.135000000000002</c:v>
                </c:pt>
                <c:pt idx="72">
                  <c:v>21.32</c:v>
                </c:pt>
                <c:pt idx="73">
                  <c:v>21.504999999999999</c:v>
                </c:pt>
                <c:pt idx="74">
                  <c:v>21.69</c:v>
                </c:pt>
                <c:pt idx="75">
                  <c:v>21.875</c:v>
                </c:pt>
                <c:pt idx="76">
                  <c:v>22.06</c:v>
                </c:pt>
                <c:pt idx="77">
                  <c:v>22.245000000000001</c:v>
                </c:pt>
                <c:pt idx="78">
                  <c:v>22.43</c:v>
                </c:pt>
                <c:pt idx="79">
                  <c:v>22.614999999999998</c:v>
                </c:pt>
                <c:pt idx="80">
                  <c:v>22.8</c:v>
                </c:pt>
                <c:pt idx="81">
                  <c:v>22.984999999999999</c:v>
                </c:pt>
                <c:pt idx="82">
                  <c:v>23.17</c:v>
                </c:pt>
                <c:pt idx="83">
                  <c:v>23.355</c:v>
                </c:pt>
                <c:pt idx="84">
                  <c:v>23.54</c:v>
                </c:pt>
                <c:pt idx="85">
                  <c:v>23.725000000000001</c:v>
                </c:pt>
                <c:pt idx="86">
                  <c:v>23.91</c:v>
                </c:pt>
                <c:pt idx="87">
                  <c:v>24.094999999999999</c:v>
                </c:pt>
                <c:pt idx="88">
                  <c:v>24.28</c:v>
                </c:pt>
                <c:pt idx="89">
                  <c:v>24.465</c:v>
                </c:pt>
                <c:pt idx="90">
                  <c:v>24.65</c:v>
                </c:pt>
                <c:pt idx="91">
                  <c:v>24.835000000000001</c:v>
                </c:pt>
                <c:pt idx="92">
                  <c:v>25.02</c:v>
                </c:pt>
                <c:pt idx="93">
                  <c:v>25.204999999999998</c:v>
                </c:pt>
                <c:pt idx="94">
                  <c:v>25.39</c:v>
                </c:pt>
                <c:pt idx="95">
                  <c:v>25.574999999999999</c:v>
                </c:pt>
                <c:pt idx="96">
                  <c:v>25.76</c:v>
                </c:pt>
                <c:pt idx="97">
                  <c:v>25.945</c:v>
                </c:pt>
                <c:pt idx="98">
                  <c:v>26.13</c:v>
                </c:pt>
                <c:pt idx="99">
                  <c:v>26.315000000000001</c:v>
                </c:pt>
                <c:pt idx="100">
                  <c:v>26.5</c:v>
                </c:pt>
                <c:pt idx="101">
                  <c:v>26.684999999999999</c:v>
                </c:pt>
                <c:pt idx="102">
                  <c:v>26.87</c:v>
                </c:pt>
                <c:pt idx="103">
                  <c:v>27.055</c:v>
                </c:pt>
                <c:pt idx="104">
                  <c:v>27.24</c:v>
                </c:pt>
                <c:pt idx="105">
                  <c:v>27.425000000000001</c:v>
                </c:pt>
                <c:pt idx="106">
                  <c:v>27.61</c:v>
                </c:pt>
                <c:pt idx="107">
                  <c:v>27.795000000000002</c:v>
                </c:pt>
                <c:pt idx="108">
                  <c:v>27.98</c:v>
                </c:pt>
                <c:pt idx="109">
                  <c:v>28.164999999999999</c:v>
                </c:pt>
                <c:pt idx="110">
                  <c:v>28.35</c:v>
                </c:pt>
                <c:pt idx="111">
                  <c:v>28.535</c:v>
                </c:pt>
                <c:pt idx="112">
                  <c:v>28.72</c:v>
                </c:pt>
                <c:pt idx="113">
                  <c:v>28.905000000000001</c:v>
                </c:pt>
                <c:pt idx="114">
                  <c:v>29.09</c:v>
                </c:pt>
                <c:pt idx="115">
                  <c:v>29.274999999999999</c:v>
                </c:pt>
                <c:pt idx="116">
                  <c:v>29.46</c:v>
                </c:pt>
                <c:pt idx="117">
                  <c:v>29.645</c:v>
                </c:pt>
                <c:pt idx="118">
                  <c:v>29.83</c:v>
                </c:pt>
                <c:pt idx="119">
                  <c:v>30.015000000000001</c:v>
                </c:pt>
                <c:pt idx="120">
                  <c:v>30.2</c:v>
                </c:pt>
                <c:pt idx="121">
                  <c:v>30.385000000000002</c:v>
                </c:pt>
                <c:pt idx="122">
                  <c:v>30.57</c:v>
                </c:pt>
                <c:pt idx="123">
                  <c:v>30.754999999999999</c:v>
                </c:pt>
                <c:pt idx="124">
                  <c:v>30.94</c:v>
                </c:pt>
                <c:pt idx="125">
                  <c:v>31.125</c:v>
                </c:pt>
                <c:pt idx="126">
                  <c:v>31.31</c:v>
                </c:pt>
                <c:pt idx="127">
                  <c:v>31.495000000000001</c:v>
                </c:pt>
                <c:pt idx="128">
                  <c:v>31.68</c:v>
                </c:pt>
                <c:pt idx="129">
                  <c:v>31.864999999999998</c:v>
                </c:pt>
                <c:pt idx="130">
                  <c:v>32.049999999999997</c:v>
                </c:pt>
                <c:pt idx="131">
                  <c:v>32.234999999999999</c:v>
                </c:pt>
                <c:pt idx="132">
                  <c:v>32.42</c:v>
                </c:pt>
                <c:pt idx="133">
                  <c:v>32.604999999999997</c:v>
                </c:pt>
                <c:pt idx="134">
                  <c:v>32.79</c:v>
                </c:pt>
                <c:pt idx="135">
                  <c:v>32.975000000000001</c:v>
                </c:pt>
                <c:pt idx="136">
                  <c:v>33.159999999999997</c:v>
                </c:pt>
                <c:pt idx="137">
                  <c:v>33.344999999999999</c:v>
                </c:pt>
                <c:pt idx="138">
                  <c:v>33.53</c:v>
                </c:pt>
                <c:pt idx="139">
                  <c:v>33.715000000000003</c:v>
                </c:pt>
                <c:pt idx="140">
                  <c:v>33.9</c:v>
                </c:pt>
                <c:pt idx="141">
                  <c:v>34.085000000000001</c:v>
                </c:pt>
                <c:pt idx="142">
                  <c:v>34.270000000000003</c:v>
                </c:pt>
                <c:pt idx="143">
                  <c:v>34.454999999999998</c:v>
                </c:pt>
                <c:pt idx="144">
                  <c:v>34.64</c:v>
                </c:pt>
                <c:pt idx="145">
                  <c:v>34.825000000000003</c:v>
                </c:pt>
                <c:pt idx="146">
                  <c:v>35.01</c:v>
                </c:pt>
                <c:pt idx="147">
                  <c:v>35.195</c:v>
                </c:pt>
                <c:pt idx="148">
                  <c:v>35.380000000000003</c:v>
                </c:pt>
                <c:pt idx="149">
                  <c:v>35.564999999999998</c:v>
                </c:pt>
                <c:pt idx="150">
                  <c:v>35.75</c:v>
                </c:pt>
                <c:pt idx="151">
                  <c:v>35.935000000000002</c:v>
                </c:pt>
                <c:pt idx="152">
                  <c:v>36.119999999999997</c:v>
                </c:pt>
                <c:pt idx="153">
                  <c:v>36.305</c:v>
                </c:pt>
                <c:pt idx="154">
                  <c:v>36.49</c:v>
                </c:pt>
                <c:pt idx="155">
                  <c:v>36.674999999999997</c:v>
                </c:pt>
                <c:pt idx="156">
                  <c:v>36.86</c:v>
                </c:pt>
                <c:pt idx="157">
                  <c:v>37.045000000000002</c:v>
                </c:pt>
                <c:pt idx="158">
                  <c:v>37.229999999999997</c:v>
                </c:pt>
                <c:pt idx="159">
                  <c:v>37.414999999999999</c:v>
                </c:pt>
                <c:pt idx="160">
                  <c:v>37.6</c:v>
                </c:pt>
                <c:pt idx="161">
                  <c:v>37.784999999999997</c:v>
                </c:pt>
                <c:pt idx="162">
                  <c:v>37.97</c:v>
                </c:pt>
                <c:pt idx="163">
                  <c:v>38.155000000000001</c:v>
                </c:pt>
                <c:pt idx="164">
                  <c:v>38.340000000000003</c:v>
                </c:pt>
                <c:pt idx="165">
                  <c:v>38.524999999999999</c:v>
                </c:pt>
                <c:pt idx="166">
                  <c:v>38.71</c:v>
                </c:pt>
                <c:pt idx="167">
                  <c:v>38.895000000000003</c:v>
                </c:pt>
                <c:pt idx="168">
                  <c:v>39.08</c:v>
                </c:pt>
                <c:pt idx="169">
                  <c:v>39.265000000000001</c:v>
                </c:pt>
                <c:pt idx="170">
                  <c:v>39.450000000000003</c:v>
                </c:pt>
                <c:pt idx="171">
                  <c:v>39.634999999999998</c:v>
                </c:pt>
                <c:pt idx="172">
                  <c:v>39.82</c:v>
                </c:pt>
                <c:pt idx="173">
                  <c:v>40.005000000000003</c:v>
                </c:pt>
                <c:pt idx="174">
                  <c:v>40.19</c:v>
                </c:pt>
                <c:pt idx="175">
                  <c:v>40.375</c:v>
                </c:pt>
                <c:pt idx="176">
                  <c:v>40.56</c:v>
                </c:pt>
                <c:pt idx="177">
                  <c:v>40.744999999999997</c:v>
                </c:pt>
                <c:pt idx="178">
                  <c:v>40.93</c:v>
                </c:pt>
                <c:pt idx="179">
                  <c:v>41.115000000000002</c:v>
                </c:pt>
                <c:pt idx="180">
                  <c:v>41.3</c:v>
                </c:pt>
                <c:pt idx="181">
                  <c:v>41.484999999999999</c:v>
                </c:pt>
                <c:pt idx="182">
                  <c:v>41.67</c:v>
                </c:pt>
                <c:pt idx="183">
                  <c:v>41.854999999999997</c:v>
                </c:pt>
                <c:pt idx="184">
                  <c:v>42.04</c:v>
                </c:pt>
                <c:pt idx="185">
                  <c:v>42.225000000000001</c:v>
                </c:pt>
                <c:pt idx="186">
                  <c:v>42.41</c:v>
                </c:pt>
                <c:pt idx="187">
                  <c:v>42.594999999999999</c:v>
                </c:pt>
                <c:pt idx="188">
                  <c:v>42.78</c:v>
                </c:pt>
                <c:pt idx="189">
                  <c:v>42.965000000000003</c:v>
                </c:pt>
                <c:pt idx="190">
                  <c:v>43.15</c:v>
                </c:pt>
                <c:pt idx="191">
                  <c:v>43.335000000000001</c:v>
                </c:pt>
                <c:pt idx="192">
                  <c:v>43.52</c:v>
                </c:pt>
                <c:pt idx="193">
                  <c:v>43.704999999999998</c:v>
                </c:pt>
                <c:pt idx="194">
                  <c:v>43.89</c:v>
                </c:pt>
                <c:pt idx="195">
                  <c:v>44.075000000000003</c:v>
                </c:pt>
                <c:pt idx="196">
                  <c:v>44.26</c:v>
                </c:pt>
                <c:pt idx="197">
                  <c:v>44.445</c:v>
                </c:pt>
                <c:pt idx="198">
                  <c:v>44.63</c:v>
                </c:pt>
                <c:pt idx="199">
                  <c:v>44.814999999999998</c:v>
                </c:pt>
                <c:pt idx="200">
                  <c:v>45</c:v>
                </c:pt>
              </c:numCache>
            </c:numRef>
          </c:xVal>
          <c:yVal>
            <c:numRef>
              <c:f>CLvsLO!$H$5:$H$205</c:f>
              <c:numCache>
                <c:formatCode>General</c:formatCode>
                <c:ptCount val="201"/>
                <c:pt idx="0">
                  <c:v>-73.845153999999994</c:v>
                </c:pt>
                <c:pt idx="1">
                  <c:v>-72.574996999999996</c:v>
                </c:pt>
                <c:pt idx="2">
                  <c:v>-71.125480999999994</c:v>
                </c:pt>
                <c:pt idx="3">
                  <c:v>-70.378180999999998</c:v>
                </c:pt>
                <c:pt idx="4">
                  <c:v>-69.376221000000001</c:v>
                </c:pt>
                <c:pt idx="5">
                  <c:v>-68.230536999999998</c:v>
                </c:pt>
                <c:pt idx="6">
                  <c:v>-66.650322000000003</c:v>
                </c:pt>
                <c:pt idx="7">
                  <c:v>-64.253890999999996</c:v>
                </c:pt>
                <c:pt idx="8">
                  <c:v>-58.487129000000003</c:v>
                </c:pt>
                <c:pt idx="9">
                  <c:v>-53.605643999999998</c:v>
                </c:pt>
                <c:pt idx="10">
                  <c:v>-46.274394999999998</c:v>
                </c:pt>
                <c:pt idx="11">
                  <c:v>-39.295867999999999</c:v>
                </c:pt>
                <c:pt idx="12">
                  <c:v>-33.415610999999998</c:v>
                </c:pt>
                <c:pt idx="13">
                  <c:v>-28.893920999999999</c:v>
                </c:pt>
                <c:pt idx="14">
                  <c:v>-23.741699000000001</c:v>
                </c:pt>
                <c:pt idx="15">
                  <c:v>-20.986484999999998</c:v>
                </c:pt>
                <c:pt idx="16">
                  <c:v>-17.935295</c:v>
                </c:pt>
                <c:pt idx="17">
                  <c:v>-14.589328999999999</c:v>
                </c:pt>
                <c:pt idx="18">
                  <c:v>-12.422732</c:v>
                </c:pt>
                <c:pt idx="19">
                  <c:v>-11.287132</c:v>
                </c:pt>
                <c:pt idx="20">
                  <c:v>-10.100807</c:v>
                </c:pt>
                <c:pt idx="21">
                  <c:v>-9.5643978000000001</c:v>
                </c:pt>
                <c:pt idx="22">
                  <c:v>-9.0238370999999997</c:v>
                </c:pt>
                <c:pt idx="23">
                  <c:v>-8.6247015000000005</c:v>
                </c:pt>
                <c:pt idx="24">
                  <c:v>-8.3636245999999996</c:v>
                </c:pt>
                <c:pt idx="25">
                  <c:v>-8.1122636999999997</c:v>
                </c:pt>
                <c:pt idx="26">
                  <c:v>-7.7824372999999998</c:v>
                </c:pt>
                <c:pt idx="27">
                  <c:v>-7.6488442000000001</c:v>
                </c:pt>
                <c:pt idx="28">
                  <c:v>-7.4558444000000001</c:v>
                </c:pt>
                <c:pt idx="29">
                  <c:v>-7.3652433999999998</c:v>
                </c:pt>
                <c:pt idx="30">
                  <c:v>-7.2083006000000003</c:v>
                </c:pt>
                <c:pt idx="31">
                  <c:v>-7.1074133000000002</c:v>
                </c:pt>
                <c:pt idx="32">
                  <c:v>-7.0381093000000003</c:v>
                </c:pt>
                <c:pt idx="33">
                  <c:v>-6.9894756999999998</c:v>
                </c:pt>
                <c:pt idx="34">
                  <c:v>-6.9081315999999999</c:v>
                </c:pt>
                <c:pt idx="35">
                  <c:v>-6.8506989000000003</c:v>
                </c:pt>
                <c:pt idx="36">
                  <c:v>-6.8032708</c:v>
                </c:pt>
                <c:pt idx="37">
                  <c:v>-6.7131676999999996</c:v>
                </c:pt>
                <c:pt idx="38">
                  <c:v>-6.6241254999999999</c:v>
                </c:pt>
                <c:pt idx="39">
                  <c:v>-6.5660071000000002</c:v>
                </c:pt>
                <c:pt idx="40">
                  <c:v>-6.5200671999999997</c:v>
                </c:pt>
                <c:pt idx="41">
                  <c:v>-6.5064640000000002</c:v>
                </c:pt>
                <c:pt idx="42">
                  <c:v>-6.4763465</c:v>
                </c:pt>
                <c:pt idx="43">
                  <c:v>-6.4640922999999999</c:v>
                </c:pt>
                <c:pt idx="44">
                  <c:v>-6.4717897999999998</c:v>
                </c:pt>
                <c:pt idx="45">
                  <c:v>-6.4864531000000003</c:v>
                </c:pt>
                <c:pt idx="46">
                  <c:v>-6.4766607</c:v>
                </c:pt>
                <c:pt idx="47">
                  <c:v>-6.4481529999999996</c:v>
                </c:pt>
                <c:pt idx="48">
                  <c:v>-6.4381532999999997</c:v>
                </c:pt>
                <c:pt idx="49">
                  <c:v>-6.4314356000000004</c:v>
                </c:pt>
                <c:pt idx="50">
                  <c:v>-6.4123383</c:v>
                </c:pt>
                <c:pt idx="51">
                  <c:v>-6.3671173999999997</c:v>
                </c:pt>
                <c:pt idx="52">
                  <c:v>-6.3713264000000001</c:v>
                </c:pt>
                <c:pt idx="53">
                  <c:v>-6.3964787000000003</c:v>
                </c:pt>
                <c:pt idx="54">
                  <c:v>-6.4236554999999997</c:v>
                </c:pt>
                <c:pt idx="55">
                  <c:v>-6.4395318000000001</c:v>
                </c:pt>
                <c:pt idx="56">
                  <c:v>-6.4680160999999998</c:v>
                </c:pt>
                <c:pt idx="57">
                  <c:v>-6.4970797999999998</c:v>
                </c:pt>
                <c:pt idx="58">
                  <c:v>-6.4951829999999999</c:v>
                </c:pt>
                <c:pt idx="59">
                  <c:v>-6.4743089999999999</c:v>
                </c:pt>
                <c:pt idx="60">
                  <c:v>-6.4435782000000001</c:v>
                </c:pt>
                <c:pt idx="61">
                  <c:v>-6.4099297999999996</c:v>
                </c:pt>
                <c:pt idx="62">
                  <c:v>-6.3861213000000001</c:v>
                </c:pt>
                <c:pt idx="63">
                  <c:v>-6.3599024000000002</c:v>
                </c:pt>
                <c:pt idx="64">
                  <c:v>-6.3307219000000003</c:v>
                </c:pt>
                <c:pt idx="65">
                  <c:v>-6.3246697999999997</c:v>
                </c:pt>
                <c:pt idx="66">
                  <c:v>-6.3430662</c:v>
                </c:pt>
                <c:pt idx="67">
                  <c:v>-6.3740883000000004</c:v>
                </c:pt>
                <c:pt idx="68">
                  <c:v>-6.4521259999999998</c:v>
                </c:pt>
                <c:pt idx="69">
                  <c:v>-6.5588160000000002</c:v>
                </c:pt>
                <c:pt idx="70">
                  <c:v>-6.7161578999999998</c:v>
                </c:pt>
                <c:pt idx="71">
                  <c:v>-6.9063739999999996</c:v>
                </c:pt>
                <c:pt idx="72">
                  <c:v>-7.1445742000000001</c:v>
                </c:pt>
                <c:pt idx="73">
                  <c:v>-7.4272970999999997</c:v>
                </c:pt>
                <c:pt idx="74">
                  <c:v>-7.7198852999999996</c:v>
                </c:pt>
                <c:pt idx="75">
                  <c:v>-7.9928163999999997</c:v>
                </c:pt>
                <c:pt idx="76">
                  <c:v>-8.3521309000000006</c:v>
                </c:pt>
                <c:pt idx="77">
                  <c:v>-8.5701151000000007</c:v>
                </c:pt>
                <c:pt idx="78">
                  <c:v>-8.7341318000000001</c:v>
                </c:pt>
                <c:pt idx="79">
                  <c:v>-8.9373263999999999</c:v>
                </c:pt>
                <c:pt idx="80">
                  <c:v>-9.1648302000000008</c:v>
                </c:pt>
                <c:pt idx="81">
                  <c:v>-9.3265847999999991</c:v>
                </c:pt>
                <c:pt idx="82">
                  <c:v>-9.5577392999999997</c:v>
                </c:pt>
                <c:pt idx="83">
                  <c:v>-9.7189683999999996</c:v>
                </c:pt>
                <c:pt idx="84">
                  <c:v>-9.7525271999999994</c:v>
                </c:pt>
                <c:pt idx="85">
                  <c:v>-9.6577873000000007</c:v>
                </c:pt>
                <c:pt idx="86">
                  <c:v>-9.4647807999999998</c:v>
                </c:pt>
                <c:pt idx="87">
                  <c:v>-9.2614125999999999</c:v>
                </c:pt>
                <c:pt idx="88">
                  <c:v>-9.0569238999999993</c:v>
                </c:pt>
                <c:pt idx="89">
                  <c:v>-8.9171742999999992</c:v>
                </c:pt>
                <c:pt idx="90">
                  <c:v>-8.8456639999999993</c:v>
                </c:pt>
                <c:pt idx="91">
                  <c:v>-8.8157157999999995</c:v>
                </c:pt>
                <c:pt idx="92">
                  <c:v>-8.8318796000000006</c:v>
                </c:pt>
                <c:pt idx="93">
                  <c:v>-8.8335705000000004</c:v>
                </c:pt>
                <c:pt idx="94">
                  <c:v>-8.8373270000000002</c:v>
                </c:pt>
                <c:pt idx="95">
                  <c:v>-8.8608779999999996</c:v>
                </c:pt>
                <c:pt idx="96">
                  <c:v>-8.8686342000000007</c:v>
                </c:pt>
                <c:pt idx="97">
                  <c:v>-8.8003902000000007</c:v>
                </c:pt>
                <c:pt idx="98">
                  <c:v>-8.7820005000000005</c:v>
                </c:pt>
                <c:pt idx="99">
                  <c:v>-8.7521743999999995</c:v>
                </c:pt>
                <c:pt idx="100">
                  <c:v>-8.7379894</c:v>
                </c:pt>
                <c:pt idx="101">
                  <c:v>-8.6872463</c:v>
                </c:pt>
                <c:pt idx="102">
                  <c:v>-8.6568546000000008</c:v>
                </c:pt>
                <c:pt idx="103">
                  <c:v>-8.6550379</c:v>
                </c:pt>
                <c:pt idx="104">
                  <c:v>-8.6330718999999991</c:v>
                </c:pt>
                <c:pt idx="105">
                  <c:v>-8.5533751999999996</c:v>
                </c:pt>
                <c:pt idx="106">
                  <c:v>-8.5113868999999998</c:v>
                </c:pt>
                <c:pt idx="107">
                  <c:v>-8.4516820999999993</c:v>
                </c:pt>
                <c:pt idx="108">
                  <c:v>-8.4013205000000006</c:v>
                </c:pt>
                <c:pt idx="109">
                  <c:v>-8.3775320000000004</c:v>
                </c:pt>
                <c:pt idx="110">
                  <c:v>-8.3494109999999999</c:v>
                </c:pt>
                <c:pt idx="111">
                  <c:v>-8.3338298999999996</c:v>
                </c:pt>
                <c:pt idx="112">
                  <c:v>-8.3561143999999992</c:v>
                </c:pt>
                <c:pt idx="113">
                  <c:v>-8.3887482000000002</c:v>
                </c:pt>
                <c:pt idx="114">
                  <c:v>-8.4074717000000003</c:v>
                </c:pt>
                <c:pt idx="115">
                  <c:v>-8.4104261000000005</c:v>
                </c:pt>
                <c:pt idx="116">
                  <c:v>-8.4589815000000002</c:v>
                </c:pt>
                <c:pt idx="117">
                  <c:v>-8.5785713000000001</c:v>
                </c:pt>
                <c:pt idx="118">
                  <c:v>-8.6475104999999992</c:v>
                </c:pt>
                <c:pt idx="119">
                  <c:v>-8.6502637999999994</c:v>
                </c:pt>
                <c:pt idx="120">
                  <c:v>-8.6919222000000005</c:v>
                </c:pt>
                <c:pt idx="121">
                  <c:v>-8.6974154000000006</c:v>
                </c:pt>
                <c:pt idx="122">
                  <c:v>-8.6173123999999994</c:v>
                </c:pt>
                <c:pt idx="123">
                  <c:v>-8.5367192999999997</c:v>
                </c:pt>
                <c:pt idx="124">
                  <c:v>-8.5267848999999991</c:v>
                </c:pt>
                <c:pt idx="125">
                  <c:v>-8.5479736000000006</c:v>
                </c:pt>
                <c:pt idx="126">
                  <c:v>-8.6066666000000005</c:v>
                </c:pt>
                <c:pt idx="127">
                  <c:v>-8.7048854999999996</c:v>
                </c:pt>
                <c:pt idx="128">
                  <c:v>-8.8096104000000004</c:v>
                </c:pt>
                <c:pt idx="129">
                  <c:v>-8.9548979000000006</c:v>
                </c:pt>
                <c:pt idx="130">
                  <c:v>-9.0823908000000007</c:v>
                </c:pt>
                <c:pt idx="131">
                  <c:v>-9.2010746000000001</c:v>
                </c:pt>
                <c:pt idx="132">
                  <c:v>-9.3197775000000007</c:v>
                </c:pt>
                <c:pt idx="133">
                  <c:v>-9.4234848000000007</c:v>
                </c:pt>
                <c:pt idx="134">
                  <c:v>-9.5242863</c:v>
                </c:pt>
                <c:pt idx="135">
                  <c:v>-9.6177597000000006</c:v>
                </c:pt>
                <c:pt idx="136">
                  <c:v>-9.7356396000000007</c:v>
                </c:pt>
                <c:pt idx="137">
                  <c:v>-9.8490610000000007</c:v>
                </c:pt>
                <c:pt idx="138">
                  <c:v>-9.9685229999999994</c:v>
                </c:pt>
                <c:pt idx="139">
                  <c:v>-10.071424</c:v>
                </c:pt>
                <c:pt idx="140">
                  <c:v>-10.204737</c:v>
                </c:pt>
                <c:pt idx="141">
                  <c:v>-10.259022999999999</c:v>
                </c:pt>
                <c:pt idx="142">
                  <c:v>-10.302078</c:v>
                </c:pt>
                <c:pt idx="143">
                  <c:v>-10.337032000000001</c:v>
                </c:pt>
                <c:pt idx="144">
                  <c:v>-10.370196</c:v>
                </c:pt>
                <c:pt idx="145">
                  <c:v>-10.396673</c:v>
                </c:pt>
                <c:pt idx="146">
                  <c:v>-10.436724</c:v>
                </c:pt>
                <c:pt idx="147">
                  <c:v>-10.488816999999999</c:v>
                </c:pt>
                <c:pt idx="148">
                  <c:v>-10.563435999999999</c:v>
                </c:pt>
                <c:pt idx="149">
                  <c:v>-10.633305999999999</c:v>
                </c:pt>
                <c:pt idx="150">
                  <c:v>-10.769209</c:v>
                </c:pt>
                <c:pt idx="151">
                  <c:v>-10.925281</c:v>
                </c:pt>
                <c:pt idx="152">
                  <c:v>-11.010583</c:v>
                </c:pt>
                <c:pt idx="153">
                  <c:v>-11.068891000000001</c:v>
                </c:pt>
                <c:pt idx="154">
                  <c:v>-11.284952000000001</c:v>
                </c:pt>
                <c:pt idx="155">
                  <c:v>-12.199119</c:v>
                </c:pt>
                <c:pt idx="156">
                  <c:v>-12.516513</c:v>
                </c:pt>
                <c:pt idx="157">
                  <c:v>-12.769095999999999</c:v>
                </c:pt>
                <c:pt idx="158">
                  <c:v>-14.044366999999999</c:v>
                </c:pt>
                <c:pt idx="159">
                  <c:v>-15.307445</c:v>
                </c:pt>
                <c:pt idx="160">
                  <c:v>-15.1433</c:v>
                </c:pt>
                <c:pt idx="161">
                  <c:v>-15.59341</c:v>
                </c:pt>
                <c:pt idx="162">
                  <c:v>-15.916499999999999</c:v>
                </c:pt>
                <c:pt idx="163">
                  <c:v>-15.210744</c:v>
                </c:pt>
                <c:pt idx="164">
                  <c:v>-14.374041</c:v>
                </c:pt>
                <c:pt idx="165">
                  <c:v>-14.60126</c:v>
                </c:pt>
                <c:pt idx="166">
                  <c:v>-15.61692</c:v>
                </c:pt>
                <c:pt idx="167">
                  <c:v>-15.980479000000001</c:v>
                </c:pt>
                <c:pt idx="168">
                  <c:v>-17.229548000000001</c:v>
                </c:pt>
                <c:pt idx="169">
                  <c:v>-19.191889</c:v>
                </c:pt>
                <c:pt idx="170">
                  <c:v>-20.395987999999999</c:v>
                </c:pt>
                <c:pt idx="171">
                  <c:v>-21.247441999999999</c:v>
                </c:pt>
                <c:pt idx="172">
                  <c:v>-21.896208000000001</c:v>
                </c:pt>
                <c:pt idx="173">
                  <c:v>-21.387169</c:v>
                </c:pt>
                <c:pt idx="174">
                  <c:v>-20.986792000000001</c:v>
                </c:pt>
                <c:pt idx="175">
                  <c:v>-20.799095000000001</c:v>
                </c:pt>
                <c:pt idx="176">
                  <c:v>-19.498688000000001</c:v>
                </c:pt>
                <c:pt idx="177">
                  <c:v>-18.783294999999999</c:v>
                </c:pt>
                <c:pt idx="178">
                  <c:v>-19.083542000000001</c:v>
                </c:pt>
                <c:pt idx="179">
                  <c:v>-19.640535</c:v>
                </c:pt>
                <c:pt idx="180">
                  <c:v>-19.385459999999998</c:v>
                </c:pt>
                <c:pt idx="181">
                  <c:v>-19.048532000000002</c:v>
                </c:pt>
                <c:pt idx="182">
                  <c:v>-19.672250999999999</c:v>
                </c:pt>
                <c:pt idx="183">
                  <c:v>-19.246925000000001</c:v>
                </c:pt>
                <c:pt idx="184">
                  <c:v>-18.128959999999999</c:v>
                </c:pt>
                <c:pt idx="185">
                  <c:v>-18.002438999999999</c:v>
                </c:pt>
                <c:pt idx="186">
                  <c:v>-17.928335000000001</c:v>
                </c:pt>
                <c:pt idx="187">
                  <c:v>-17.799081999999999</c:v>
                </c:pt>
                <c:pt idx="188">
                  <c:v>-18.874846999999999</c:v>
                </c:pt>
                <c:pt idx="189">
                  <c:v>-19.195399999999999</c:v>
                </c:pt>
                <c:pt idx="190">
                  <c:v>-18.712323999999999</c:v>
                </c:pt>
                <c:pt idx="191">
                  <c:v>-18.458037999999998</c:v>
                </c:pt>
                <c:pt idx="192">
                  <c:v>-17.928695999999999</c:v>
                </c:pt>
                <c:pt idx="193">
                  <c:v>-16.548698000000002</c:v>
                </c:pt>
                <c:pt idx="194">
                  <c:v>-15.419252999999999</c:v>
                </c:pt>
                <c:pt idx="195">
                  <c:v>-14.801190999999999</c:v>
                </c:pt>
                <c:pt idx="196">
                  <c:v>-14.752017</c:v>
                </c:pt>
                <c:pt idx="197">
                  <c:v>-14.744448</c:v>
                </c:pt>
                <c:pt idx="198">
                  <c:v>-14.533935</c:v>
                </c:pt>
                <c:pt idx="199">
                  <c:v>-14.417306</c:v>
                </c:pt>
                <c:pt idx="200">
                  <c:v>-14.533504000000001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61-437B-BA1D-4849937C91C3}"/>
            </c:ext>
          </c:extLst>
        </c:ser>
        <c:ser>
          <c:idx val="3"/>
          <c:order val="5"/>
          <c:tx>
            <c:strRef>
              <c:f>CLvsLO!$I$2</c:f>
              <c:strCache>
                <c:ptCount val="1"/>
                <c:pt idx="0">
                  <c:v>+9 dBm</c:v>
                </c:pt>
              </c:strCache>
            </c:strRef>
          </c:tx>
          <c:spPr>
            <a:ln cap="rnd"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8</c:v>
                </c:pt>
                <c:pt idx="1">
                  <c:v>8.1850000000000005</c:v>
                </c:pt>
                <c:pt idx="2">
                  <c:v>8.3699999999999992</c:v>
                </c:pt>
                <c:pt idx="3">
                  <c:v>8.5549999999999997</c:v>
                </c:pt>
                <c:pt idx="4">
                  <c:v>8.74</c:v>
                </c:pt>
                <c:pt idx="5">
                  <c:v>8.9250000000000007</c:v>
                </c:pt>
                <c:pt idx="6">
                  <c:v>9.11</c:v>
                </c:pt>
                <c:pt idx="7">
                  <c:v>9.2949999999999999</c:v>
                </c:pt>
                <c:pt idx="8">
                  <c:v>9.48</c:v>
                </c:pt>
                <c:pt idx="9">
                  <c:v>9.6649999999999991</c:v>
                </c:pt>
                <c:pt idx="10">
                  <c:v>9.85</c:v>
                </c:pt>
                <c:pt idx="11">
                  <c:v>10.035</c:v>
                </c:pt>
                <c:pt idx="12">
                  <c:v>10.220000000000001</c:v>
                </c:pt>
                <c:pt idx="13">
                  <c:v>10.404999999999999</c:v>
                </c:pt>
                <c:pt idx="14">
                  <c:v>10.59</c:v>
                </c:pt>
                <c:pt idx="15">
                  <c:v>10.775</c:v>
                </c:pt>
                <c:pt idx="16">
                  <c:v>10.96</c:v>
                </c:pt>
                <c:pt idx="17">
                  <c:v>11.145</c:v>
                </c:pt>
                <c:pt idx="18">
                  <c:v>11.33</c:v>
                </c:pt>
                <c:pt idx="19">
                  <c:v>11.515000000000001</c:v>
                </c:pt>
                <c:pt idx="20">
                  <c:v>11.7</c:v>
                </c:pt>
                <c:pt idx="21">
                  <c:v>11.885</c:v>
                </c:pt>
                <c:pt idx="22">
                  <c:v>12.07</c:v>
                </c:pt>
                <c:pt idx="23">
                  <c:v>12.255000000000001</c:v>
                </c:pt>
                <c:pt idx="24">
                  <c:v>12.44</c:v>
                </c:pt>
                <c:pt idx="25">
                  <c:v>12.625</c:v>
                </c:pt>
                <c:pt idx="26">
                  <c:v>12.81</c:v>
                </c:pt>
                <c:pt idx="27">
                  <c:v>12.994999999999999</c:v>
                </c:pt>
                <c:pt idx="28">
                  <c:v>13.18</c:v>
                </c:pt>
                <c:pt idx="29">
                  <c:v>13.365</c:v>
                </c:pt>
                <c:pt idx="30">
                  <c:v>13.55</c:v>
                </c:pt>
                <c:pt idx="31">
                  <c:v>13.734999999999999</c:v>
                </c:pt>
                <c:pt idx="32">
                  <c:v>13.92</c:v>
                </c:pt>
                <c:pt idx="33">
                  <c:v>14.105</c:v>
                </c:pt>
                <c:pt idx="34">
                  <c:v>14.29</c:v>
                </c:pt>
                <c:pt idx="35">
                  <c:v>14.475</c:v>
                </c:pt>
                <c:pt idx="36">
                  <c:v>14.66</c:v>
                </c:pt>
                <c:pt idx="37">
                  <c:v>14.845000000000001</c:v>
                </c:pt>
                <c:pt idx="38">
                  <c:v>15.03</c:v>
                </c:pt>
                <c:pt idx="39">
                  <c:v>15.215</c:v>
                </c:pt>
                <c:pt idx="40">
                  <c:v>15.4</c:v>
                </c:pt>
                <c:pt idx="41">
                  <c:v>15.585000000000001</c:v>
                </c:pt>
                <c:pt idx="42">
                  <c:v>15.77</c:v>
                </c:pt>
                <c:pt idx="43">
                  <c:v>15.955</c:v>
                </c:pt>
                <c:pt idx="44">
                  <c:v>16.14</c:v>
                </c:pt>
                <c:pt idx="45">
                  <c:v>16.324999999999999</c:v>
                </c:pt>
                <c:pt idx="46">
                  <c:v>16.510000000000002</c:v>
                </c:pt>
                <c:pt idx="47">
                  <c:v>16.695</c:v>
                </c:pt>
                <c:pt idx="48">
                  <c:v>16.88</c:v>
                </c:pt>
                <c:pt idx="49">
                  <c:v>17.065000000000001</c:v>
                </c:pt>
                <c:pt idx="50">
                  <c:v>17.25</c:v>
                </c:pt>
                <c:pt idx="51">
                  <c:v>17.434999999999999</c:v>
                </c:pt>
                <c:pt idx="52">
                  <c:v>17.62</c:v>
                </c:pt>
                <c:pt idx="53">
                  <c:v>17.805</c:v>
                </c:pt>
                <c:pt idx="54">
                  <c:v>17.989999999999998</c:v>
                </c:pt>
                <c:pt idx="55">
                  <c:v>18.175000000000001</c:v>
                </c:pt>
                <c:pt idx="56">
                  <c:v>18.36</c:v>
                </c:pt>
                <c:pt idx="57">
                  <c:v>18.545000000000002</c:v>
                </c:pt>
                <c:pt idx="58">
                  <c:v>18.73</c:v>
                </c:pt>
                <c:pt idx="59">
                  <c:v>18.914999999999999</c:v>
                </c:pt>
                <c:pt idx="60">
                  <c:v>19.100000000000001</c:v>
                </c:pt>
                <c:pt idx="61">
                  <c:v>19.285</c:v>
                </c:pt>
                <c:pt idx="62">
                  <c:v>19.47</c:v>
                </c:pt>
                <c:pt idx="63">
                  <c:v>19.655000000000001</c:v>
                </c:pt>
                <c:pt idx="64">
                  <c:v>19.84</c:v>
                </c:pt>
                <c:pt idx="65">
                  <c:v>20.024999999999999</c:v>
                </c:pt>
                <c:pt idx="66">
                  <c:v>20.21</c:v>
                </c:pt>
                <c:pt idx="67">
                  <c:v>20.395</c:v>
                </c:pt>
                <c:pt idx="68">
                  <c:v>20.58</c:v>
                </c:pt>
                <c:pt idx="69">
                  <c:v>20.765000000000001</c:v>
                </c:pt>
                <c:pt idx="70">
                  <c:v>20.95</c:v>
                </c:pt>
                <c:pt idx="71">
                  <c:v>21.135000000000002</c:v>
                </c:pt>
                <c:pt idx="72">
                  <c:v>21.32</c:v>
                </c:pt>
                <c:pt idx="73">
                  <c:v>21.504999999999999</c:v>
                </c:pt>
                <c:pt idx="74">
                  <c:v>21.69</c:v>
                </c:pt>
                <c:pt idx="75">
                  <c:v>21.875</c:v>
                </c:pt>
                <c:pt idx="76">
                  <c:v>22.06</c:v>
                </c:pt>
                <c:pt idx="77">
                  <c:v>22.245000000000001</c:v>
                </c:pt>
                <c:pt idx="78">
                  <c:v>22.43</c:v>
                </c:pt>
                <c:pt idx="79">
                  <c:v>22.614999999999998</c:v>
                </c:pt>
                <c:pt idx="80">
                  <c:v>22.8</c:v>
                </c:pt>
                <c:pt idx="81">
                  <c:v>22.984999999999999</c:v>
                </c:pt>
                <c:pt idx="82">
                  <c:v>23.17</c:v>
                </c:pt>
                <c:pt idx="83">
                  <c:v>23.355</c:v>
                </c:pt>
                <c:pt idx="84">
                  <c:v>23.54</c:v>
                </c:pt>
                <c:pt idx="85">
                  <c:v>23.725000000000001</c:v>
                </c:pt>
                <c:pt idx="86">
                  <c:v>23.91</c:v>
                </c:pt>
                <c:pt idx="87">
                  <c:v>24.094999999999999</c:v>
                </c:pt>
                <c:pt idx="88">
                  <c:v>24.28</c:v>
                </c:pt>
                <c:pt idx="89">
                  <c:v>24.465</c:v>
                </c:pt>
                <c:pt idx="90">
                  <c:v>24.65</c:v>
                </c:pt>
                <c:pt idx="91">
                  <c:v>24.835000000000001</c:v>
                </c:pt>
                <c:pt idx="92">
                  <c:v>25.02</c:v>
                </c:pt>
                <c:pt idx="93">
                  <c:v>25.204999999999998</c:v>
                </c:pt>
                <c:pt idx="94">
                  <c:v>25.39</c:v>
                </c:pt>
                <c:pt idx="95">
                  <c:v>25.574999999999999</c:v>
                </c:pt>
                <c:pt idx="96">
                  <c:v>25.76</c:v>
                </c:pt>
                <c:pt idx="97">
                  <c:v>25.945</c:v>
                </c:pt>
                <c:pt idx="98">
                  <c:v>26.13</c:v>
                </c:pt>
                <c:pt idx="99">
                  <c:v>26.315000000000001</c:v>
                </c:pt>
                <c:pt idx="100">
                  <c:v>26.5</c:v>
                </c:pt>
                <c:pt idx="101">
                  <c:v>26.684999999999999</c:v>
                </c:pt>
                <c:pt idx="102">
                  <c:v>26.87</c:v>
                </c:pt>
                <c:pt idx="103">
                  <c:v>27.055</c:v>
                </c:pt>
                <c:pt idx="104">
                  <c:v>27.24</c:v>
                </c:pt>
                <c:pt idx="105">
                  <c:v>27.425000000000001</c:v>
                </c:pt>
                <c:pt idx="106">
                  <c:v>27.61</c:v>
                </c:pt>
                <c:pt idx="107">
                  <c:v>27.795000000000002</c:v>
                </c:pt>
                <c:pt idx="108">
                  <c:v>27.98</c:v>
                </c:pt>
                <c:pt idx="109">
                  <c:v>28.164999999999999</c:v>
                </c:pt>
                <c:pt idx="110">
                  <c:v>28.35</c:v>
                </c:pt>
                <c:pt idx="111">
                  <c:v>28.535</c:v>
                </c:pt>
                <c:pt idx="112">
                  <c:v>28.72</c:v>
                </c:pt>
                <c:pt idx="113">
                  <c:v>28.905000000000001</c:v>
                </c:pt>
                <c:pt idx="114">
                  <c:v>29.09</c:v>
                </c:pt>
                <c:pt idx="115">
                  <c:v>29.274999999999999</c:v>
                </c:pt>
                <c:pt idx="116">
                  <c:v>29.46</c:v>
                </c:pt>
                <c:pt idx="117">
                  <c:v>29.645</c:v>
                </c:pt>
                <c:pt idx="118">
                  <c:v>29.83</c:v>
                </c:pt>
                <c:pt idx="119">
                  <c:v>30.015000000000001</c:v>
                </c:pt>
                <c:pt idx="120">
                  <c:v>30.2</c:v>
                </c:pt>
                <c:pt idx="121">
                  <c:v>30.385000000000002</c:v>
                </c:pt>
                <c:pt idx="122">
                  <c:v>30.57</c:v>
                </c:pt>
                <c:pt idx="123">
                  <c:v>30.754999999999999</c:v>
                </c:pt>
                <c:pt idx="124">
                  <c:v>30.94</c:v>
                </c:pt>
                <c:pt idx="125">
                  <c:v>31.125</c:v>
                </c:pt>
                <c:pt idx="126">
                  <c:v>31.31</c:v>
                </c:pt>
                <c:pt idx="127">
                  <c:v>31.495000000000001</c:v>
                </c:pt>
                <c:pt idx="128">
                  <c:v>31.68</c:v>
                </c:pt>
                <c:pt idx="129">
                  <c:v>31.864999999999998</c:v>
                </c:pt>
                <c:pt idx="130">
                  <c:v>32.049999999999997</c:v>
                </c:pt>
                <c:pt idx="131">
                  <c:v>32.234999999999999</c:v>
                </c:pt>
                <c:pt idx="132">
                  <c:v>32.42</c:v>
                </c:pt>
                <c:pt idx="133">
                  <c:v>32.604999999999997</c:v>
                </c:pt>
                <c:pt idx="134">
                  <c:v>32.79</c:v>
                </c:pt>
                <c:pt idx="135">
                  <c:v>32.975000000000001</c:v>
                </c:pt>
                <c:pt idx="136">
                  <c:v>33.159999999999997</c:v>
                </c:pt>
                <c:pt idx="137">
                  <c:v>33.344999999999999</c:v>
                </c:pt>
                <c:pt idx="138">
                  <c:v>33.53</c:v>
                </c:pt>
                <c:pt idx="139">
                  <c:v>33.715000000000003</c:v>
                </c:pt>
                <c:pt idx="140">
                  <c:v>33.9</c:v>
                </c:pt>
                <c:pt idx="141">
                  <c:v>34.085000000000001</c:v>
                </c:pt>
                <c:pt idx="142">
                  <c:v>34.270000000000003</c:v>
                </c:pt>
                <c:pt idx="143">
                  <c:v>34.454999999999998</c:v>
                </c:pt>
                <c:pt idx="144">
                  <c:v>34.64</c:v>
                </c:pt>
                <c:pt idx="145">
                  <c:v>34.825000000000003</c:v>
                </c:pt>
                <c:pt idx="146">
                  <c:v>35.01</c:v>
                </c:pt>
                <c:pt idx="147">
                  <c:v>35.195</c:v>
                </c:pt>
                <c:pt idx="148">
                  <c:v>35.380000000000003</c:v>
                </c:pt>
                <c:pt idx="149">
                  <c:v>35.564999999999998</c:v>
                </c:pt>
                <c:pt idx="150">
                  <c:v>35.75</c:v>
                </c:pt>
                <c:pt idx="151">
                  <c:v>35.935000000000002</c:v>
                </c:pt>
                <c:pt idx="152">
                  <c:v>36.119999999999997</c:v>
                </c:pt>
                <c:pt idx="153">
                  <c:v>36.305</c:v>
                </c:pt>
                <c:pt idx="154">
                  <c:v>36.49</c:v>
                </c:pt>
                <c:pt idx="155">
                  <c:v>36.674999999999997</c:v>
                </c:pt>
                <c:pt idx="156">
                  <c:v>36.86</c:v>
                </c:pt>
                <c:pt idx="157">
                  <c:v>37.045000000000002</c:v>
                </c:pt>
                <c:pt idx="158">
                  <c:v>37.229999999999997</c:v>
                </c:pt>
                <c:pt idx="159">
                  <c:v>37.414999999999999</c:v>
                </c:pt>
                <c:pt idx="160">
                  <c:v>37.6</c:v>
                </c:pt>
                <c:pt idx="161">
                  <c:v>37.784999999999997</c:v>
                </c:pt>
                <c:pt idx="162">
                  <c:v>37.97</c:v>
                </c:pt>
                <c:pt idx="163">
                  <c:v>38.155000000000001</c:v>
                </c:pt>
                <c:pt idx="164">
                  <c:v>38.340000000000003</c:v>
                </c:pt>
                <c:pt idx="165">
                  <c:v>38.524999999999999</c:v>
                </c:pt>
                <c:pt idx="166">
                  <c:v>38.71</c:v>
                </c:pt>
                <c:pt idx="167">
                  <c:v>38.895000000000003</c:v>
                </c:pt>
                <c:pt idx="168">
                  <c:v>39.08</c:v>
                </c:pt>
                <c:pt idx="169">
                  <c:v>39.265000000000001</c:v>
                </c:pt>
                <c:pt idx="170">
                  <c:v>39.450000000000003</c:v>
                </c:pt>
                <c:pt idx="171">
                  <c:v>39.634999999999998</c:v>
                </c:pt>
                <c:pt idx="172">
                  <c:v>39.82</c:v>
                </c:pt>
                <c:pt idx="173">
                  <c:v>40.005000000000003</c:v>
                </c:pt>
                <c:pt idx="174">
                  <c:v>40.19</c:v>
                </c:pt>
                <c:pt idx="175">
                  <c:v>40.375</c:v>
                </c:pt>
                <c:pt idx="176">
                  <c:v>40.56</c:v>
                </c:pt>
                <c:pt idx="177">
                  <c:v>40.744999999999997</c:v>
                </c:pt>
                <c:pt idx="178">
                  <c:v>40.93</c:v>
                </c:pt>
                <c:pt idx="179">
                  <c:v>41.115000000000002</c:v>
                </c:pt>
                <c:pt idx="180">
                  <c:v>41.3</c:v>
                </c:pt>
                <c:pt idx="181">
                  <c:v>41.484999999999999</c:v>
                </c:pt>
                <c:pt idx="182">
                  <c:v>41.67</c:v>
                </c:pt>
                <c:pt idx="183">
                  <c:v>41.854999999999997</c:v>
                </c:pt>
                <c:pt idx="184">
                  <c:v>42.04</c:v>
                </c:pt>
                <c:pt idx="185">
                  <c:v>42.225000000000001</c:v>
                </c:pt>
                <c:pt idx="186">
                  <c:v>42.41</c:v>
                </c:pt>
                <c:pt idx="187">
                  <c:v>42.594999999999999</c:v>
                </c:pt>
                <c:pt idx="188">
                  <c:v>42.78</c:v>
                </c:pt>
                <c:pt idx="189">
                  <c:v>42.965000000000003</c:v>
                </c:pt>
                <c:pt idx="190">
                  <c:v>43.15</c:v>
                </c:pt>
                <c:pt idx="191">
                  <c:v>43.335000000000001</c:v>
                </c:pt>
                <c:pt idx="192">
                  <c:v>43.52</c:v>
                </c:pt>
                <c:pt idx="193">
                  <c:v>43.704999999999998</c:v>
                </c:pt>
                <c:pt idx="194">
                  <c:v>43.89</c:v>
                </c:pt>
                <c:pt idx="195">
                  <c:v>44.075000000000003</c:v>
                </c:pt>
                <c:pt idx="196">
                  <c:v>44.26</c:v>
                </c:pt>
                <c:pt idx="197">
                  <c:v>44.445</c:v>
                </c:pt>
                <c:pt idx="198">
                  <c:v>44.63</c:v>
                </c:pt>
                <c:pt idx="199">
                  <c:v>44.814999999999998</c:v>
                </c:pt>
                <c:pt idx="200">
                  <c:v>45</c:v>
                </c:pt>
              </c:numCache>
            </c:numRef>
          </c:xVal>
          <c:yVal>
            <c:numRef>
              <c:f>CLvsLO!$I$5:$I$205</c:f>
              <c:numCache>
                <c:formatCode>General</c:formatCode>
                <c:ptCount val="201"/>
                <c:pt idx="0">
                  <c:v>-71.027823999999995</c:v>
                </c:pt>
                <c:pt idx="1">
                  <c:v>-71.875525999999994</c:v>
                </c:pt>
                <c:pt idx="2">
                  <c:v>-72.813941999999997</c:v>
                </c:pt>
                <c:pt idx="3">
                  <c:v>-73.491073999999998</c:v>
                </c:pt>
                <c:pt idx="4">
                  <c:v>-70.957252999999994</c:v>
                </c:pt>
                <c:pt idx="5">
                  <c:v>-73.072158999999999</c:v>
                </c:pt>
                <c:pt idx="6">
                  <c:v>-74.190917999999996</c:v>
                </c:pt>
                <c:pt idx="7">
                  <c:v>-73.257735999999994</c:v>
                </c:pt>
                <c:pt idx="8">
                  <c:v>-72.021811999999997</c:v>
                </c:pt>
                <c:pt idx="9">
                  <c:v>-70.881507999999997</c:v>
                </c:pt>
                <c:pt idx="10">
                  <c:v>-66.966209000000006</c:v>
                </c:pt>
                <c:pt idx="11">
                  <c:v>-62.865527999999998</c:v>
                </c:pt>
                <c:pt idx="12">
                  <c:v>-60.996825999999999</c:v>
                </c:pt>
                <c:pt idx="13">
                  <c:v>-57.843615999999997</c:v>
                </c:pt>
                <c:pt idx="14">
                  <c:v>-52.149368000000003</c:v>
                </c:pt>
                <c:pt idx="15">
                  <c:v>-47.670444000000003</c:v>
                </c:pt>
                <c:pt idx="16">
                  <c:v>-42.192779999999999</c:v>
                </c:pt>
                <c:pt idx="17">
                  <c:v>-35.902611</c:v>
                </c:pt>
                <c:pt idx="18">
                  <c:v>-30.891535000000001</c:v>
                </c:pt>
                <c:pt idx="19">
                  <c:v>-27.092759999999998</c:v>
                </c:pt>
                <c:pt idx="20">
                  <c:v>-23.494156</c:v>
                </c:pt>
                <c:pt idx="21">
                  <c:v>-21.369962999999998</c:v>
                </c:pt>
                <c:pt idx="22">
                  <c:v>-18.431643000000001</c:v>
                </c:pt>
                <c:pt idx="23">
                  <c:v>-15.862598</c:v>
                </c:pt>
                <c:pt idx="24">
                  <c:v>-14.158111</c:v>
                </c:pt>
                <c:pt idx="25">
                  <c:v>-12.381085000000001</c:v>
                </c:pt>
                <c:pt idx="26">
                  <c:v>-10.370536</c:v>
                </c:pt>
                <c:pt idx="27">
                  <c:v>-9.6488303999999996</c:v>
                </c:pt>
                <c:pt idx="28">
                  <c:v>-8.9787598000000006</c:v>
                </c:pt>
                <c:pt idx="29">
                  <c:v>-8.7441291999999997</c:v>
                </c:pt>
                <c:pt idx="30">
                  <c:v>-8.2511662999999995</c:v>
                </c:pt>
                <c:pt idx="31">
                  <c:v>-7.9425941</c:v>
                </c:pt>
                <c:pt idx="32">
                  <c:v>-7.7322040000000003</c:v>
                </c:pt>
                <c:pt idx="33">
                  <c:v>-7.6337295000000003</c:v>
                </c:pt>
                <c:pt idx="34">
                  <c:v>-7.4731411999999997</c:v>
                </c:pt>
                <c:pt idx="35">
                  <c:v>-7.3709525999999999</c:v>
                </c:pt>
                <c:pt idx="36">
                  <c:v>-7.3015027000000003</c:v>
                </c:pt>
                <c:pt idx="37">
                  <c:v>-7.1817283999999999</c:v>
                </c:pt>
                <c:pt idx="38">
                  <c:v>-7.0613574999999997</c:v>
                </c:pt>
                <c:pt idx="39">
                  <c:v>-6.9890455999999999</c:v>
                </c:pt>
                <c:pt idx="40">
                  <c:v>-6.9310656000000002</c:v>
                </c:pt>
                <c:pt idx="41">
                  <c:v>-6.9025601999999999</c:v>
                </c:pt>
                <c:pt idx="42">
                  <c:v>-6.8659033999999997</c:v>
                </c:pt>
                <c:pt idx="43">
                  <c:v>-6.8641715000000003</c:v>
                </c:pt>
                <c:pt idx="44">
                  <c:v>-6.8965816000000002</c:v>
                </c:pt>
                <c:pt idx="45">
                  <c:v>-6.9618731</c:v>
                </c:pt>
                <c:pt idx="46">
                  <c:v>-7.0116548999999999</c:v>
                </c:pt>
                <c:pt idx="47">
                  <c:v>-7.0589461</c:v>
                </c:pt>
                <c:pt idx="48">
                  <c:v>-7.0970411000000002</c:v>
                </c:pt>
                <c:pt idx="49">
                  <c:v>-7.1387733999999998</c:v>
                </c:pt>
                <c:pt idx="50">
                  <c:v>-7.1541237999999998</c:v>
                </c:pt>
                <c:pt idx="51">
                  <c:v>-7.1164699000000002</c:v>
                </c:pt>
                <c:pt idx="52">
                  <c:v>-7.1133107999999998</c:v>
                </c:pt>
                <c:pt idx="53">
                  <c:v>-7.1649364999999996</c:v>
                </c:pt>
                <c:pt idx="54">
                  <c:v>-7.1942915999999997</c:v>
                </c:pt>
                <c:pt idx="55">
                  <c:v>-7.2209411000000001</c:v>
                </c:pt>
                <c:pt idx="56">
                  <c:v>-7.2601743000000001</c:v>
                </c:pt>
                <c:pt idx="57">
                  <c:v>-7.3325253000000004</c:v>
                </c:pt>
                <c:pt idx="58">
                  <c:v>-7.3790946000000002</c:v>
                </c:pt>
                <c:pt idx="59">
                  <c:v>-7.4322653000000001</c:v>
                </c:pt>
                <c:pt idx="60">
                  <c:v>-7.4424061999999997</c:v>
                </c:pt>
                <c:pt idx="61">
                  <c:v>-7.4445123999999998</c:v>
                </c:pt>
                <c:pt idx="62">
                  <c:v>-7.4684872999999996</c:v>
                </c:pt>
                <c:pt idx="63">
                  <c:v>-7.4633535999999996</c:v>
                </c:pt>
                <c:pt idx="64">
                  <c:v>-7.3998989999999996</c:v>
                </c:pt>
                <c:pt idx="65">
                  <c:v>-7.4008174000000002</c:v>
                </c:pt>
                <c:pt idx="66">
                  <c:v>-7.4321589000000001</c:v>
                </c:pt>
                <c:pt idx="67">
                  <c:v>-7.4518355999999999</c:v>
                </c:pt>
                <c:pt idx="68">
                  <c:v>-7.6129756000000004</c:v>
                </c:pt>
                <c:pt idx="69">
                  <c:v>-7.7247972000000003</c:v>
                </c:pt>
                <c:pt idx="70">
                  <c:v>-7.8858918999999998</c:v>
                </c:pt>
                <c:pt idx="71">
                  <c:v>-8.0823441000000003</c:v>
                </c:pt>
                <c:pt idx="72">
                  <c:v>-8.3667087999999996</c:v>
                </c:pt>
                <c:pt idx="73">
                  <c:v>-8.6708573999999992</c:v>
                </c:pt>
                <c:pt idx="74">
                  <c:v>-9.0542058999999995</c:v>
                </c:pt>
                <c:pt idx="75">
                  <c:v>-9.4123955000000006</c:v>
                </c:pt>
                <c:pt idx="76">
                  <c:v>-10.087210000000001</c:v>
                </c:pt>
                <c:pt idx="77">
                  <c:v>-10.497695</c:v>
                </c:pt>
                <c:pt idx="78">
                  <c:v>-10.804259</c:v>
                </c:pt>
                <c:pt idx="79">
                  <c:v>-11.222203</c:v>
                </c:pt>
                <c:pt idx="80">
                  <c:v>-11.643452</c:v>
                </c:pt>
                <c:pt idx="81">
                  <c:v>-11.790387000000001</c:v>
                </c:pt>
                <c:pt idx="82">
                  <c:v>-11.970119</c:v>
                </c:pt>
                <c:pt idx="83">
                  <c:v>-12.013934000000001</c:v>
                </c:pt>
                <c:pt idx="84">
                  <c:v>-11.873998</c:v>
                </c:pt>
                <c:pt idx="85">
                  <c:v>-11.604704</c:v>
                </c:pt>
                <c:pt idx="86">
                  <c:v>-11.220529000000001</c:v>
                </c:pt>
                <c:pt idx="87">
                  <c:v>-10.933719999999999</c:v>
                </c:pt>
                <c:pt idx="88">
                  <c:v>-10.631036999999999</c:v>
                </c:pt>
                <c:pt idx="89">
                  <c:v>-10.479606</c:v>
                </c:pt>
                <c:pt idx="90">
                  <c:v>-10.407987</c:v>
                </c:pt>
                <c:pt idx="91">
                  <c:v>-10.345018</c:v>
                </c:pt>
                <c:pt idx="92">
                  <c:v>-10.336256000000001</c:v>
                </c:pt>
                <c:pt idx="93">
                  <c:v>-10.35286</c:v>
                </c:pt>
                <c:pt idx="94">
                  <c:v>-10.324997</c:v>
                </c:pt>
                <c:pt idx="95">
                  <c:v>-10.313872999999999</c:v>
                </c:pt>
                <c:pt idx="96">
                  <c:v>-10.300653000000001</c:v>
                </c:pt>
                <c:pt idx="97">
                  <c:v>-10.166587</c:v>
                </c:pt>
                <c:pt idx="98">
                  <c:v>-10.120175</c:v>
                </c:pt>
                <c:pt idx="99">
                  <c:v>-10.050546000000001</c:v>
                </c:pt>
                <c:pt idx="100">
                  <c:v>-9.9904679999999999</c:v>
                </c:pt>
                <c:pt idx="101">
                  <c:v>-9.8943262000000001</c:v>
                </c:pt>
                <c:pt idx="102">
                  <c:v>-9.8535518999999994</c:v>
                </c:pt>
                <c:pt idx="103">
                  <c:v>-9.8859929999999991</c:v>
                </c:pt>
                <c:pt idx="104">
                  <c:v>-9.8714724</c:v>
                </c:pt>
                <c:pt idx="105">
                  <c:v>-9.7766304000000002</c:v>
                </c:pt>
                <c:pt idx="106">
                  <c:v>-9.7310934000000007</c:v>
                </c:pt>
                <c:pt idx="107">
                  <c:v>-9.6565656999999998</c:v>
                </c:pt>
                <c:pt idx="108">
                  <c:v>-9.5758428999999996</c:v>
                </c:pt>
                <c:pt idx="109">
                  <c:v>-9.5806856000000007</c:v>
                </c:pt>
                <c:pt idx="110">
                  <c:v>-9.5656452000000005</c:v>
                </c:pt>
                <c:pt idx="111">
                  <c:v>-9.5802975000000004</c:v>
                </c:pt>
                <c:pt idx="112">
                  <c:v>-9.6371088</c:v>
                </c:pt>
                <c:pt idx="113">
                  <c:v>-9.7552985999999997</c:v>
                </c:pt>
                <c:pt idx="114">
                  <c:v>-9.7913350999999995</c:v>
                </c:pt>
                <c:pt idx="115">
                  <c:v>-9.7881488999999995</c:v>
                </c:pt>
                <c:pt idx="116">
                  <c:v>-9.8717784999999996</c:v>
                </c:pt>
                <c:pt idx="117">
                  <c:v>-10.416728000000001</c:v>
                </c:pt>
                <c:pt idx="118">
                  <c:v>-10.611651</c:v>
                </c:pt>
                <c:pt idx="119">
                  <c:v>-10.666213000000001</c:v>
                </c:pt>
                <c:pt idx="120">
                  <c:v>-10.786875999999999</c:v>
                </c:pt>
                <c:pt idx="121">
                  <c:v>-10.948758</c:v>
                </c:pt>
                <c:pt idx="122">
                  <c:v>-10.564806000000001</c:v>
                </c:pt>
                <c:pt idx="123">
                  <c:v>-10.370687</c:v>
                </c:pt>
                <c:pt idx="124">
                  <c:v>-10.288176999999999</c:v>
                </c:pt>
                <c:pt idx="125">
                  <c:v>-10.30822</c:v>
                </c:pt>
                <c:pt idx="126">
                  <c:v>-10.368912999999999</c:v>
                </c:pt>
                <c:pt idx="127">
                  <c:v>-10.5495</c:v>
                </c:pt>
                <c:pt idx="128">
                  <c:v>-10.709109</c:v>
                </c:pt>
                <c:pt idx="129">
                  <c:v>-11.083627999999999</c:v>
                </c:pt>
                <c:pt idx="130">
                  <c:v>-11.371937000000001</c:v>
                </c:pt>
                <c:pt idx="131">
                  <c:v>-11.731642000000001</c:v>
                </c:pt>
                <c:pt idx="132">
                  <c:v>-12.122286000000001</c:v>
                </c:pt>
                <c:pt idx="133">
                  <c:v>-12.294574000000001</c:v>
                </c:pt>
                <c:pt idx="134">
                  <c:v>-12.402545999999999</c:v>
                </c:pt>
                <c:pt idx="135">
                  <c:v>-12.307810999999999</c:v>
                </c:pt>
                <c:pt idx="136">
                  <c:v>-12.164966</c:v>
                </c:pt>
                <c:pt idx="137">
                  <c:v>-12.116709</c:v>
                </c:pt>
                <c:pt idx="138">
                  <c:v>-12.154142</c:v>
                </c:pt>
                <c:pt idx="139">
                  <c:v>-12.182739</c:v>
                </c:pt>
                <c:pt idx="140">
                  <c:v>-12.63172</c:v>
                </c:pt>
                <c:pt idx="141">
                  <c:v>-12.696877000000001</c:v>
                </c:pt>
                <c:pt idx="142">
                  <c:v>-12.949857</c:v>
                </c:pt>
                <c:pt idx="143">
                  <c:v>-13.162722</c:v>
                </c:pt>
                <c:pt idx="144">
                  <c:v>-13.372566000000001</c:v>
                </c:pt>
                <c:pt idx="145">
                  <c:v>-13.506273</c:v>
                </c:pt>
                <c:pt idx="146">
                  <c:v>-14.081531999999999</c:v>
                </c:pt>
                <c:pt idx="147">
                  <c:v>-14.825061</c:v>
                </c:pt>
                <c:pt idx="148">
                  <c:v>-15.828369</c:v>
                </c:pt>
                <c:pt idx="149">
                  <c:v>-16.761044999999999</c:v>
                </c:pt>
                <c:pt idx="150">
                  <c:v>-18.370773</c:v>
                </c:pt>
                <c:pt idx="151">
                  <c:v>-19.974578999999999</c:v>
                </c:pt>
                <c:pt idx="152">
                  <c:v>-20.818715999999998</c:v>
                </c:pt>
                <c:pt idx="153">
                  <c:v>-21.434566</c:v>
                </c:pt>
                <c:pt idx="154">
                  <c:v>-23.083373999999999</c:v>
                </c:pt>
                <c:pt idx="155">
                  <c:v>-26.808071000000002</c:v>
                </c:pt>
                <c:pt idx="156">
                  <c:v>-28.657924999999999</c:v>
                </c:pt>
                <c:pt idx="157">
                  <c:v>-30.226986</c:v>
                </c:pt>
                <c:pt idx="158">
                  <c:v>-34.975056000000002</c:v>
                </c:pt>
                <c:pt idx="159">
                  <c:v>-39.103755999999997</c:v>
                </c:pt>
                <c:pt idx="160">
                  <c:v>-38.987212999999997</c:v>
                </c:pt>
                <c:pt idx="161">
                  <c:v>-40.523724000000001</c:v>
                </c:pt>
                <c:pt idx="162">
                  <c:v>-41.782867000000003</c:v>
                </c:pt>
                <c:pt idx="163">
                  <c:v>-39.951416000000002</c:v>
                </c:pt>
                <c:pt idx="164">
                  <c:v>-37.832382000000003</c:v>
                </c:pt>
                <c:pt idx="165">
                  <c:v>-38.310242000000002</c:v>
                </c:pt>
                <c:pt idx="166">
                  <c:v>-40.427757</c:v>
                </c:pt>
                <c:pt idx="167">
                  <c:v>-41.536186000000001</c:v>
                </c:pt>
                <c:pt idx="168">
                  <c:v>-44.409351000000001</c:v>
                </c:pt>
                <c:pt idx="169">
                  <c:v>-48.166888999999998</c:v>
                </c:pt>
                <c:pt idx="170">
                  <c:v>-50.448932999999997</c:v>
                </c:pt>
                <c:pt idx="171">
                  <c:v>-51.653495999999997</c:v>
                </c:pt>
                <c:pt idx="172">
                  <c:v>-53.153239999999997</c:v>
                </c:pt>
                <c:pt idx="173">
                  <c:v>-52.673439000000002</c:v>
                </c:pt>
                <c:pt idx="174">
                  <c:v>-52.226162000000002</c:v>
                </c:pt>
                <c:pt idx="175">
                  <c:v>-52.063685999999997</c:v>
                </c:pt>
                <c:pt idx="176">
                  <c:v>-50.240302999999997</c:v>
                </c:pt>
                <c:pt idx="177">
                  <c:v>-48.733223000000002</c:v>
                </c:pt>
                <c:pt idx="178">
                  <c:v>-49.010005999999997</c:v>
                </c:pt>
                <c:pt idx="179">
                  <c:v>-50.068531</c:v>
                </c:pt>
                <c:pt idx="180">
                  <c:v>-49.781826000000002</c:v>
                </c:pt>
                <c:pt idx="181">
                  <c:v>-48.984817999999997</c:v>
                </c:pt>
                <c:pt idx="182">
                  <c:v>-50.266593999999998</c:v>
                </c:pt>
                <c:pt idx="183">
                  <c:v>-49.308151000000002</c:v>
                </c:pt>
                <c:pt idx="184">
                  <c:v>-47.301788000000002</c:v>
                </c:pt>
                <c:pt idx="185">
                  <c:v>-46.609504999999999</c:v>
                </c:pt>
                <c:pt idx="186">
                  <c:v>-45.727134999999997</c:v>
                </c:pt>
                <c:pt idx="187">
                  <c:v>-44.962158000000002</c:v>
                </c:pt>
                <c:pt idx="188">
                  <c:v>-46.771670999999998</c:v>
                </c:pt>
                <c:pt idx="189">
                  <c:v>-47.259143999999999</c:v>
                </c:pt>
                <c:pt idx="190">
                  <c:v>-45.723747000000003</c:v>
                </c:pt>
                <c:pt idx="191">
                  <c:v>-43.594002000000003</c:v>
                </c:pt>
                <c:pt idx="192">
                  <c:v>-40.779212999999999</c:v>
                </c:pt>
                <c:pt idx="193">
                  <c:v>-36.107784000000002</c:v>
                </c:pt>
                <c:pt idx="194">
                  <c:v>-31.164234</c:v>
                </c:pt>
                <c:pt idx="195">
                  <c:v>-26.694859999999998</c:v>
                </c:pt>
                <c:pt idx="196">
                  <c:v>-25.193587999999998</c:v>
                </c:pt>
                <c:pt idx="197">
                  <c:v>-23.897282000000001</c:v>
                </c:pt>
                <c:pt idx="198">
                  <c:v>-21.622398</c:v>
                </c:pt>
                <c:pt idx="199">
                  <c:v>-20.173999999999999</c:v>
                </c:pt>
                <c:pt idx="200">
                  <c:v>-20.272881999999999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61-437B-BA1D-4849937C9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73376"/>
        <c:axId val="11478374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CLvsLO!$J$2</c15:sqref>
                        </c15:formulaRef>
                      </c:ext>
                    </c:extLst>
                    <c:strCache>
                      <c:ptCount val="1"/>
                      <c:pt idx="0">
                        <c:v>+9 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8</c:v>
                      </c:pt>
                      <c:pt idx="1">
                        <c:v>8.1850000000000005</c:v>
                      </c:pt>
                      <c:pt idx="2">
                        <c:v>8.3699999999999992</c:v>
                      </c:pt>
                      <c:pt idx="3">
                        <c:v>8.5549999999999997</c:v>
                      </c:pt>
                      <c:pt idx="4">
                        <c:v>8.74</c:v>
                      </c:pt>
                      <c:pt idx="5">
                        <c:v>8.9250000000000007</c:v>
                      </c:pt>
                      <c:pt idx="6">
                        <c:v>9.11</c:v>
                      </c:pt>
                      <c:pt idx="7">
                        <c:v>9.2949999999999999</c:v>
                      </c:pt>
                      <c:pt idx="8">
                        <c:v>9.48</c:v>
                      </c:pt>
                      <c:pt idx="9">
                        <c:v>9.6649999999999991</c:v>
                      </c:pt>
                      <c:pt idx="10">
                        <c:v>9.85</c:v>
                      </c:pt>
                      <c:pt idx="11">
                        <c:v>10.035</c:v>
                      </c:pt>
                      <c:pt idx="12">
                        <c:v>10.220000000000001</c:v>
                      </c:pt>
                      <c:pt idx="13">
                        <c:v>10.404999999999999</c:v>
                      </c:pt>
                      <c:pt idx="14">
                        <c:v>10.59</c:v>
                      </c:pt>
                      <c:pt idx="15">
                        <c:v>10.775</c:v>
                      </c:pt>
                      <c:pt idx="16">
                        <c:v>10.96</c:v>
                      </c:pt>
                      <c:pt idx="17">
                        <c:v>11.145</c:v>
                      </c:pt>
                      <c:pt idx="18">
                        <c:v>11.33</c:v>
                      </c:pt>
                      <c:pt idx="19">
                        <c:v>11.515000000000001</c:v>
                      </c:pt>
                      <c:pt idx="20">
                        <c:v>11.7</c:v>
                      </c:pt>
                      <c:pt idx="21">
                        <c:v>11.885</c:v>
                      </c:pt>
                      <c:pt idx="22">
                        <c:v>12.07</c:v>
                      </c:pt>
                      <c:pt idx="23">
                        <c:v>12.255000000000001</c:v>
                      </c:pt>
                      <c:pt idx="24">
                        <c:v>12.44</c:v>
                      </c:pt>
                      <c:pt idx="25">
                        <c:v>12.625</c:v>
                      </c:pt>
                      <c:pt idx="26">
                        <c:v>12.81</c:v>
                      </c:pt>
                      <c:pt idx="27">
                        <c:v>12.994999999999999</c:v>
                      </c:pt>
                      <c:pt idx="28">
                        <c:v>13.18</c:v>
                      </c:pt>
                      <c:pt idx="29">
                        <c:v>13.365</c:v>
                      </c:pt>
                      <c:pt idx="30">
                        <c:v>13.55</c:v>
                      </c:pt>
                      <c:pt idx="31">
                        <c:v>13.734999999999999</c:v>
                      </c:pt>
                      <c:pt idx="32">
                        <c:v>13.92</c:v>
                      </c:pt>
                      <c:pt idx="33">
                        <c:v>14.105</c:v>
                      </c:pt>
                      <c:pt idx="34">
                        <c:v>14.29</c:v>
                      </c:pt>
                      <c:pt idx="35">
                        <c:v>14.475</c:v>
                      </c:pt>
                      <c:pt idx="36">
                        <c:v>14.66</c:v>
                      </c:pt>
                      <c:pt idx="37">
                        <c:v>14.845000000000001</c:v>
                      </c:pt>
                      <c:pt idx="38">
                        <c:v>15.03</c:v>
                      </c:pt>
                      <c:pt idx="39">
                        <c:v>15.215</c:v>
                      </c:pt>
                      <c:pt idx="40">
                        <c:v>15.4</c:v>
                      </c:pt>
                      <c:pt idx="41">
                        <c:v>15.585000000000001</c:v>
                      </c:pt>
                      <c:pt idx="42">
                        <c:v>15.77</c:v>
                      </c:pt>
                      <c:pt idx="43">
                        <c:v>15.955</c:v>
                      </c:pt>
                      <c:pt idx="44">
                        <c:v>16.14</c:v>
                      </c:pt>
                      <c:pt idx="45">
                        <c:v>16.324999999999999</c:v>
                      </c:pt>
                      <c:pt idx="46">
                        <c:v>16.510000000000002</c:v>
                      </c:pt>
                      <c:pt idx="47">
                        <c:v>16.695</c:v>
                      </c:pt>
                      <c:pt idx="48">
                        <c:v>16.88</c:v>
                      </c:pt>
                      <c:pt idx="49">
                        <c:v>17.065000000000001</c:v>
                      </c:pt>
                      <c:pt idx="50">
                        <c:v>17.25</c:v>
                      </c:pt>
                      <c:pt idx="51">
                        <c:v>17.434999999999999</c:v>
                      </c:pt>
                      <c:pt idx="52">
                        <c:v>17.62</c:v>
                      </c:pt>
                      <c:pt idx="53">
                        <c:v>17.805</c:v>
                      </c:pt>
                      <c:pt idx="54">
                        <c:v>17.989999999999998</c:v>
                      </c:pt>
                      <c:pt idx="55">
                        <c:v>18.175000000000001</c:v>
                      </c:pt>
                      <c:pt idx="56">
                        <c:v>18.36</c:v>
                      </c:pt>
                      <c:pt idx="57">
                        <c:v>18.545000000000002</c:v>
                      </c:pt>
                      <c:pt idx="58">
                        <c:v>18.73</c:v>
                      </c:pt>
                      <c:pt idx="59">
                        <c:v>18.914999999999999</c:v>
                      </c:pt>
                      <c:pt idx="60">
                        <c:v>19.100000000000001</c:v>
                      </c:pt>
                      <c:pt idx="61">
                        <c:v>19.285</c:v>
                      </c:pt>
                      <c:pt idx="62">
                        <c:v>19.47</c:v>
                      </c:pt>
                      <c:pt idx="63">
                        <c:v>19.655000000000001</c:v>
                      </c:pt>
                      <c:pt idx="64">
                        <c:v>19.84</c:v>
                      </c:pt>
                      <c:pt idx="65">
                        <c:v>20.024999999999999</c:v>
                      </c:pt>
                      <c:pt idx="66">
                        <c:v>20.21</c:v>
                      </c:pt>
                      <c:pt idx="67">
                        <c:v>20.395</c:v>
                      </c:pt>
                      <c:pt idx="68">
                        <c:v>20.58</c:v>
                      </c:pt>
                      <c:pt idx="69">
                        <c:v>20.765000000000001</c:v>
                      </c:pt>
                      <c:pt idx="70">
                        <c:v>20.95</c:v>
                      </c:pt>
                      <c:pt idx="71">
                        <c:v>21.135000000000002</c:v>
                      </c:pt>
                      <c:pt idx="72">
                        <c:v>21.32</c:v>
                      </c:pt>
                      <c:pt idx="73">
                        <c:v>21.504999999999999</c:v>
                      </c:pt>
                      <c:pt idx="74">
                        <c:v>21.69</c:v>
                      </c:pt>
                      <c:pt idx="75">
                        <c:v>21.875</c:v>
                      </c:pt>
                      <c:pt idx="76">
                        <c:v>22.06</c:v>
                      </c:pt>
                      <c:pt idx="77">
                        <c:v>22.245000000000001</c:v>
                      </c:pt>
                      <c:pt idx="78">
                        <c:v>22.43</c:v>
                      </c:pt>
                      <c:pt idx="79">
                        <c:v>22.614999999999998</c:v>
                      </c:pt>
                      <c:pt idx="80">
                        <c:v>22.8</c:v>
                      </c:pt>
                      <c:pt idx="81">
                        <c:v>22.984999999999999</c:v>
                      </c:pt>
                      <c:pt idx="82">
                        <c:v>23.17</c:v>
                      </c:pt>
                      <c:pt idx="83">
                        <c:v>23.355</c:v>
                      </c:pt>
                      <c:pt idx="84">
                        <c:v>23.54</c:v>
                      </c:pt>
                      <c:pt idx="85">
                        <c:v>23.725000000000001</c:v>
                      </c:pt>
                      <c:pt idx="86">
                        <c:v>23.91</c:v>
                      </c:pt>
                      <c:pt idx="87">
                        <c:v>24.094999999999999</c:v>
                      </c:pt>
                      <c:pt idx="88">
                        <c:v>24.28</c:v>
                      </c:pt>
                      <c:pt idx="89">
                        <c:v>24.465</c:v>
                      </c:pt>
                      <c:pt idx="90">
                        <c:v>24.65</c:v>
                      </c:pt>
                      <c:pt idx="91">
                        <c:v>24.835000000000001</c:v>
                      </c:pt>
                      <c:pt idx="92">
                        <c:v>25.02</c:v>
                      </c:pt>
                      <c:pt idx="93">
                        <c:v>25.204999999999998</c:v>
                      </c:pt>
                      <c:pt idx="94">
                        <c:v>25.39</c:v>
                      </c:pt>
                      <c:pt idx="95">
                        <c:v>25.574999999999999</c:v>
                      </c:pt>
                      <c:pt idx="96">
                        <c:v>25.76</c:v>
                      </c:pt>
                      <c:pt idx="97">
                        <c:v>25.945</c:v>
                      </c:pt>
                      <c:pt idx="98">
                        <c:v>26.13</c:v>
                      </c:pt>
                      <c:pt idx="99">
                        <c:v>26.315000000000001</c:v>
                      </c:pt>
                      <c:pt idx="100">
                        <c:v>26.5</c:v>
                      </c:pt>
                      <c:pt idx="101">
                        <c:v>26.684999999999999</c:v>
                      </c:pt>
                      <c:pt idx="102">
                        <c:v>26.87</c:v>
                      </c:pt>
                      <c:pt idx="103">
                        <c:v>27.055</c:v>
                      </c:pt>
                      <c:pt idx="104">
                        <c:v>27.24</c:v>
                      </c:pt>
                      <c:pt idx="105">
                        <c:v>27.425000000000001</c:v>
                      </c:pt>
                      <c:pt idx="106">
                        <c:v>27.61</c:v>
                      </c:pt>
                      <c:pt idx="107">
                        <c:v>27.795000000000002</c:v>
                      </c:pt>
                      <c:pt idx="108">
                        <c:v>27.98</c:v>
                      </c:pt>
                      <c:pt idx="109">
                        <c:v>28.164999999999999</c:v>
                      </c:pt>
                      <c:pt idx="110">
                        <c:v>28.35</c:v>
                      </c:pt>
                      <c:pt idx="111">
                        <c:v>28.535</c:v>
                      </c:pt>
                      <c:pt idx="112">
                        <c:v>28.72</c:v>
                      </c:pt>
                      <c:pt idx="113">
                        <c:v>28.905000000000001</c:v>
                      </c:pt>
                      <c:pt idx="114">
                        <c:v>29.09</c:v>
                      </c:pt>
                      <c:pt idx="115">
                        <c:v>29.274999999999999</c:v>
                      </c:pt>
                      <c:pt idx="116">
                        <c:v>29.46</c:v>
                      </c:pt>
                      <c:pt idx="117">
                        <c:v>29.645</c:v>
                      </c:pt>
                      <c:pt idx="118">
                        <c:v>29.83</c:v>
                      </c:pt>
                      <c:pt idx="119">
                        <c:v>30.015000000000001</c:v>
                      </c:pt>
                      <c:pt idx="120">
                        <c:v>30.2</c:v>
                      </c:pt>
                      <c:pt idx="121">
                        <c:v>30.385000000000002</c:v>
                      </c:pt>
                      <c:pt idx="122">
                        <c:v>30.57</c:v>
                      </c:pt>
                      <c:pt idx="123">
                        <c:v>30.754999999999999</c:v>
                      </c:pt>
                      <c:pt idx="124">
                        <c:v>30.94</c:v>
                      </c:pt>
                      <c:pt idx="125">
                        <c:v>31.125</c:v>
                      </c:pt>
                      <c:pt idx="126">
                        <c:v>31.31</c:v>
                      </c:pt>
                      <c:pt idx="127">
                        <c:v>31.495000000000001</c:v>
                      </c:pt>
                      <c:pt idx="128">
                        <c:v>31.68</c:v>
                      </c:pt>
                      <c:pt idx="129">
                        <c:v>31.864999999999998</c:v>
                      </c:pt>
                      <c:pt idx="130">
                        <c:v>32.049999999999997</c:v>
                      </c:pt>
                      <c:pt idx="131">
                        <c:v>32.234999999999999</c:v>
                      </c:pt>
                      <c:pt idx="132">
                        <c:v>32.42</c:v>
                      </c:pt>
                      <c:pt idx="133">
                        <c:v>32.604999999999997</c:v>
                      </c:pt>
                      <c:pt idx="134">
                        <c:v>32.79</c:v>
                      </c:pt>
                      <c:pt idx="135">
                        <c:v>32.975000000000001</c:v>
                      </c:pt>
                      <c:pt idx="136">
                        <c:v>33.159999999999997</c:v>
                      </c:pt>
                      <c:pt idx="137">
                        <c:v>33.344999999999999</c:v>
                      </c:pt>
                      <c:pt idx="138">
                        <c:v>33.53</c:v>
                      </c:pt>
                      <c:pt idx="139">
                        <c:v>33.715000000000003</c:v>
                      </c:pt>
                      <c:pt idx="140">
                        <c:v>33.9</c:v>
                      </c:pt>
                      <c:pt idx="141">
                        <c:v>34.085000000000001</c:v>
                      </c:pt>
                      <c:pt idx="142">
                        <c:v>34.270000000000003</c:v>
                      </c:pt>
                      <c:pt idx="143">
                        <c:v>34.454999999999998</c:v>
                      </c:pt>
                      <c:pt idx="144">
                        <c:v>34.64</c:v>
                      </c:pt>
                      <c:pt idx="145">
                        <c:v>34.825000000000003</c:v>
                      </c:pt>
                      <c:pt idx="146">
                        <c:v>35.01</c:v>
                      </c:pt>
                      <c:pt idx="147">
                        <c:v>35.195</c:v>
                      </c:pt>
                      <c:pt idx="148">
                        <c:v>35.380000000000003</c:v>
                      </c:pt>
                      <c:pt idx="149">
                        <c:v>35.564999999999998</c:v>
                      </c:pt>
                      <c:pt idx="150">
                        <c:v>35.75</c:v>
                      </c:pt>
                      <c:pt idx="151">
                        <c:v>35.935000000000002</c:v>
                      </c:pt>
                      <c:pt idx="152">
                        <c:v>36.119999999999997</c:v>
                      </c:pt>
                      <c:pt idx="153">
                        <c:v>36.305</c:v>
                      </c:pt>
                      <c:pt idx="154">
                        <c:v>36.49</c:v>
                      </c:pt>
                      <c:pt idx="155">
                        <c:v>36.674999999999997</c:v>
                      </c:pt>
                      <c:pt idx="156">
                        <c:v>36.86</c:v>
                      </c:pt>
                      <c:pt idx="157">
                        <c:v>37.045000000000002</c:v>
                      </c:pt>
                      <c:pt idx="158">
                        <c:v>37.229999999999997</c:v>
                      </c:pt>
                      <c:pt idx="159">
                        <c:v>37.414999999999999</c:v>
                      </c:pt>
                      <c:pt idx="160">
                        <c:v>37.6</c:v>
                      </c:pt>
                      <c:pt idx="161">
                        <c:v>37.784999999999997</c:v>
                      </c:pt>
                      <c:pt idx="162">
                        <c:v>37.97</c:v>
                      </c:pt>
                      <c:pt idx="163">
                        <c:v>38.155000000000001</c:v>
                      </c:pt>
                      <c:pt idx="164">
                        <c:v>38.340000000000003</c:v>
                      </c:pt>
                      <c:pt idx="165">
                        <c:v>38.524999999999999</c:v>
                      </c:pt>
                      <c:pt idx="166">
                        <c:v>38.71</c:v>
                      </c:pt>
                      <c:pt idx="167">
                        <c:v>38.895000000000003</c:v>
                      </c:pt>
                      <c:pt idx="168">
                        <c:v>39.08</c:v>
                      </c:pt>
                      <c:pt idx="169">
                        <c:v>39.265000000000001</c:v>
                      </c:pt>
                      <c:pt idx="170">
                        <c:v>39.450000000000003</c:v>
                      </c:pt>
                      <c:pt idx="171">
                        <c:v>39.634999999999998</c:v>
                      </c:pt>
                      <c:pt idx="172">
                        <c:v>39.82</c:v>
                      </c:pt>
                      <c:pt idx="173">
                        <c:v>40.005000000000003</c:v>
                      </c:pt>
                      <c:pt idx="174">
                        <c:v>40.19</c:v>
                      </c:pt>
                      <c:pt idx="175">
                        <c:v>40.375</c:v>
                      </c:pt>
                      <c:pt idx="176">
                        <c:v>40.56</c:v>
                      </c:pt>
                      <c:pt idx="177">
                        <c:v>40.744999999999997</c:v>
                      </c:pt>
                      <c:pt idx="178">
                        <c:v>40.93</c:v>
                      </c:pt>
                      <c:pt idx="179">
                        <c:v>41.115000000000002</c:v>
                      </c:pt>
                      <c:pt idx="180">
                        <c:v>41.3</c:v>
                      </c:pt>
                      <c:pt idx="181">
                        <c:v>41.484999999999999</c:v>
                      </c:pt>
                      <c:pt idx="182">
                        <c:v>41.67</c:v>
                      </c:pt>
                      <c:pt idx="183">
                        <c:v>41.854999999999997</c:v>
                      </c:pt>
                      <c:pt idx="184">
                        <c:v>42.04</c:v>
                      </c:pt>
                      <c:pt idx="185">
                        <c:v>42.225000000000001</c:v>
                      </c:pt>
                      <c:pt idx="186">
                        <c:v>42.41</c:v>
                      </c:pt>
                      <c:pt idx="187">
                        <c:v>42.594999999999999</c:v>
                      </c:pt>
                      <c:pt idx="188">
                        <c:v>42.78</c:v>
                      </c:pt>
                      <c:pt idx="189">
                        <c:v>42.965000000000003</c:v>
                      </c:pt>
                      <c:pt idx="190">
                        <c:v>43.15</c:v>
                      </c:pt>
                      <c:pt idx="191">
                        <c:v>43.335000000000001</c:v>
                      </c:pt>
                      <c:pt idx="192">
                        <c:v>43.52</c:v>
                      </c:pt>
                      <c:pt idx="193">
                        <c:v>43.704999999999998</c:v>
                      </c:pt>
                      <c:pt idx="194">
                        <c:v>43.89</c:v>
                      </c:pt>
                      <c:pt idx="195">
                        <c:v>44.075000000000003</c:v>
                      </c:pt>
                      <c:pt idx="196">
                        <c:v>44.26</c:v>
                      </c:pt>
                      <c:pt idx="197">
                        <c:v>44.445</c:v>
                      </c:pt>
                      <c:pt idx="198">
                        <c:v>44.63</c:v>
                      </c:pt>
                      <c:pt idx="199">
                        <c:v>44.814999999999998</c:v>
                      </c:pt>
                      <c:pt idx="200">
                        <c:v>45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CLvsLO!$J$5:$J$205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B261-437B-BA1D-4849937C91C3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CLvsLO!$K$2</c15:sqref>
                        </c15:formulaRef>
                      </c:ext>
                    </c:extLst>
                    <c:strCache>
                      <c:ptCount val="1"/>
                      <c:pt idx="0">
                        <c:v>+7 dBm</c:v>
                      </c:pt>
                    </c:strCache>
                  </c:strRef>
                </c:tx>
                <c:spPr>
                  <a:ln cap="rnd"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8</c:v>
                      </c:pt>
                      <c:pt idx="1">
                        <c:v>8.1850000000000005</c:v>
                      </c:pt>
                      <c:pt idx="2">
                        <c:v>8.3699999999999992</c:v>
                      </c:pt>
                      <c:pt idx="3">
                        <c:v>8.5549999999999997</c:v>
                      </c:pt>
                      <c:pt idx="4">
                        <c:v>8.74</c:v>
                      </c:pt>
                      <c:pt idx="5">
                        <c:v>8.9250000000000007</c:v>
                      </c:pt>
                      <c:pt idx="6">
                        <c:v>9.11</c:v>
                      </c:pt>
                      <c:pt idx="7">
                        <c:v>9.2949999999999999</c:v>
                      </c:pt>
                      <c:pt idx="8">
                        <c:v>9.48</c:v>
                      </c:pt>
                      <c:pt idx="9">
                        <c:v>9.6649999999999991</c:v>
                      </c:pt>
                      <c:pt idx="10">
                        <c:v>9.85</c:v>
                      </c:pt>
                      <c:pt idx="11">
                        <c:v>10.035</c:v>
                      </c:pt>
                      <c:pt idx="12">
                        <c:v>10.220000000000001</c:v>
                      </c:pt>
                      <c:pt idx="13">
                        <c:v>10.404999999999999</c:v>
                      </c:pt>
                      <c:pt idx="14">
                        <c:v>10.59</c:v>
                      </c:pt>
                      <c:pt idx="15">
                        <c:v>10.775</c:v>
                      </c:pt>
                      <c:pt idx="16">
                        <c:v>10.96</c:v>
                      </c:pt>
                      <c:pt idx="17">
                        <c:v>11.145</c:v>
                      </c:pt>
                      <c:pt idx="18">
                        <c:v>11.33</c:v>
                      </c:pt>
                      <c:pt idx="19">
                        <c:v>11.515000000000001</c:v>
                      </c:pt>
                      <c:pt idx="20">
                        <c:v>11.7</c:v>
                      </c:pt>
                      <c:pt idx="21">
                        <c:v>11.885</c:v>
                      </c:pt>
                      <c:pt idx="22">
                        <c:v>12.07</c:v>
                      </c:pt>
                      <c:pt idx="23">
                        <c:v>12.255000000000001</c:v>
                      </c:pt>
                      <c:pt idx="24">
                        <c:v>12.44</c:v>
                      </c:pt>
                      <c:pt idx="25">
                        <c:v>12.625</c:v>
                      </c:pt>
                      <c:pt idx="26">
                        <c:v>12.81</c:v>
                      </c:pt>
                      <c:pt idx="27">
                        <c:v>12.994999999999999</c:v>
                      </c:pt>
                      <c:pt idx="28">
                        <c:v>13.18</c:v>
                      </c:pt>
                      <c:pt idx="29">
                        <c:v>13.365</c:v>
                      </c:pt>
                      <c:pt idx="30">
                        <c:v>13.55</c:v>
                      </c:pt>
                      <c:pt idx="31">
                        <c:v>13.734999999999999</c:v>
                      </c:pt>
                      <c:pt idx="32">
                        <c:v>13.92</c:v>
                      </c:pt>
                      <c:pt idx="33">
                        <c:v>14.105</c:v>
                      </c:pt>
                      <c:pt idx="34">
                        <c:v>14.29</c:v>
                      </c:pt>
                      <c:pt idx="35">
                        <c:v>14.475</c:v>
                      </c:pt>
                      <c:pt idx="36">
                        <c:v>14.66</c:v>
                      </c:pt>
                      <c:pt idx="37">
                        <c:v>14.845000000000001</c:v>
                      </c:pt>
                      <c:pt idx="38">
                        <c:v>15.03</c:v>
                      </c:pt>
                      <c:pt idx="39">
                        <c:v>15.215</c:v>
                      </c:pt>
                      <c:pt idx="40">
                        <c:v>15.4</c:v>
                      </c:pt>
                      <c:pt idx="41">
                        <c:v>15.585000000000001</c:v>
                      </c:pt>
                      <c:pt idx="42">
                        <c:v>15.77</c:v>
                      </c:pt>
                      <c:pt idx="43">
                        <c:v>15.955</c:v>
                      </c:pt>
                      <c:pt idx="44">
                        <c:v>16.14</c:v>
                      </c:pt>
                      <c:pt idx="45">
                        <c:v>16.324999999999999</c:v>
                      </c:pt>
                      <c:pt idx="46">
                        <c:v>16.510000000000002</c:v>
                      </c:pt>
                      <c:pt idx="47">
                        <c:v>16.695</c:v>
                      </c:pt>
                      <c:pt idx="48">
                        <c:v>16.88</c:v>
                      </c:pt>
                      <c:pt idx="49">
                        <c:v>17.065000000000001</c:v>
                      </c:pt>
                      <c:pt idx="50">
                        <c:v>17.25</c:v>
                      </c:pt>
                      <c:pt idx="51">
                        <c:v>17.434999999999999</c:v>
                      </c:pt>
                      <c:pt idx="52">
                        <c:v>17.62</c:v>
                      </c:pt>
                      <c:pt idx="53">
                        <c:v>17.805</c:v>
                      </c:pt>
                      <c:pt idx="54">
                        <c:v>17.989999999999998</c:v>
                      </c:pt>
                      <c:pt idx="55">
                        <c:v>18.175000000000001</c:v>
                      </c:pt>
                      <c:pt idx="56">
                        <c:v>18.36</c:v>
                      </c:pt>
                      <c:pt idx="57">
                        <c:v>18.545000000000002</c:v>
                      </c:pt>
                      <c:pt idx="58">
                        <c:v>18.73</c:v>
                      </c:pt>
                      <c:pt idx="59">
                        <c:v>18.914999999999999</c:v>
                      </c:pt>
                      <c:pt idx="60">
                        <c:v>19.100000000000001</c:v>
                      </c:pt>
                      <c:pt idx="61">
                        <c:v>19.285</c:v>
                      </c:pt>
                      <c:pt idx="62">
                        <c:v>19.47</c:v>
                      </c:pt>
                      <c:pt idx="63">
                        <c:v>19.655000000000001</c:v>
                      </c:pt>
                      <c:pt idx="64">
                        <c:v>19.84</c:v>
                      </c:pt>
                      <c:pt idx="65">
                        <c:v>20.024999999999999</c:v>
                      </c:pt>
                      <c:pt idx="66">
                        <c:v>20.21</c:v>
                      </c:pt>
                      <c:pt idx="67">
                        <c:v>20.395</c:v>
                      </c:pt>
                      <c:pt idx="68">
                        <c:v>20.58</c:v>
                      </c:pt>
                      <c:pt idx="69">
                        <c:v>20.765000000000001</c:v>
                      </c:pt>
                      <c:pt idx="70">
                        <c:v>20.95</c:v>
                      </c:pt>
                      <c:pt idx="71">
                        <c:v>21.135000000000002</c:v>
                      </c:pt>
                      <c:pt idx="72">
                        <c:v>21.32</c:v>
                      </c:pt>
                      <c:pt idx="73">
                        <c:v>21.504999999999999</c:v>
                      </c:pt>
                      <c:pt idx="74">
                        <c:v>21.69</c:v>
                      </c:pt>
                      <c:pt idx="75">
                        <c:v>21.875</c:v>
                      </c:pt>
                      <c:pt idx="76">
                        <c:v>22.06</c:v>
                      </c:pt>
                      <c:pt idx="77">
                        <c:v>22.245000000000001</c:v>
                      </c:pt>
                      <c:pt idx="78">
                        <c:v>22.43</c:v>
                      </c:pt>
                      <c:pt idx="79">
                        <c:v>22.614999999999998</c:v>
                      </c:pt>
                      <c:pt idx="80">
                        <c:v>22.8</c:v>
                      </c:pt>
                      <c:pt idx="81">
                        <c:v>22.984999999999999</c:v>
                      </c:pt>
                      <c:pt idx="82">
                        <c:v>23.17</c:v>
                      </c:pt>
                      <c:pt idx="83">
                        <c:v>23.355</c:v>
                      </c:pt>
                      <c:pt idx="84">
                        <c:v>23.54</c:v>
                      </c:pt>
                      <c:pt idx="85">
                        <c:v>23.725000000000001</c:v>
                      </c:pt>
                      <c:pt idx="86">
                        <c:v>23.91</c:v>
                      </c:pt>
                      <c:pt idx="87">
                        <c:v>24.094999999999999</c:v>
                      </c:pt>
                      <c:pt idx="88">
                        <c:v>24.28</c:v>
                      </c:pt>
                      <c:pt idx="89">
                        <c:v>24.465</c:v>
                      </c:pt>
                      <c:pt idx="90">
                        <c:v>24.65</c:v>
                      </c:pt>
                      <c:pt idx="91">
                        <c:v>24.835000000000001</c:v>
                      </c:pt>
                      <c:pt idx="92">
                        <c:v>25.02</c:v>
                      </c:pt>
                      <c:pt idx="93">
                        <c:v>25.204999999999998</c:v>
                      </c:pt>
                      <c:pt idx="94">
                        <c:v>25.39</c:v>
                      </c:pt>
                      <c:pt idx="95">
                        <c:v>25.574999999999999</c:v>
                      </c:pt>
                      <c:pt idx="96">
                        <c:v>25.76</c:v>
                      </c:pt>
                      <c:pt idx="97">
                        <c:v>25.945</c:v>
                      </c:pt>
                      <c:pt idx="98">
                        <c:v>26.13</c:v>
                      </c:pt>
                      <c:pt idx="99">
                        <c:v>26.315000000000001</c:v>
                      </c:pt>
                      <c:pt idx="100">
                        <c:v>26.5</c:v>
                      </c:pt>
                      <c:pt idx="101">
                        <c:v>26.684999999999999</c:v>
                      </c:pt>
                      <c:pt idx="102">
                        <c:v>26.87</c:v>
                      </c:pt>
                      <c:pt idx="103">
                        <c:v>27.055</c:v>
                      </c:pt>
                      <c:pt idx="104">
                        <c:v>27.24</c:v>
                      </c:pt>
                      <c:pt idx="105">
                        <c:v>27.425000000000001</c:v>
                      </c:pt>
                      <c:pt idx="106">
                        <c:v>27.61</c:v>
                      </c:pt>
                      <c:pt idx="107">
                        <c:v>27.795000000000002</c:v>
                      </c:pt>
                      <c:pt idx="108">
                        <c:v>27.98</c:v>
                      </c:pt>
                      <c:pt idx="109">
                        <c:v>28.164999999999999</c:v>
                      </c:pt>
                      <c:pt idx="110">
                        <c:v>28.35</c:v>
                      </c:pt>
                      <c:pt idx="111">
                        <c:v>28.535</c:v>
                      </c:pt>
                      <c:pt idx="112">
                        <c:v>28.72</c:v>
                      </c:pt>
                      <c:pt idx="113">
                        <c:v>28.905000000000001</c:v>
                      </c:pt>
                      <c:pt idx="114">
                        <c:v>29.09</c:v>
                      </c:pt>
                      <c:pt idx="115">
                        <c:v>29.274999999999999</c:v>
                      </c:pt>
                      <c:pt idx="116">
                        <c:v>29.46</c:v>
                      </c:pt>
                      <c:pt idx="117">
                        <c:v>29.645</c:v>
                      </c:pt>
                      <c:pt idx="118">
                        <c:v>29.83</c:v>
                      </c:pt>
                      <c:pt idx="119">
                        <c:v>30.015000000000001</c:v>
                      </c:pt>
                      <c:pt idx="120">
                        <c:v>30.2</c:v>
                      </c:pt>
                      <c:pt idx="121">
                        <c:v>30.385000000000002</c:v>
                      </c:pt>
                      <c:pt idx="122">
                        <c:v>30.57</c:v>
                      </c:pt>
                      <c:pt idx="123">
                        <c:v>30.754999999999999</c:v>
                      </c:pt>
                      <c:pt idx="124">
                        <c:v>30.94</c:v>
                      </c:pt>
                      <c:pt idx="125">
                        <c:v>31.125</c:v>
                      </c:pt>
                      <c:pt idx="126">
                        <c:v>31.31</c:v>
                      </c:pt>
                      <c:pt idx="127">
                        <c:v>31.495000000000001</c:v>
                      </c:pt>
                      <c:pt idx="128">
                        <c:v>31.68</c:v>
                      </c:pt>
                      <c:pt idx="129">
                        <c:v>31.864999999999998</c:v>
                      </c:pt>
                      <c:pt idx="130">
                        <c:v>32.049999999999997</c:v>
                      </c:pt>
                      <c:pt idx="131">
                        <c:v>32.234999999999999</c:v>
                      </c:pt>
                      <c:pt idx="132">
                        <c:v>32.42</c:v>
                      </c:pt>
                      <c:pt idx="133">
                        <c:v>32.604999999999997</c:v>
                      </c:pt>
                      <c:pt idx="134">
                        <c:v>32.79</c:v>
                      </c:pt>
                      <c:pt idx="135">
                        <c:v>32.975000000000001</c:v>
                      </c:pt>
                      <c:pt idx="136">
                        <c:v>33.159999999999997</c:v>
                      </c:pt>
                      <c:pt idx="137">
                        <c:v>33.344999999999999</c:v>
                      </c:pt>
                      <c:pt idx="138">
                        <c:v>33.53</c:v>
                      </c:pt>
                      <c:pt idx="139">
                        <c:v>33.715000000000003</c:v>
                      </c:pt>
                      <c:pt idx="140">
                        <c:v>33.9</c:v>
                      </c:pt>
                      <c:pt idx="141">
                        <c:v>34.085000000000001</c:v>
                      </c:pt>
                      <c:pt idx="142">
                        <c:v>34.270000000000003</c:v>
                      </c:pt>
                      <c:pt idx="143">
                        <c:v>34.454999999999998</c:v>
                      </c:pt>
                      <c:pt idx="144">
                        <c:v>34.64</c:v>
                      </c:pt>
                      <c:pt idx="145">
                        <c:v>34.825000000000003</c:v>
                      </c:pt>
                      <c:pt idx="146">
                        <c:v>35.01</c:v>
                      </c:pt>
                      <c:pt idx="147">
                        <c:v>35.195</c:v>
                      </c:pt>
                      <c:pt idx="148">
                        <c:v>35.380000000000003</c:v>
                      </c:pt>
                      <c:pt idx="149">
                        <c:v>35.564999999999998</c:v>
                      </c:pt>
                      <c:pt idx="150">
                        <c:v>35.75</c:v>
                      </c:pt>
                      <c:pt idx="151">
                        <c:v>35.935000000000002</c:v>
                      </c:pt>
                      <c:pt idx="152">
                        <c:v>36.119999999999997</c:v>
                      </c:pt>
                      <c:pt idx="153">
                        <c:v>36.305</c:v>
                      </c:pt>
                      <c:pt idx="154">
                        <c:v>36.49</c:v>
                      </c:pt>
                      <c:pt idx="155">
                        <c:v>36.674999999999997</c:v>
                      </c:pt>
                      <c:pt idx="156">
                        <c:v>36.86</c:v>
                      </c:pt>
                      <c:pt idx="157">
                        <c:v>37.045000000000002</c:v>
                      </c:pt>
                      <c:pt idx="158">
                        <c:v>37.229999999999997</c:v>
                      </c:pt>
                      <c:pt idx="159">
                        <c:v>37.414999999999999</c:v>
                      </c:pt>
                      <c:pt idx="160">
                        <c:v>37.6</c:v>
                      </c:pt>
                      <c:pt idx="161">
                        <c:v>37.784999999999997</c:v>
                      </c:pt>
                      <c:pt idx="162">
                        <c:v>37.97</c:v>
                      </c:pt>
                      <c:pt idx="163">
                        <c:v>38.155000000000001</c:v>
                      </c:pt>
                      <c:pt idx="164">
                        <c:v>38.340000000000003</c:v>
                      </c:pt>
                      <c:pt idx="165">
                        <c:v>38.524999999999999</c:v>
                      </c:pt>
                      <c:pt idx="166">
                        <c:v>38.71</c:v>
                      </c:pt>
                      <c:pt idx="167">
                        <c:v>38.895000000000003</c:v>
                      </c:pt>
                      <c:pt idx="168">
                        <c:v>39.08</c:v>
                      </c:pt>
                      <c:pt idx="169">
                        <c:v>39.265000000000001</c:v>
                      </c:pt>
                      <c:pt idx="170">
                        <c:v>39.450000000000003</c:v>
                      </c:pt>
                      <c:pt idx="171">
                        <c:v>39.634999999999998</c:v>
                      </c:pt>
                      <c:pt idx="172">
                        <c:v>39.82</c:v>
                      </c:pt>
                      <c:pt idx="173">
                        <c:v>40.005000000000003</c:v>
                      </c:pt>
                      <c:pt idx="174">
                        <c:v>40.19</c:v>
                      </c:pt>
                      <c:pt idx="175">
                        <c:v>40.375</c:v>
                      </c:pt>
                      <c:pt idx="176">
                        <c:v>40.56</c:v>
                      </c:pt>
                      <c:pt idx="177">
                        <c:v>40.744999999999997</c:v>
                      </c:pt>
                      <c:pt idx="178">
                        <c:v>40.93</c:v>
                      </c:pt>
                      <c:pt idx="179">
                        <c:v>41.115000000000002</c:v>
                      </c:pt>
                      <c:pt idx="180">
                        <c:v>41.3</c:v>
                      </c:pt>
                      <c:pt idx="181">
                        <c:v>41.484999999999999</c:v>
                      </c:pt>
                      <c:pt idx="182">
                        <c:v>41.67</c:v>
                      </c:pt>
                      <c:pt idx="183">
                        <c:v>41.854999999999997</c:v>
                      </c:pt>
                      <c:pt idx="184">
                        <c:v>42.04</c:v>
                      </c:pt>
                      <c:pt idx="185">
                        <c:v>42.225000000000001</c:v>
                      </c:pt>
                      <c:pt idx="186">
                        <c:v>42.41</c:v>
                      </c:pt>
                      <c:pt idx="187">
                        <c:v>42.594999999999999</c:v>
                      </c:pt>
                      <c:pt idx="188">
                        <c:v>42.78</c:v>
                      </c:pt>
                      <c:pt idx="189">
                        <c:v>42.965000000000003</c:v>
                      </c:pt>
                      <c:pt idx="190">
                        <c:v>43.15</c:v>
                      </c:pt>
                      <c:pt idx="191">
                        <c:v>43.335000000000001</c:v>
                      </c:pt>
                      <c:pt idx="192">
                        <c:v>43.52</c:v>
                      </c:pt>
                      <c:pt idx="193">
                        <c:v>43.704999999999998</c:v>
                      </c:pt>
                      <c:pt idx="194">
                        <c:v>43.89</c:v>
                      </c:pt>
                      <c:pt idx="195">
                        <c:v>44.075000000000003</c:v>
                      </c:pt>
                      <c:pt idx="196">
                        <c:v>44.26</c:v>
                      </c:pt>
                      <c:pt idx="197">
                        <c:v>44.445</c:v>
                      </c:pt>
                      <c:pt idx="198">
                        <c:v>44.63</c:v>
                      </c:pt>
                      <c:pt idx="199">
                        <c:v>44.814999999999998</c:v>
                      </c:pt>
                      <c:pt idx="200">
                        <c:v>45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CLvsLO!$K$5:$K$205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6B9-4CC2-BEBB-F32677BC522C}"/>
                  </c:ext>
                </c:extLst>
              </c15:ser>
            </c15:filteredScatterSeries>
          </c:ext>
        </c:extLst>
      </c:scatterChart>
      <c:valAx>
        <c:axId val="114773376"/>
        <c:scaling>
          <c:orientation val="minMax"/>
          <c:max val="44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783744"/>
        <c:crosses val="autoZero"/>
        <c:crossBetween val="midCat"/>
        <c:majorUnit val="2"/>
      </c:valAx>
      <c:valAx>
        <c:axId val="114783744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77337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26039883032108585"/>
          <c:y val="0.58127405949256339"/>
          <c:w val="0.20378989579248014"/>
          <c:h val="0.21877114319043453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RF Isolation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8</c:v>
                </c:pt>
                <c:pt idx="1">
                  <c:v>8.1850000000000005</c:v>
                </c:pt>
                <c:pt idx="2">
                  <c:v>8.3699999999999992</c:v>
                </c:pt>
                <c:pt idx="3">
                  <c:v>8.5549999999999997</c:v>
                </c:pt>
                <c:pt idx="4">
                  <c:v>8.74</c:v>
                </c:pt>
                <c:pt idx="5">
                  <c:v>8.9250000000000007</c:v>
                </c:pt>
                <c:pt idx="6">
                  <c:v>9.11</c:v>
                </c:pt>
                <c:pt idx="7">
                  <c:v>9.2949999999999999</c:v>
                </c:pt>
                <c:pt idx="8">
                  <c:v>9.48</c:v>
                </c:pt>
                <c:pt idx="9">
                  <c:v>9.6649999999999991</c:v>
                </c:pt>
                <c:pt idx="10">
                  <c:v>9.85</c:v>
                </c:pt>
                <c:pt idx="11">
                  <c:v>10.035</c:v>
                </c:pt>
                <c:pt idx="12">
                  <c:v>10.220000000000001</c:v>
                </c:pt>
                <c:pt idx="13">
                  <c:v>10.404999999999999</c:v>
                </c:pt>
                <c:pt idx="14">
                  <c:v>10.59</c:v>
                </c:pt>
                <c:pt idx="15">
                  <c:v>10.775</c:v>
                </c:pt>
                <c:pt idx="16">
                  <c:v>10.96</c:v>
                </c:pt>
                <c:pt idx="17">
                  <c:v>11.145</c:v>
                </c:pt>
                <c:pt idx="18">
                  <c:v>11.33</c:v>
                </c:pt>
                <c:pt idx="19">
                  <c:v>11.515000000000001</c:v>
                </c:pt>
                <c:pt idx="20">
                  <c:v>11.7</c:v>
                </c:pt>
                <c:pt idx="21">
                  <c:v>11.885</c:v>
                </c:pt>
                <c:pt idx="22">
                  <c:v>12.07</c:v>
                </c:pt>
                <c:pt idx="23">
                  <c:v>12.255000000000001</c:v>
                </c:pt>
                <c:pt idx="24">
                  <c:v>12.44</c:v>
                </c:pt>
                <c:pt idx="25">
                  <c:v>12.625</c:v>
                </c:pt>
                <c:pt idx="26">
                  <c:v>12.81</c:v>
                </c:pt>
                <c:pt idx="27">
                  <c:v>12.994999999999999</c:v>
                </c:pt>
                <c:pt idx="28">
                  <c:v>13.18</c:v>
                </c:pt>
                <c:pt idx="29">
                  <c:v>13.365</c:v>
                </c:pt>
                <c:pt idx="30">
                  <c:v>13.55</c:v>
                </c:pt>
                <c:pt idx="31">
                  <c:v>13.734999999999999</c:v>
                </c:pt>
                <c:pt idx="32">
                  <c:v>13.92</c:v>
                </c:pt>
                <c:pt idx="33">
                  <c:v>14.105</c:v>
                </c:pt>
                <c:pt idx="34">
                  <c:v>14.29</c:v>
                </c:pt>
                <c:pt idx="35">
                  <c:v>14.475</c:v>
                </c:pt>
                <c:pt idx="36">
                  <c:v>14.66</c:v>
                </c:pt>
                <c:pt idx="37">
                  <c:v>14.845000000000001</c:v>
                </c:pt>
                <c:pt idx="38">
                  <c:v>15.03</c:v>
                </c:pt>
                <c:pt idx="39">
                  <c:v>15.215</c:v>
                </c:pt>
                <c:pt idx="40">
                  <c:v>15.4</c:v>
                </c:pt>
                <c:pt idx="41">
                  <c:v>15.585000000000001</c:v>
                </c:pt>
                <c:pt idx="42">
                  <c:v>15.77</c:v>
                </c:pt>
                <c:pt idx="43">
                  <c:v>15.955</c:v>
                </c:pt>
                <c:pt idx="44">
                  <c:v>16.14</c:v>
                </c:pt>
                <c:pt idx="45">
                  <c:v>16.324999999999999</c:v>
                </c:pt>
                <c:pt idx="46">
                  <c:v>16.510000000000002</c:v>
                </c:pt>
                <c:pt idx="47">
                  <c:v>16.695</c:v>
                </c:pt>
                <c:pt idx="48">
                  <c:v>16.88</c:v>
                </c:pt>
                <c:pt idx="49">
                  <c:v>17.065000000000001</c:v>
                </c:pt>
                <c:pt idx="50">
                  <c:v>17.25</c:v>
                </c:pt>
                <c:pt idx="51">
                  <c:v>17.434999999999999</c:v>
                </c:pt>
                <c:pt idx="52">
                  <c:v>17.62</c:v>
                </c:pt>
                <c:pt idx="53">
                  <c:v>17.805</c:v>
                </c:pt>
                <c:pt idx="54">
                  <c:v>17.989999999999998</c:v>
                </c:pt>
                <c:pt idx="55">
                  <c:v>18.175000000000001</c:v>
                </c:pt>
                <c:pt idx="56">
                  <c:v>18.36</c:v>
                </c:pt>
                <c:pt idx="57">
                  <c:v>18.545000000000002</c:v>
                </c:pt>
                <c:pt idx="58">
                  <c:v>18.73</c:v>
                </c:pt>
                <c:pt idx="59">
                  <c:v>18.914999999999999</c:v>
                </c:pt>
                <c:pt idx="60">
                  <c:v>19.100000000000001</c:v>
                </c:pt>
                <c:pt idx="61">
                  <c:v>19.285</c:v>
                </c:pt>
                <c:pt idx="62">
                  <c:v>19.47</c:v>
                </c:pt>
                <c:pt idx="63">
                  <c:v>19.655000000000001</c:v>
                </c:pt>
                <c:pt idx="64">
                  <c:v>19.84</c:v>
                </c:pt>
                <c:pt idx="65">
                  <c:v>20.024999999999999</c:v>
                </c:pt>
                <c:pt idx="66">
                  <c:v>20.21</c:v>
                </c:pt>
                <c:pt idx="67">
                  <c:v>20.395</c:v>
                </c:pt>
                <c:pt idx="68">
                  <c:v>20.58</c:v>
                </c:pt>
                <c:pt idx="69">
                  <c:v>20.765000000000001</c:v>
                </c:pt>
                <c:pt idx="70">
                  <c:v>20.95</c:v>
                </c:pt>
                <c:pt idx="71">
                  <c:v>21.135000000000002</c:v>
                </c:pt>
                <c:pt idx="72">
                  <c:v>21.32</c:v>
                </c:pt>
                <c:pt idx="73">
                  <c:v>21.504999999999999</c:v>
                </c:pt>
                <c:pt idx="74">
                  <c:v>21.69</c:v>
                </c:pt>
                <c:pt idx="75">
                  <c:v>21.875</c:v>
                </c:pt>
                <c:pt idx="76">
                  <c:v>22.06</c:v>
                </c:pt>
                <c:pt idx="77">
                  <c:v>22.245000000000001</c:v>
                </c:pt>
                <c:pt idx="78">
                  <c:v>22.43</c:v>
                </c:pt>
                <c:pt idx="79">
                  <c:v>22.614999999999998</c:v>
                </c:pt>
                <c:pt idx="80">
                  <c:v>22.8</c:v>
                </c:pt>
                <c:pt idx="81">
                  <c:v>22.984999999999999</c:v>
                </c:pt>
                <c:pt idx="82">
                  <c:v>23.17</c:v>
                </c:pt>
                <c:pt idx="83">
                  <c:v>23.355</c:v>
                </c:pt>
                <c:pt idx="84">
                  <c:v>23.54</c:v>
                </c:pt>
                <c:pt idx="85">
                  <c:v>23.725000000000001</c:v>
                </c:pt>
                <c:pt idx="86">
                  <c:v>23.91</c:v>
                </c:pt>
                <c:pt idx="87">
                  <c:v>24.094999999999999</c:v>
                </c:pt>
                <c:pt idx="88">
                  <c:v>24.28</c:v>
                </c:pt>
                <c:pt idx="89">
                  <c:v>24.465</c:v>
                </c:pt>
                <c:pt idx="90">
                  <c:v>24.65</c:v>
                </c:pt>
                <c:pt idx="91">
                  <c:v>24.835000000000001</c:v>
                </c:pt>
                <c:pt idx="92">
                  <c:v>25.02</c:v>
                </c:pt>
                <c:pt idx="93">
                  <c:v>25.204999999999998</c:v>
                </c:pt>
                <c:pt idx="94">
                  <c:v>25.39</c:v>
                </c:pt>
                <c:pt idx="95">
                  <c:v>25.574999999999999</c:v>
                </c:pt>
                <c:pt idx="96">
                  <c:v>25.76</c:v>
                </c:pt>
                <c:pt idx="97">
                  <c:v>25.945</c:v>
                </c:pt>
                <c:pt idx="98">
                  <c:v>26.13</c:v>
                </c:pt>
                <c:pt idx="99">
                  <c:v>26.315000000000001</c:v>
                </c:pt>
                <c:pt idx="100">
                  <c:v>26.5</c:v>
                </c:pt>
                <c:pt idx="101">
                  <c:v>26.684999999999999</c:v>
                </c:pt>
                <c:pt idx="102">
                  <c:v>26.87</c:v>
                </c:pt>
                <c:pt idx="103">
                  <c:v>27.055</c:v>
                </c:pt>
                <c:pt idx="104">
                  <c:v>27.24</c:v>
                </c:pt>
                <c:pt idx="105">
                  <c:v>27.425000000000001</c:v>
                </c:pt>
                <c:pt idx="106">
                  <c:v>27.61</c:v>
                </c:pt>
                <c:pt idx="107">
                  <c:v>27.795000000000002</c:v>
                </c:pt>
                <c:pt idx="108">
                  <c:v>27.98</c:v>
                </c:pt>
                <c:pt idx="109">
                  <c:v>28.164999999999999</c:v>
                </c:pt>
                <c:pt idx="110">
                  <c:v>28.35</c:v>
                </c:pt>
                <c:pt idx="111">
                  <c:v>28.535</c:v>
                </c:pt>
                <c:pt idx="112">
                  <c:v>28.72</c:v>
                </c:pt>
                <c:pt idx="113">
                  <c:v>28.905000000000001</c:v>
                </c:pt>
                <c:pt idx="114">
                  <c:v>29.09</c:v>
                </c:pt>
                <c:pt idx="115">
                  <c:v>29.274999999999999</c:v>
                </c:pt>
                <c:pt idx="116">
                  <c:v>29.46</c:v>
                </c:pt>
                <c:pt idx="117">
                  <c:v>29.645</c:v>
                </c:pt>
                <c:pt idx="118">
                  <c:v>29.83</c:v>
                </c:pt>
                <c:pt idx="119">
                  <c:v>30.015000000000001</c:v>
                </c:pt>
                <c:pt idx="120">
                  <c:v>30.2</c:v>
                </c:pt>
                <c:pt idx="121">
                  <c:v>30.385000000000002</c:v>
                </c:pt>
                <c:pt idx="122">
                  <c:v>30.57</c:v>
                </c:pt>
                <c:pt idx="123">
                  <c:v>30.754999999999999</c:v>
                </c:pt>
                <c:pt idx="124">
                  <c:v>30.94</c:v>
                </c:pt>
                <c:pt idx="125">
                  <c:v>31.125</c:v>
                </c:pt>
                <c:pt idx="126">
                  <c:v>31.31</c:v>
                </c:pt>
                <c:pt idx="127">
                  <c:v>31.495000000000001</c:v>
                </c:pt>
                <c:pt idx="128">
                  <c:v>31.68</c:v>
                </c:pt>
                <c:pt idx="129">
                  <c:v>31.864999999999998</c:v>
                </c:pt>
                <c:pt idx="130">
                  <c:v>32.049999999999997</c:v>
                </c:pt>
                <c:pt idx="131">
                  <c:v>32.234999999999999</c:v>
                </c:pt>
                <c:pt idx="132">
                  <c:v>32.42</c:v>
                </c:pt>
                <c:pt idx="133">
                  <c:v>32.604999999999997</c:v>
                </c:pt>
                <c:pt idx="134">
                  <c:v>32.79</c:v>
                </c:pt>
                <c:pt idx="135">
                  <c:v>32.975000000000001</c:v>
                </c:pt>
                <c:pt idx="136">
                  <c:v>33.159999999999997</c:v>
                </c:pt>
                <c:pt idx="137">
                  <c:v>33.344999999999999</c:v>
                </c:pt>
                <c:pt idx="138">
                  <c:v>33.53</c:v>
                </c:pt>
                <c:pt idx="139">
                  <c:v>33.715000000000003</c:v>
                </c:pt>
                <c:pt idx="140">
                  <c:v>33.9</c:v>
                </c:pt>
                <c:pt idx="141">
                  <c:v>34.085000000000001</c:v>
                </c:pt>
                <c:pt idx="142">
                  <c:v>34.270000000000003</c:v>
                </c:pt>
                <c:pt idx="143">
                  <c:v>34.454999999999998</c:v>
                </c:pt>
                <c:pt idx="144">
                  <c:v>34.64</c:v>
                </c:pt>
                <c:pt idx="145">
                  <c:v>34.825000000000003</c:v>
                </c:pt>
                <c:pt idx="146">
                  <c:v>35.01</c:v>
                </c:pt>
                <c:pt idx="147">
                  <c:v>35.195</c:v>
                </c:pt>
                <c:pt idx="148">
                  <c:v>35.380000000000003</c:v>
                </c:pt>
                <c:pt idx="149">
                  <c:v>35.564999999999998</c:v>
                </c:pt>
                <c:pt idx="150">
                  <c:v>35.75</c:v>
                </c:pt>
                <c:pt idx="151">
                  <c:v>35.935000000000002</c:v>
                </c:pt>
                <c:pt idx="152">
                  <c:v>36.119999999999997</c:v>
                </c:pt>
                <c:pt idx="153">
                  <c:v>36.305</c:v>
                </c:pt>
                <c:pt idx="154">
                  <c:v>36.49</c:v>
                </c:pt>
                <c:pt idx="155">
                  <c:v>36.674999999999997</c:v>
                </c:pt>
                <c:pt idx="156">
                  <c:v>36.86</c:v>
                </c:pt>
                <c:pt idx="157">
                  <c:v>37.045000000000002</c:v>
                </c:pt>
                <c:pt idx="158">
                  <c:v>37.229999999999997</c:v>
                </c:pt>
                <c:pt idx="159">
                  <c:v>37.414999999999999</c:v>
                </c:pt>
                <c:pt idx="160">
                  <c:v>37.6</c:v>
                </c:pt>
                <c:pt idx="161">
                  <c:v>37.784999999999997</c:v>
                </c:pt>
                <c:pt idx="162">
                  <c:v>37.97</c:v>
                </c:pt>
                <c:pt idx="163">
                  <c:v>38.155000000000001</c:v>
                </c:pt>
                <c:pt idx="164">
                  <c:v>38.340000000000003</c:v>
                </c:pt>
                <c:pt idx="165">
                  <c:v>38.524999999999999</c:v>
                </c:pt>
                <c:pt idx="166">
                  <c:v>38.71</c:v>
                </c:pt>
                <c:pt idx="167">
                  <c:v>38.895000000000003</c:v>
                </c:pt>
                <c:pt idx="168">
                  <c:v>39.08</c:v>
                </c:pt>
                <c:pt idx="169">
                  <c:v>39.265000000000001</c:v>
                </c:pt>
                <c:pt idx="170">
                  <c:v>39.450000000000003</c:v>
                </c:pt>
                <c:pt idx="171">
                  <c:v>39.634999999999998</c:v>
                </c:pt>
                <c:pt idx="172">
                  <c:v>39.82</c:v>
                </c:pt>
                <c:pt idx="173">
                  <c:v>40.005000000000003</c:v>
                </c:pt>
                <c:pt idx="174">
                  <c:v>40.19</c:v>
                </c:pt>
                <c:pt idx="175">
                  <c:v>40.375</c:v>
                </c:pt>
                <c:pt idx="176">
                  <c:v>40.56</c:v>
                </c:pt>
                <c:pt idx="177">
                  <c:v>40.744999999999997</c:v>
                </c:pt>
                <c:pt idx="178">
                  <c:v>40.93</c:v>
                </c:pt>
                <c:pt idx="179">
                  <c:v>41.115000000000002</c:v>
                </c:pt>
                <c:pt idx="180">
                  <c:v>41.3</c:v>
                </c:pt>
                <c:pt idx="181">
                  <c:v>41.484999999999999</c:v>
                </c:pt>
                <c:pt idx="182">
                  <c:v>41.67</c:v>
                </c:pt>
                <c:pt idx="183">
                  <c:v>41.854999999999997</c:v>
                </c:pt>
                <c:pt idx="184">
                  <c:v>42.04</c:v>
                </c:pt>
                <c:pt idx="185">
                  <c:v>42.225000000000001</c:v>
                </c:pt>
                <c:pt idx="186">
                  <c:v>42.41</c:v>
                </c:pt>
                <c:pt idx="187">
                  <c:v>42.594999999999999</c:v>
                </c:pt>
                <c:pt idx="188">
                  <c:v>42.78</c:v>
                </c:pt>
                <c:pt idx="189">
                  <c:v>42.965000000000003</c:v>
                </c:pt>
                <c:pt idx="190">
                  <c:v>43.15</c:v>
                </c:pt>
                <c:pt idx="191">
                  <c:v>43.335000000000001</c:v>
                </c:pt>
                <c:pt idx="192">
                  <c:v>43.52</c:v>
                </c:pt>
                <c:pt idx="193">
                  <c:v>43.704999999999998</c:v>
                </c:pt>
                <c:pt idx="194">
                  <c:v>43.89</c:v>
                </c:pt>
                <c:pt idx="195">
                  <c:v>44.075000000000003</c:v>
                </c:pt>
                <c:pt idx="196">
                  <c:v>44.26</c:v>
                </c:pt>
                <c:pt idx="197">
                  <c:v>44.445</c:v>
                </c:pt>
                <c:pt idx="198">
                  <c:v>44.63</c:v>
                </c:pt>
                <c:pt idx="199">
                  <c:v>44.814999999999998</c:v>
                </c:pt>
                <c:pt idx="200">
                  <c:v>45</c:v>
                </c:pt>
              </c:numCache>
            </c:numRef>
          </c:xVal>
          <c:yVal>
            <c:numRef>
              <c:f>Isolations!$F$5:$F$205</c:f>
              <c:numCache>
                <c:formatCode>General</c:formatCode>
                <c:ptCount val="201"/>
                <c:pt idx="0">
                  <c:v>-46.624167999999997</c:v>
                </c:pt>
                <c:pt idx="1">
                  <c:v>-46.394573000000001</c:v>
                </c:pt>
                <c:pt idx="2">
                  <c:v>-46.077564000000002</c:v>
                </c:pt>
                <c:pt idx="3">
                  <c:v>-45.661053000000003</c:v>
                </c:pt>
                <c:pt idx="4">
                  <c:v>-45.216759000000003</c:v>
                </c:pt>
                <c:pt idx="5">
                  <c:v>-44.708637000000003</c:v>
                </c:pt>
                <c:pt idx="6">
                  <c:v>-44.161490999999998</c:v>
                </c:pt>
                <c:pt idx="7">
                  <c:v>-43.718864000000004</c:v>
                </c:pt>
                <c:pt idx="8">
                  <c:v>-43.336452000000001</c:v>
                </c:pt>
                <c:pt idx="9">
                  <c:v>-43.058684999999997</c:v>
                </c:pt>
                <c:pt idx="10">
                  <c:v>-42.706344999999999</c:v>
                </c:pt>
                <c:pt idx="11">
                  <c:v>-42.471794000000003</c:v>
                </c:pt>
                <c:pt idx="12">
                  <c:v>-42.150962999999997</c:v>
                </c:pt>
                <c:pt idx="13">
                  <c:v>-41.949562</c:v>
                </c:pt>
                <c:pt idx="14">
                  <c:v>-41.725375999999997</c:v>
                </c:pt>
                <c:pt idx="15">
                  <c:v>-41.763942999999998</c:v>
                </c:pt>
                <c:pt idx="16">
                  <c:v>-41.828029999999998</c:v>
                </c:pt>
                <c:pt idx="17">
                  <c:v>-42.165852000000001</c:v>
                </c:pt>
                <c:pt idx="18">
                  <c:v>-42.477764000000001</c:v>
                </c:pt>
                <c:pt idx="19">
                  <c:v>-43.029518000000003</c:v>
                </c:pt>
                <c:pt idx="20">
                  <c:v>-43.560046999999997</c:v>
                </c:pt>
                <c:pt idx="21">
                  <c:v>-44.157260999999998</c:v>
                </c:pt>
                <c:pt idx="22">
                  <c:v>-44.630692000000003</c:v>
                </c:pt>
                <c:pt idx="23">
                  <c:v>-45.209015000000001</c:v>
                </c:pt>
                <c:pt idx="24">
                  <c:v>-45.588642</c:v>
                </c:pt>
                <c:pt idx="25">
                  <c:v>-45.545231000000001</c:v>
                </c:pt>
                <c:pt idx="26">
                  <c:v>-45.89687</c:v>
                </c:pt>
                <c:pt idx="27">
                  <c:v>-45.985531000000002</c:v>
                </c:pt>
                <c:pt idx="28">
                  <c:v>-46.850425999999999</c:v>
                </c:pt>
                <c:pt idx="29">
                  <c:v>-47.754764999999999</c:v>
                </c:pt>
                <c:pt idx="30">
                  <c:v>-49.115977999999998</c:v>
                </c:pt>
                <c:pt idx="31">
                  <c:v>-50.077843000000001</c:v>
                </c:pt>
                <c:pt idx="32">
                  <c:v>-51.232692999999998</c:v>
                </c:pt>
                <c:pt idx="33">
                  <c:v>-51.378391000000001</c:v>
                </c:pt>
                <c:pt idx="34">
                  <c:v>-51.536163000000002</c:v>
                </c:pt>
                <c:pt idx="35">
                  <c:v>-51.501883999999997</c:v>
                </c:pt>
                <c:pt idx="36">
                  <c:v>-51.424743999999997</c:v>
                </c:pt>
                <c:pt idx="37">
                  <c:v>-51.019432000000002</c:v>
                </c:pt>
                <c:pt idx="38">
                  <c:v>-50.203952999999998</c:v>
                </c:pt>
                <c:pt idx="39">
                  <c:v>-48.894978000000002</c:v>
                </c:pt>
                <c:pt idx="40">
                  <c:v>-47.109057999999997</c:v>
                </c:pt>
                <c:pt idx="41">
                  <c:v>-44.743786</c:v>
                </c:pt>
                <c:pt idx="42">
                  <c:v>-42.177193000000003</c:v>
                </c:pt>
                <c:pt idx="43">
                  <c:v>-39.760429000000002</c:v>
                </c:pt>
                <c:pt idx="44">
                  <c:v>-37.961758000000003</c:v>
                </c:pt>
                <c:pt idx="45">
                  <c:v>-37.176735000000001</c:v>
                </c:pt>
                <c:pt idx="46">
                  <c:v>-37.052807000000001</c:v>
                </c:pt>
                <c:pt idx="47">
                  <c:v>-37.565024999999999</c:v>
                </c:pt>
                <c:pt idx="48">
                  <c:v>-38.761284000000003</c:v>
                </c:pt>
                <c:pt idx="49">
                  <c:v>-40.099518000000003</c:v>
                </c:pt>
                <c:pt idx="50">
                  <c:v>-41.382137</c:v>
                </c:pt>
                <c:pt idx="51">
                  <c:v>-42.994385000000001</c:v>
                </c:pt>
                <c:pt idx="52">
                  <c:v>-45.119694000000003</c:v>
                </c:pt>
                <c:pt idx="53">
                  <c:v>-47.446418999999999</c:v>
                </c:pt>
                <c:pt idx="54">
                  <c:v>-49.542023</c:v>
                </c:pt>
                <c:pt idx="55">
                  <c:v>-51.140354000000002</c:v>
                </c:pt>
                <c:pt idx="56">
                  <c:v>-52.655197000000001</c:v>
                </c:pt>
                <c:pt idx="57">
                  <c:v>-53.428986000000002</c:v>
                </c:pt>
                <c:pt idx="58">
                  <c:v>-52.898162999999997</c:v>
                </c:pt>
                <c:pt idx="59">
                  <c:v>-51.790450999999997</c:v>
                </c:pt>
                <c:pt idx="60">
                  <c:v>-50.670375999999997</c:v>
                </c:pt>
                <c:pt idx="61">
                  <c:v>-49.189014</c:v>
                </c:pt>
                <c:pt idx="62">
                  <c:v>-47.747917000000001</c:v>
                </c:pt>
                <c:pt idx="63">
                  <c:v>-47.090611000000003</c:v>
                </c:pt>
                <c:pt idx="64">
                  <c:v>-46.711722999999999</c:v>
                </c:pt>
                <c:pt idx="65">
                  <c:v>-46.268970000000003</c:v>
                </c:pt>
                <c:pt idx="66">
                  <c:v>-45.735348000000002</c:v>
                </c:pt>
                <c:pt idx="67">
                  <c:v>-45.194091999999998</c:v>
                </c:pt>
                <c:pt idx="68">
                  <c:v>-44.606341999999998</c:v>
                </c:pt>
                <c:pt idx="69">
                  <c:v>-43.444083999999997</c:v>
                </c:pt>
                <c:pt idx="70">
                  <c:v>-42.665379000000001</c:v>
                </c:pt>
                <c:pt idx="71">
                  <c:v>-41.966228000000001</c:v>
                </c:pt>
                <c:pt idx="72">
                  <c:v>-41.362000000000002</c:v>
                </c:pt>
                <c:pt idx="73">
                  <c:v>-40.865875000000003</c:v>
                </c:pt>
                <c:pt idx="74">
                  <c:v>-41.262604000000003</c:v>
                </c:pt>
                <c:pt idx="75">
                  <c:v>-41.506751999999999</c:v>
                </c:pt>
                <c:pt idx="76">
                  <c:v>-41.720534999999998</c:v>
                </c:pt>
                <c:pt idx="77">
                  <c:v>-41.929234000000001</c:v>
                </c:pt>
                <c:pt idx="78">
                  <c:v>-42.179886000000003</c:v>
                </c:pt>
                <c:pt idx="79">
                  <c:v>-42.362247000000004</c:v>
                </c:pt>
                <c:pt idx="80">
                  <c:v>-42.524712000000001</c:v>
                </c:pt>
                <c:pt idx="81">
                  <c:v>-42.922333000000002</c:v>
                </c:pt>
                <c:pt idx="82">
                  <c:v>-43.481853000000001</c:v>
                </c:pt>
                <c:pt idx="83">
                  <c:v>-43.947495000000004</c:v>
                </c:pt>
                <c:pt idx="84">
                  <c:v>-44.430503999999999</c:v>
                </c:pt>
                <c:pt idx="85">
                  <c:v>-45.024628</c:v>
                </c:pt>
                <c:pt idx="86">
                  <c:v>-45.588718</c:v>
                </c:pt>
                <c:pt idx="87">
                  <c:v>-45.961253999999997</c:v>
                </c:pt>
                <c:pt idx="88">
                  <c:v>-46.369830999999998</c:v>
                </c:pt>
                <c:pt idx="89">
                  <c:v>-46.842793</c:v>
                </c:pt>
                <c:pt idx="90">
                  <c:v>-47.460838000000003</c:v>
                </c:pt>
                <c:pt idx="91">
                  <c:v>-48.038471000000001</c:v>
                </c:pt>
                <c:pt idx="92">
                  <c:v>-48.436962000000001</c:v>
                </c:pt>
                <c:pt idx="93">
                  <c:v>-49.072361000000001</c:v>
                </c:pt>
                <c:pt idx="94">
                  <c:v>-50.032409999999999</c:v>
                </c:pt>
                <c:pt idx="95">
                  <c:v>-50.747540000000001</c:v>
                </c:pt>
                <c:pt idx="96">
                  <c:v>-51.10371</c:v>
                </c:pt>
                <c:pt idx="97">
                  <c:v>-51.897480000000002</c:v>
                </c:pt>
                <c:pt idx="98">
                  <c:v>-52.363090999999997</c:v>
                </c:pt>
                <c:pt idx="99">
                  <c:v>-53.033515999999999</c:v>
                </c:pt>
                <c:pt idx="100">
                  <c:v>-53.859710999999997</c:v>
                </c:pt>
                <c:pt idx="101">
                  <c:v>-55.640098999999999</c:v>
                </c:pt>
                <c:pt idx="102">
                  <c:v>-57.950481000000003</c:v>
                </c:pt>
                <c:pt idx="103">
                  <c:v>-59.816338000000002</c:v>
                </c:pt>
                <c:pt idx="104">
                  <c:v>-61.99295</c:v>
                </c:pt>
                <c:pt idx="105">
                  <c:v>-63.424191</c:v>
                </c:pt>
                <c:pt idx="106">
                  <c:v>-63.523719999999997</c:v>
                </c:pt>
                <c:pt idx="107">
                  <c:v>-62.602055</c:v>
                </c:pt>
                <c:pt idx="108">
                  <c:v>-61.428061999999997</c:v>
                </c:pt>
                <c:pt idx="109">
                  <c:v>-58.826293999999997</c:v>
                </c:pt>
                <c:pt idx="110">
                  <c:v>-56.373905000000001</c:v>
                </c:pt>
                <c:pt idx="111">
                  <c:v>-54.533729999999998</c:v>
                </c:pt>
                <c:pt idx="112">
                  <c:v>-52.942943999999997</c:v>
                </c:pt>
                <c:pt idx="113">
                  <c:v>-51.675755000000002</c:v>
                </c:pt>
                <c:pt idx="114">
                  <c:v>-50.660331999999997</c:v>
                </c:pt>
                <c:pt idx="115">
                  <c:v>-49.747962999999999</c:v>
                </c:pt>
                <c:pt idx="116">
                  <c:v>-48.520409000000001</c:v>
                </c:pt>
                <c:pt idx="117">
                  <c:v>-46.951504</c:v>
                </c:pt>
                <c:pt idx="118">
                  <c:v>-45.688580000000002</c:v>
                </c:pt>
                <c:pt idx="119">
                  <c:v>-44.355145</c:v>
                </c:pt>
                <c:pt idx="120">
                  <c:v>-43.249439000000002</c:v>
                </c:pt>
                <c:pt idx="121">
                  <c:v>-42.318477999999999</c:v>
                </c:pt>
                <c:pt idx="122">
                  <c:v>-41.57338</c:v>
                </c:pt>
                <c:pt idx="123">
                  <c:v>-40.749878000000002</c:v>
                </c:pt>
                <c:pt idx="124">
                  <c:v>-40.044468000000002</c:v>
                </c:pt>
                <c:pt idx="125">
                  <c:v>-39.267384</c:v>
                </c:pt>
                <c:pt idx="126">
                  <c:v>-38.541469999999997</c:v>
                </c:pt>
                <c:pt idx="127">
                  <c:v>-37.920516999999997</c:v>
                </c:pt>
                <c:pt idx="128">
                  <c:v>-37.317706999999999</c:v>
                </c:pt>
                <c:pt idx="129">
                  <c:v>-36.809280000000001</c:v>
                </c:pt>
                <c:pt idx="130">
                  <c:v>-36.440586000000003</c:v>
                </c:pt>
                <c:pt idx="131">
                  <c:v>-36.162174</c:v>
                </c:pt>
                <c:pt idx="132">
                  <c:v>-35.944504000000002</c:v>
                </c:pt>
                <c:pt idx="133">
                  <c:v>-35.838196000000003</c:v>
                </c:pt>
                <c:pt idx="134">
                  <c:v>-35.792071999999997</c:v>
                </c:pt>
                <c:pt idx="135">
                  <c:v>-35.785122000000001</c:v>
                </c:pt>
                <c:pt idx="136">
                  <c:v>-35.787669999999999</c:v>
                </c:pt>
                <c:pt idx="137">
                  <c:v>-35.761726000000003</c:v>
                </c:pt>
                <c:pt idx="138">
                  <c:v>-35.786082999999998</c:v>
                </c:pt>
                <c:pt idx="139">
                  <c:v>-35.852153999999999</c:v>
                </c:pt>
                <c:pt idx="140">
                  <c:v>-35.890490999999997</c:v>
                </c:pt>
                <c:pt idx="141">
                  <c:v>-35.974018000000001</c:v>
                </c:pt>
                <c:pt idx="142">
                  <c:v>-36.127602000000003</c:v>
                </c:pt>
                <c:pt idx="143">
                  <c:v>-36.297790999999997</c:v>
                </c:pt>
                <c:pt idx="144">
                  <c:v>-36.428387000000001</c:v>
                </c:pt>
                <c:pt idx="145">
                  <c:v>-36.613647</c:v>
                </c:pt>
                <c:pt idx="146">
                  <c:v>-36.760075000000001</c:v>
                </c:pt>
                <c:pt idx="147">
                  <c:v>-36.851284</c:v>
                </c:pt>
                <c:pt idx="148">
                  <c:v>-36.900944000000003</c:v>
                </c:pt>
                <c:pt idx="149">
                  <c:v>-36.958312999999997</c:v>
                </c:pt>
                <c:pt idx="150">
                  <c:v>-36.983226999999999</c:v>
                </c:pt>
                <c:pt idx="151">
                  <c:v>-37.010635000000001</c:v>
                </c:pt>
                <c:pt idx="152">
                  <c:v>-37.021790000000003</c:v>
                </c:pt>
                <c:pt idx="153">
                  <c:v>-37.049633</c:v>
                </c:pt>
                <c:pt idx="154">
                  <c:v>-37.038639000000003</c:v>
                </c:pt>
                <c:pt idx="155">
                  <c:v>-37.035266999999997</c:v>
                </c:pt>
                <c:pt idx="156">
                  <c:v>-37.074120000000001</c:v>
                </c:pt>
                <c:pt idx="157">
                  <c:v>-37.158123000000003</c:v>
                </c:pt>
                <c:pt idx="158">
                  <c:v>-37.270316999999999</c:v>
                </c:pt>
                <c:pt idx="159">
                  <c:v>-37.481273999999999</c:v>
                </c:pt>
                <c:pt idx="160">
                  <c:v>-37.782725999999997</c:v>
                </c:pt>
                <c:pt idx="161">
                  <c:v>-38.160477</c:v>
                </c:pt>
                <c:pt idx="162">
                  <c:v>-38.640113999999997</c:v>
                </c:pt>
                <c:pt idx="163">
                  <c:v>-39.302658000000001</c:v>
                </c:pt>
                <c:pt idx="164">
                  <c:v>-40.206645999999999</c:v>
                </c:pt>
                <c:pt idx="165">
                  <c:v>-41.154533000000001</c:v>
                </c:pt>
                <c:pt idx="166">
                  <c:v>-42.335903000000002</c:v>
                </c:pt>
                <c:pt idx="167">
                  <c:v>-43.656016999999999</c:v>
                </c:pt>
                <c:pt idx="168">
                  <c:v>-45.301600999999998</c:v>
                </c:pt>
                <c:pt idx="169">
                  <c:v>-46.859707</c:v>
                </c:pt>
                <c:pt idx="170">
                  <c:v>-48.422226000000002</c:v>
                </c:pt>
                <c:pt idx="171">
                  <c:v>-49.829104999999998</c:v>
                </c:pt>
                <c:pt idx="172">
                  <c:v>-50.740780000000001</c:v>
                </c:pt>
                <c:pt idx="173">
                  <c:v>-51.084834999999998</c:v>
                </c:pt>
                <c:pt idx="174">
                  <c:v>-50.985045999999997</c:v>
                </c:pt>
                <c:pt idx="175">
                  <c:v>-50.398361000000001</c:v>
                </c:pt>
                <c:pt idx="176">
                  <c:v>-49.605575999999999</c:v>
                </c:pt>
                <c:pt idx="177">
                  <c:v>-48.939754000000001</c:v>
                </c:pt>
                <c:pt idx="178">
                  <c:v>-48.619548999999999</c:v>
                </c:pt>
                <c:pt idx="179">
                  <c:v>-48.503653999999997</c:v>
                </c:pt>
                <c:pt idx="180">
                  <c:v>-49.620162999999998</c:v>
                </c:pt>
                <c:pt idx="181">
                  <c:v>-50.847808999999998</c:v>
                </c:pt>
                <c:pt idx="182">
                  <c:v>-50.855122000000001</c:v>
                </c:pt>
                <c:pt idx="183">
                  <c:v>-50.305889000000001</c:v>
                </c:pt>
                <c:pt idx="184">
                  <c:v>-49.869571999999998</c:v>
                </c:pt>
                <c:pt idx="185">
                  <c:v>-48.718555000000002</c:v>
                </c:pt>
                <c:pt idx="186">
                  <c:v>-47.308200999999997</c:v>
                </c:pt>
                <c:pt idx="187">
                  <c:v>-47.231814999999997</c:v>
                </c:pt>
                <c:pt idx="188">
                  <c:v>-47.244335</c:v>
                </c:pt>
                <c:pt idx="189">
                  <c:v>-46.970359999999999</c:v>
                </c:pt>
                <c:pt idx="190">
                  <c:v>-46.375003999999997</c:v>
                </c:pt>
                <c:pt idx="191">
                  <c:v>-45.573535999999997</c:v>
                </c:pt>
                <c:pt idx="192">
                  <c:v>-44.389671</c:v>
                </c:pt>
                <c:pt idx="193">
                  <c:v>-43.167355000000001</c:v>
                </c:pt>
                <c:pt idx="194">
                  <c:v>-41.831550999999997</c:v>
                </c:pt>
                <c:pt idx="195">
                  <c:v>-40.368591000000002</c:v>
                </c:pt>
                <c:pt idx="196">
                  <c:v>-38.986355000000003</c:v>
                </c:pt>
                <c:pt idx="197">
                  <c:v>-37.739787999999997</c:v>
                </c:pt>
                <c:pt idx="198">
                  <c:v>-36.359698999999999</c:v>
                </c:pt>
                <c:pt idx="199">
                  <c:v>-35.271754999999999</c:v>
                </c:pt>
                <c:pt idx="200">
                  <c:v>-34.428092999999997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F7-45D6-B4B9-71A4D64BE1D9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8</c:v>
                </c:pt>
                <c:pt idx="1">
                  <c:v>8.1850000000000005</c:v>
                </c:pt>
                <c:pt idx="2">
                  <c:v>8.3699999999999992</c:v>
                </c:pt>
                <c:pt idx="3">
                  <c:v>8.5549999999999997</c:v>
                </c:pt>
                <c:pt idx="4">
                  <c:v>8.74</c:v>
                </c:pt>
                <c:pt idx="5">
                  <c:v>8.9250000000000007</c:v>
                </c:pt>
                <c:pt idx="6">
                  <c:v>9.11</c:v>
                </c:pt>
                <c:pt idx="7">
                  <c:v>9.2949999999999999</c:v>
                </c:pt>
                <c:pt idx="8">
                  <c:v>9.48</c:v>
                </c:pt>
                <c:pt idx="9">
                  <c:v>9.6649999999999991</c:v>
                </c:pt>
                <c:pt idx="10">
                  <c:v>9.85</c:v>
                </c:pt>
                <c:pt idx="11">
                  <c:v>10.035</c:v>
                </c:pt>
                <c:pt idx="12">
                  <c:v>10.220000000000001</c:v>
                </c:pt>
                <c:pt idx="13">
                  <c:v>10.404999999999999</c:v>
                </c:pt>
                <c:pt idx="14">
                  <c:v>10.59</c:v>
                </c:pt>
                <c:pt idx="15">
                  <c:v>10.775</c:v>
                </c:pt>
                <c:pt idx="16">
                  <c:v>10.96</c:v>
                </c:pt>
                <c:pt idx="17">
                  <c:v>11.145</c:v>
                </c:pt>
                <c:pt idx="18">
                  <c:v>11.33</c:v>
                </c:pt>
                <c:pt idx="19">
                  <c:v>11.515000000000001</c:v>
                </c:pt>
                <c:pt idx="20">
                  <c:v>11.7</c:v>
                </c:pt>
                <c:pt idx="21">
                  <c:v>11.885</c:v>
                </c:pt>
                <c:pt idx="22">
                  <c:v>12.07</c:v>
                </c:pt>
                <c:pt idx="23">
                  <c:v>12.255000000000001</c:v>
                </c:pt>
                <c:pt idx="24">
                  <c:v>12.44</c:v>
                </c:pt>
                <c:pt idx="25">
                  <c:v>12.625</c:v>
                </c:pt>
                <c:pt idx="26">
                  <c:v>12.81</c:v>
                </c:pt>
                <c:pt idx="27">
                  <c:v>12.994999999999999</c:v>
                </c:pt>
                <c:pt idx="28">
                  <c:v>13.18</c:v>
                </c:pt>
                <c:pt idx="29">
                  <c:v>13.365</c:v>
                </c:pt>
                <c:pt idx="30">
                  <c:v>13.55</c:v>
                </c:pt>
                <c:pt idx="31">
                  <c:v>13.734999999999999</c:v>
                </c:pt>
                <c:pt idx="32">
                  <c:v>13.92</c:v>
                </c:pt>
                <c:pt idx="33">
                  <c:v>14.105</c:v>
                </c:pt>
                <c:pt idx="34">
                  <c:v>14.29</c:v>
                </c:pt>
                <c:pt idx="35">
                  <c:v>14.475</c:v>
                </c:pt>
                <c:pt idx="36">
                  <c:v>14.66</c:v>
                </c:pt>
                <c:pt idx="37">
                  <c:v>14.845000000000001</c:v>
                </c:pt>
                <c:pt idx="38">
                  <c:v>15.03</c:v>
                </c:pt>
                <c:pt idx="39">
                  <c:v>15.215</c:v>
                </c:pt>
                <c:pt idx="40">
                  <c:v>15.4</c:v>
                </c:pt>
                <c:pt idx="41">
                  <c:v>15.585000000000001</c:v>
                </c:pt>
                <c:pt idx="42">
                  <c:v>15.77</c:v>
                </c:pt>
                <c:pt idx="43">
                  <c:v>15.955</c:v>
                </c:pt>
                <c:pt idx="44">
                  <c:v>16.14</c:v>
                </c:pt>
                <c:pt idx="45">
                  <c:v>16.324999999999999</c:v>
                </c:pt>
                <c:pt idx="46">
                  <c:v>16.510000000000002</c:v>
                </c:pt>
                <c:pt idx="47">
                  <c:v>16.695</c:v>
                </c:pt>
                <c:pt idx="48">
                  <c:v>16.88</c:v>
                </c:pt>
                <c:pt idx="49">
                  <c:v>17.065000000000001</c:v>
                </c:pt>
                <c:pt idx="50">
                  <c:v>17.25</c:v>
                </c:pt>
                <c:pt idx="51">
                  <c:v>17.434999999999999</c:v>
                </c:pt>
                <c:pt idx="52">
                  <c:v>17.62</c:v>
                </c:pt>
                <c:pt idx="53">
                  <c:v>17.805</c:v>
                </c:pt>
                <c:pt idx="54">
                  <c:v>17.989999999999998</c:v>
                </c:pt>
                <c:pt idx="55">
                  <c:v>18.175000000000001</c:v>
                </c:pt>
                <c:pt idx="56">
                  <c:v>18.36</c:v>
                </c:pt>
                <c:pt idx="57">
                  <c:v>18.545000000000002</c:v>
                </c:pt>
                <c:pt idx="58">
                  <c:v>18.73</c:v>
                </c:pt>
                <c:pt idx="59">
                  <c:v>18.914999999999999</c:v>
                </c:pt>
                <c:pt idx="60">
                  <c:v>19.100000000000001</c:v>
                </c:pt>
                <c:pt idx="61">
                  <c:v>19.285</c:v>
                </c:pt>
                <c:pt idx="62">
                  <c:v>19.47</c:v>
                </c:pt>
                <c:pt idx="63">
                  <c:v>19.655000000000001</c:v>
                </c:pt>
                <c:pt idx="64">
                  <c:v>19.84</c:v>
                </c:pt>
                <c:pt idx="65">
                  <c:v>20.024999999999999</c:v>
                </c:pt>
                <c:pt idx="66">
                  <c:v>20.21</c:v>
                </c:pt>
                <c:pt idx="67">
                  <c:v>20.395</c:v>
                </c:pt>
                <c:pt idx="68">
                  <c:v>20.58</c:v>
                </c:pt>
                <c:pt idx="69">
                  <c:v>20.765000000000001</c:v>
                </c:pt>
                <c:pt idx="70">
                  <c:v>20.95</c:v>
                </c:pt>
                <c:pt idx="71">
                  <c:v>21.135000000000002</c:v>
                </c:pt>
                <c:pt idx="72">
                  <c:v>21.32</c:v>
                </c:pt>
                <c:pt idx="73">
                  <c:v>21.504999999999999</c:v>
                </c:pt>
                <c:pt idx="74">
                  <c:v>21.69</c:v>
                </c:pt>
                <c:pt idx="75">
                  <c:v>21.875</c:v>
                </c:pt>
                <c:pt idx="76">
                  <c:v>22.06</c:v>
                </c:pt>
                <c:pt idx="77">
                  <c:v>22.245000000000001</c:v>
                </c:pt>
                <c:pt idx="78">
                  <c:v>22.43</c:v>
                </c:pt>
                <c:pt idx="79">
                  <c:v>22.614999999999998</c:v>
                </c:pt>
                <c:pt idx="80">
                  <c:v>22.8</c:v>
                </c:pt>
                <c:pt idx="81">
                  <c:v>22.984999999999999</c:v>
                </c:pt>
                <c:pt idx="82">
                  <c:v>23.17</c:v>
                </c:pt>
                <c:pt idx="83">
                  <c:v>23.355</c:v>
                </c:pt>
                <c:pt idx="84">
                  <c:v>23.54</c:v>
                </c:pt>
                <c:pt idx="85">
                  <c:v>23.725000000000001</c:v>
                </c:pt>
                <c:pt idx="86">
                  <c:v>23.91</c:v>
                </c:pt>
                <c:pt idx="87">
                  <c:v>24.094999999999999</c:v>
                </c:pt>
                <c:pt idx="88">
                  <c:v>24.28</c:v>
                </c:pt>
                <c:pt idx="89">
                  <c:v>24.465</c:v>
                </c:pt>
                <c:pt idx="90">
                  <c:v>24.65</c:v>
                </c:pt>
                <c:pt idx="91">
                  <c:v>24.835000000000001</c:v>
                </c:pt>
                <c:pt idx="92">
                  <c:v>25.02</c:v>
                </c:pt>
                <c:pt idx="93">
                  <c:v>25.204999999999998</c:v>
                </c:pt>
                <c:pt idx="94">
                  <c:v>25.39</c:v>
                </c:pt>
                <c:pt idx="95">
                  <c:v>25.574999999999999</c:v>
                </c:pt>
                <c:pt idx="96">
                  <c:v>25.76</c:v>
                </c:pt>
                <c:pt idx="97">
                  <c:v>25.945</c:v>
                </c:pt>
                <c:pt idx="98">
                  <c:v>26.13</c:v>
                </c:pt>
                <c:pt idx="99">
                  <c:v>26.315000000000001</c:v>
                </c:pt>
                <c:pt idx="100">
                  <c:v>26.5</c:v>
                </c:pt>
                <c:pt idx="101">
                  <c:v>26.684999999999999</c:v>
                </c:pt>
                <c:pt idx="102">
                  <c:v>26.87</c:v>
                </c:pt>
                <c:pt idx="103">
                  <c:v>27.055</c:v>
                </c:pt>
                <c:pt idx="104">
                  <c:v>27.24</c:v>
                </c:pt>
                <c:pt idx="105">
                  <c:v>27.425000000000001</c:v>
                </c:pt>
                <c:pt idx="106">
                  <c:v>27.61</c:v>
                </c:pt>
                <c:pt idx="107">
                  <c:v>27.795000000000002</c:v>
                </c:pt>
                <c:pt idx="108">
                  <c:v>27.98</c:v>
                </c:pt>
                <c:pt idx="109">
                  <c:v>28.164999999999999</c:v>
                </c:pt>
                <c:pt idx="110">
                  <c:v>28.35</c:v>
                </c:pt>
                <c:pt idx="111">
                  <c:v>28.535</c:v>
                </c:pt>
                <c:pt idx="112">
                  <c:v>28.72</c:v>
                </c:pt>
                <c:pt idx="113">
                  <c:v>28.905000000000001</c:v>
                </c:pt>
                <c:pt idx="114">
                  <c:v>29.09</c:v>
                </c:pt>
                <c:pt idx="115">
                  <c:v>29.274999999999999</c:v>
                </c:pt>
                <c:pt idx="116">
                  <c:v>29.46</c:v>
                </c:pt>
                <c:pt idx="117">
                  <c:v>29.645</c:v>
                </c:pt>
                <c:pt idx="118">
                  <c:v>29.83</c:v>
                </c:pt>
                <c:pt idx="119">
                  <c:v>30.015000000000001</c:v>
                </c:pt>
                <c:pt idx="120">
                  <c:v>30.2</c:v>
                </c:pt>
                <c:pt idx="121">
                  <c:v>30.385000000000002</c:v>
                </c:pt>
                <c:pt idx="122">
                  <c:v>30.57</c:v>
                </c:pt>
                <c:pt idx="123">
                  <c:v>30.754999999999999</c:v>
                </c:pt>
                <c:pt idx="124">
                  <c:v>30.94</c:v>
                </c:pt>
                <c:pt idx="125">
                  <c:v>31.125</c:v>
                </c:pt>
                <c:pt idx="126">
                  <c:v>31.31</c:v>
                </c:pt>
                <c:pt idx="127">
                  <c:v>31.495000000000001</c:v>
                </c:pt>
                <c:pt idx="128">
                  <c:v>31.68</c:v>
                </c:pt>
                <c:pt idx="129">
                  <c:v>31.864999999999998</c:v>
                </c:pt>
                <c:pt idx="130">
                  <c:v>32.049999999999997</c:v>
                </c:pt>
                <c:pt idx="131">
                  <c:v>32.234999999999999</c:v>
                </c:pt>
                <c:pt idx="132">
                  <c:v>32.42</c:v>
                </c:pt>
                <c:pt idx="133">
                  <c:v>32.604999999999997</c:v>
                </c:pt>
                <c:pt idx="134">
                  <c:v>32.79</c:v>
                </c:pt>
                <c:pt idx="135">
                  <c:v>32.975000000000001</c:v>
                </c:pt>
                <c:pt idx="136">
                  <c:v>33.159999999999997</c:v>
                </c:pt>
                <c:pt idx="137">
                  <c:v>33.344999999999999</c:v>
                </c:pt>
                <c:pt idx="138">
                  <c:v>33.53</c:v>
                </c:pt>
                <c:pt idx="139">
                  <c:v>33.715000000000003</c:v>
                </c:pt>
                <c:pt idx="140">
                  <c:v>33.9</c:v>
                </c:pt>
                <c:pt idx="141">
                  <c:v>34.085000000000001</c:v>
                </c:pt>
                <c:pt idx="142">
                  <c:v>34.270000000000003</c:v>
                </c:pt>
                <c:pt idx="143">
                  <c:v>34.454999999999998</c:v>
                </c:pt>
                <c:pt idx="144">
                  <c:v>34.64</c:v>
                </c:pt>
                <c:pt idx="145">
                  <c:v>34.825000000000003</c:v>
                </c:pt>
                <c:pt idx="146">
                  <c:v>35.01</c:v>
                </c:pt>
                <c:pt idx="147">
                  <c:v>35.195</c:v>
                </c:pt>
                <c:pt idx="148">
                  <c:v>35.380000000000003</c:v>
                </c:pt>
                <c:pt idx="149">
                  <c:v>35.564999999999998</c:v>
                </c:pt>
                <c:pt idx="150">
                  <c:v>35.75</c:v>
                </c:pt>
                <c:pt idx="151">
                  <c:v>35.935000000000002</c:v>
                </c:pt>
                <c:pt idx="152">
                  <c:v>36.119999999999997</c:v>
                </c:pt>
                <c:pt idx="153">
                  <c:v>36.305</c:v>
                </c:pt>
                <c:pt idx="154">
                  <c:v>36.49</c:v>
                </c:pt>
                <c:pt idx="155">
                  <c:v>36.674999999999997</c:v>
                </c:pt>
                <c:pt idx="156">
                  <c:v>36.86</c:v>
                </c:pt>
                <c:pt idx="157">
                  <c:v>37.045000000000002</c:v>
                </c:pt>
                <c:pt idx="158">
                  <c:v>37.229999999999997</c:v>
                </c:pt>
                <c:pt idx="159">
                  <c:v>37.414999999999999</c:v>
                </c:pt>
                <c:pt idx="160">
                  <c:v>37.6</c:v>
                </c:pt>
                <c:pt idx="161">
                  <c:v>37.784999999999997</c:v>
                </c:pt>
                <c:pt idx="162">
                  <c:v>37.97</c:v>
                </c:pt>
                <c:pt idx="163">
                  <c:v>38.155000000000001</c:v>
                </c:pt>
                <c:pt idx="164">
                  <c:v>38.340000000000003</c:v>
                </c:pt>
                <c:pt idx="165">
                  <c:v>38.524999999999999</c:v>
                </c:pt>
                <c:pt idx="166">
                  <c:v>38.71</c:v>
                </c:pt>
                <c:pt idx="167">
                  <c:v>38.895000000000003</c:v>
                </c:pt>
                <c:pt idx="168">
                  <c:v>39.08</c:v>
                </c:pt>
                <c:pt idx="169">
                  <c:v>39.265000000000001</c:v>
                </c:pt>
                <c:pt idx="170">
                  <c:v>39.450000000000003</c:v>
                </c:pt>
                <c:pt idx="171">
                  <c:v>39.634999999999998</c:v>
                </c:pt>
                <c:pt idx="172">
                  <c:v>39.82</c:v>
                </c:pt>
                <c:pt idx="173">
                  <c:v>40.005000000000003</c:v>
                </c:pt>
                <c:pt idx="174">
                  <c:v>40.19</c:v>
                </c:pt>
                <c:pt idx="175">
                  <c:v>40.375</c:v>
                </c:pt>
                <c:pt idx="176">
                  <c:v>40.56</c:v>
                </c:pt>
                <c:pt idx="177">
                  <c:v>40.744999999999997</c:v>
                </c:pt>
                <c:pt idx="178">
                  <c:v>40.93</c:v>
                </c:pt>
                <c:pt idx="179">
                  <c:v>41.115000000000002</c:v>
                </c:pt>
                <c:pt idx="180">
                  <c:v>41.3</c:v>
                </c:pt>
                <c:pt idx="181">
                  <c:v>41.484999999999999</c:v>
                </c:pt>
                <c:pt idx="182">
                  <c:v>41.67</c:v>
                </c:pt>
                <c:pt idx="183">
                  <c:v>41.854999999999997</c:v>
                </c:pt>
                <c:pt idx="184">
                  <c:v>42.04</c:v>
                </c:pt>
                <c:pt idx="185">
                  <c:v>42.225000000000001</c:v>
                </c:pt>
                <c:pt idx="186">
                  <c:v>42.41</c:v>
                </c:pt>
                <c:pt idx="187">
                  <c:v>42.594999999999999</c:v>
                </c:pt>
                <c:pt idx="188">
                  <c:v>42.78</c:v>
                </c:pt>
                <c:pt idx="189">
                  <c:v>42.965000000000003</c:v>
                </c:pt>
                <c:pt idx="190">
                  <c:v>43.15</c:v>
                </c:pt>
                <c:pt idx="191">
                  <c:v>43.335000000000001</c:v>
                </c:pt>
                <c:pt idx="192">
                  <c:v>43.52</c:v>
                </c:pt>
                <c:pt idx="193">
                  <c:v>43.704999999999998</c:v>
                </c:pt>
                <c:pt idx="194">
                  <c:v>43.89</c:v>
                </c:pt>
                <c:pt idx="195">
                  <c:v>44.075000000000003</c:v>
                </c:pt>
                <c:pt idx="196">
                  <c:v>44.26</c:v>
                </c:pt>
                <c:pt idx="197">
                  <c:v>44.445</c:v>
                </c:pt>
                <c:pt idx="198">
                  <c:v>44.63</c:v>
                </c:pt>
                <c:pt idx="199">
                  <c:v>44.814999999999998</c:v>
                </c:pt>
                <c:pt idx="200">
                  <c:v>45</c:v>
                </c:pt>
              </c:numCache>
            </c:numRef>
          </c:xVal>
          <c:yVal>
            <c:numRef>
              <c:f>Isolations!$P$5:$P$205</c:f>
              <c:numCache>
                <c:formatCode>General</c:formatCode>
                <c:ptCount val="201"/>
                <c:pt idx="0">
                  <c:v>-48.523975</c:v>
                </c:pt>
                <c:pt idx="1">
                  <c:v>-48.605742999999997</c:v>
                </c:pt>
                <c:pt idx="2">
                  <c:v>-48.760314999999999</c:v>
                </c:pt>
                <c:pt idx="3">
                  <c:v>-49.020561000000001</c:v>
                </c:pt>
                <c:pt idx="4">
                  <c:v>-49.128146999999998</c:v>
                </c:pt>
                <c:pt idx="5">
                  <c:v>-49.254950999999998</c:v>
                </c:pt>
                <c:pt idx="6">
                  <c:v>-49.481181999999997</c:v>
                </c:pt>
                <c:pt idx="7">
                  <c:v>-49.643497000000004</c:v>
                </c:pt>
                <c:pt idx="8">
                  <c:v>-49.539459000000001</c:v>
                </c:pt>
                <c:pt idx="9">
                  <c:v>-49.385849</c:v>
                </c:pt>
                <c:pt idx="10">
                  <c:v>-49.067920999999998</c:v>
                </c:pt>
                <c:pt idx="11">
                  <c:v>-48.813732000000002</c:v>
                </c:pt>
                <c:pt idx="12">
                  <c:v>-48.584175000000002</c:v>
                </c:pt>
                <c:pt idx="13">
                  <c:v>-48.485579999999999</c:v>
                </c:pt>
                <c:pt idx="14">
                  <c:v>-48.490234000000001</c:v>
                </c:pt>
                <c:pt idx="15">
                  <c:v>-48.496414000000001</c:v>
                </c:pt>
                <c:pt idx="16">
                  <c:v>-48.326981000000004</c:v>
                </c:pt>
                <c:pt idx="17">
                  <c:v>-48.098061000000001</c:v>
                </c:pt>
                <c:pt idx="18">
                  <c:v>-47.940266000000001</c:v>
                </c:pt>
                <c:pt idx="19">
                  <c:v>-47.815285000000003</c:v>
                </c:pt>
                <c:pt idx="20">
                  <c:v>-47.785732000000003</c:v>
                </c:pt>
                <c:pt idx="21">
                  <c:v>-47.857700000000001</c:v>
                </c:pt>
                <c:pt idx="22">
                  <c:v>-48.147387999999999</c:v>
                </c:pt>
                <c:pt idx="23">
                  <c:v>-48.426364999999997</c:v>
                </c:pt>
                <c:pt idx="24">
                  <c:v>-48.760868000000002</c:v>
                </c:pt>
                <c:pt idx="25">
                  <c:v>-48.967830999999997</c:v>
                </c:pt>
                <c:pt idx="26">
                  <c:v>-49.290703000000001</c:v>
                </c:pt>
                <c:pt idx="27">
                  <c:v>-49.237121999999999</c:v>
                </c:pt>
                <c:pt idx="28">
                  <c:v>-50.511859999999999</c:v>
                </c:pt>
                <c:pt idx="29">
                  <c:v>-52.210991</c:v>
                </c:pt>
                <c:pt idx="30">
                  <c:v>-54.333407999999999</c:v>
                </c:pt>
                <c:pt idx="31">
                  <c:v>-56.229953999999999</c:v>
                </c:pt>
                <c:pt idx="32">
                  <c:v>-57.991196000000002</c:v>
                </c:pt>
                <c:pt idx="33">
                  <c:v>-58.067745000000002</c:v>
                </c:pt>
                <c:pt idx="34">
                  <c:v>-57.563839000000002</c:v>
                </c:pt>
                <c:pt idx="35">
                  <c:v>-56.995888000000001</c:v>
                </c:pt>
                <c:pt idx="36">
                  <c:v>-56.418354000000001</c:v>
                </c:pt>
                <c:pt idx="37">
                  <c:v>-56.045749999999998</c:v>
                </c:pt>
                <c:pt idx="38">
                  <c:v>-55.571865000000003</c:v>
                </c:pt>
                <c:pt idx="39">
                  <c:v>-54.147938000000003</c:v>
                </c:pt>
                <c:pt idx="40">
                  <c:v>-51.784511999999999</c:v>
                </c:pt>
                <c:pt idx="41">
                  <c:v>-48.893608</c:v>
                </c:pt>
                <c:pt idx="42">
                  <c:v>-45.679366999999999</c:v>
                </c:pt>
                <c:pt idx="43">
                  <c:v>-42.612533999999997</c:v>
                </c:pt>
                <c:pt idx="44">
                  <c:v>-40.607697000000002</c:v>
                </c:pt>
                <c:pt idx="45">
                  <c:v>-39.735142000000003</c:v>
                </c:pt>
                <c:pt idx="46">
                  <c:v>-39.86515</c:v>
                </c:pt>
                <c:pt idx="47">
                  <c:v>-41.073711000000003</c:v>
                </c:pt>
                <c:pt idx="48">
                  <c:v>-43.016101999999997</c:v>
                </c:pt>
                <c:pt idx="49">
                  <c:v>-45.342917999999997</c:v>
                </c:pt>
                <c:pt idx="50">
                  <c:v>-47.651760000000003</c:v>
                </c:pt>
                <c:pt idx="51">
                  <c:v>-49.813744</c:v>
                </c:pt>
                <c:pt idx="52">
                  <c:v>-51.817431999999997</c:v>
                </c:pt>
                <c:pt idx="53">
                  <c:v>-53.895504000000003</c:v>
                </c:pt>
                <c:pt idx="54">
                  <c:v>-55.970801999999999</c:v>
                </c:pt>
                <c:pt idx="55">
                  <c:v>-58.347526999999999</c:v>
                </c:pt>
                <c:pt idx="56">
                  <c:v>-60.138106999999998</c:v>
                </c:pt>
                <c:pt idx="57">
                  <c:v>-60.973357999999998</c:v>
                </c:pt>
                <c:pt idx="58">
                  <c:v>-61.241656999999996</c:v>
                </c:pt>
                <c:pt idx="59">
                  <c:v>-60.339851000000003</c:v>
                </c:pt>
                <c:pt idx="60">
                  <c:v>-58.057147999999998</c:v>
                </c:pt>
                <c:pt idx="61">
                  <c:v>-55.562407999999998</c:v>
                </c:pt>
                <c:pt idx="62">
                  <c:v>-53.266308000000002</c:v>
                </c:pt>
                <c:pt idx="63">
                  <c:v>-50.844994</c:v>
                </c:pt>
                <c:pt idx="64">
                  <c:v>-48.941509000000003</c:v>
                </c:pt>
                <c:pt idx="65">
                  <c:v>-47.497245999999997</c:v>
                </c:pt>
                <c:pt idx="66">
                  <c:v>-46.474888</c:v>
                </c:pt>
                <c:pt idx="67">
                  <c:v>-45.629364000000002</c:v>
                </c:pt>
                <c:pt idx="68">
                  <c:v>-44.586117000000002</c:v>
                </c:pt>
                <c:pt idx="69">
                  <c:v>-43.421261000000001</c:v>
                </c:pt>
                <c:pt idx="70">
                  <c:v>-42.660373999999997</c:v>
                </c:pt>
                <c:pt idx="71">
                  <c:v>-41.893166000000001</c:v>
                </c:pt>
                <c:pt idx="72">
                  <c:v>-41.246876</c:v>
                </c:pt>
                <c:pt idx="73">
                  <c:v>-40.905369</c:v>
                </c:pt>
                <c:pt idx="74">
                  <c:v>-40.998027999999998</c:v>
                </c:pt>
                <c:pt idx="75">
                  <c:v>-40.976855999999998</c:v>
                </c:pt>
                <c:pt idx="76">
                  <c:v>-41.142043999999999</c:v>
                </c:pt>
                <c:pt idx="77">
                  <c:v>-41.347622000000001</c:v>
                </c:pt>
                <c:pt idx="78">
                  <c:v>-41.639107000000003</c:v>
                </c:pt>
                <c:pt idx="79">
                  <c:v>-41.981963999999998</c:v>
                </c:pt>
                <c:pt idx="80">
                  <c:v>-42.398921999999999</c:v>
                </c:pt>
                <c:pt idx="81">
                  <c:v>-42.71349</c:v>
                </c:pt>
                <c:pt idx="82">
                  <c:v>-42.974079000000003</c:v>
                </c:pt>
                <c:pt idx="83">
                  <c:v>-43.312668000000002</c:v>
                </c:pt>
                <c:pt idx="84">
                  <c:v>-43.714599999999997</c:v>
                </c:pt>
                <c:pt idx="85">
                  <c:v>-43.990845</c:v>
                </c:pt>
                <c:pt idx="86">
                  <c:v>-44.198718999999997</c:v>
                </c:pt>
                <c:pt idx="87">
                  <c:v>-44.430832000000002</c:v>
                </c:pt>
                <c:pt idx="88">
                  <c:v>-44.679927999999997</c:v>
                </c:pt>
                <c:pt idx="89">
                  <c:v>-44.826939000000003</c:v>
                </c:pt>
                <c:pt idx="90">
                  <c:v>-45.134579000000002</c:v>
                </c:pt>
                <c:pt idx="91">
                  <c:v>-45.596862999999999</c:v>
                </c:pt>
                <c:pt idx="92">
                  <c:v>-46.017066999999997</c:v>
                </c:pt>
                <c:pt idx="93">
                  <c:v>-46.178328999999998</c:v>
                </c:pt>
                <c:pt idx="94">
                  <c:v>-46.268497000000004</c:v>
                </c:pt>
                <c:pt idx="95">
                  <c:v>-46.297497</c:v>
                </c:pt>
                <c:pt idx="96">
                  <c:v>-46.559761000000002</c:v>
                </c:pt>
                <c:pt idx="97">
                  <c:v>-46.935360000000003</c:v>
                </c:pt>
                <c:pt idx="98">
                  <c:v>-47.573044000000003</c:v>
                </c:pt>
                <c:pt idx="99">
                  <c:v>-48.165222</c:v>
                </c:pt>
                <c:pt idx="100">
                  <c:v>-48.893253000000001</c:v>
                </c:pt>
                <c:pt idx="101">
                  <c:v>-49.226688000000003</c:v>
                </c:pt>
                <c:pt idx="102">
                  <c:v>-49.468364999999999</c:v>
                </c:pt>
                <c:pt idx="103">
                  <c:v>-49.914597000000001</c:v>
                </c:pt>
                <c:pt idx="104">
                  <c:v>-50.960391999999999</c:v>
                </c:pt>
                <c:pt idx="105">
                  <c:v>-51.994484</c:v>
                </c:pt>
                <c:pt idx="106">
                  <c:v>-53.388247999999997</c:v>
                </c:pt>
                <c:pt idx="107">
                  <c:v>-54.030563000000001</c:v>
                </c:pt>
                <c:pt idx="108">
                  <c:v>-54.449928</c:v>
                </c:pt>
                <c:pt idx="109">
                  <c:v>-53.984940000000002</c:v>
                </c:pt>
                <c:pt idx="110">
                  <c:v>-52.860241000000002</c:v>
                </c:pt>
                <c:pt idx="111">
                  <c:v>-51.405518000000001</c:v>
                </c:pt>
                <c:pt idx="112">
                  <c:v>-50.651707000000002</c:v>
                </c:pt>
                <c:pt idx="113">
                  <c:v>-49.989871999999998</c:v>
                </c:pt>
                <c:pt idx="114">
                  <c:v>-49.827072000000001</c:v>
                </c:pt>
                <c:pt idx="115">
                  <c:v>-50.403644999999997</c:v>
                </c:pt>
                <c:pt idx="116">
                  <c:v>-50.747760999999997</c:v>
                </c:pt>
                <c:pt idx="117">
                  <c:v>-50.765442</c:v>
                </c:pt>
                <c:pt idx="118">
                  <c:v>-50.436073</c:v>
                </c:pt>
                <c:pt idx="119">
                  <c:v>-49.576217999999997</c:v>
                </c:pt>
                <c:pt idx="120">
                  <c:v>-48.250435000000003</c:v>
                </c:pt>
                <c:pt idx="121">
                  <c:v>-47.042346999999999</c:v>
                </c:pt>
                <c:pt idx="122">
                  <c:v>-45.877670000000002</c:v>
                </c:pt>
                <c:pt idx="123">
                  <c:v>-44.684852999999997</c:v>
                </c:pt>
                <c:pt idx="124">
                  <c:v>-43.737727999999997</c:v>
                </c:pt>
                <c:pt idx="125">
                  <c:v>-42.760627999999997</c:v>
                </c:pt>
                <c:pt idx="126">
                  <c:v>-41.822665999999998</c:v>
                </c:pt>
                <c:pt idx="127">
                  <c:v>-41.162872</c:v>
                </c:pt>
                <c:pt idx="128">
                  <c:v>-40.484509000000003</c:v>
                </c:pt>
                <c:pt idx="129">
                  <c:v>-39.911662999999997</c:v>
                </c:pt>
                <c:pt idx="130">
                  <c:v>-39.510657999999999</c:v>
                </c:pt>
                <c:pt idx="131">
                  <c:v>-39.174480000000003</c:v>
                </c:pt>
                <c:pt idx="132">
                  <c:v>-38.861201999999999</c:v>
                </c:pt>
                <c:pt idx="133">
                  <c:v>-38.697730999999997</c:v>
                </c:pt>
                <c:pt idx="134">
                  <c:v>-38.632938000000003</c:v>
                </c:pt>
                <c:pt idx="135">
                  <c:v>-38.636547</c:v>
                </c:pt>
                <c:pt idx="136">
                  <c:v>-38.507942</c:v>
                </c:pt>
                <c:pt idx="137">
                  <c:v>-38.459426999999998</c:v>
                </c:pt>
                <c:pt idx="138">
                  <c:v>-38.510590000000001</c:v>
                </c:pt>
                <c:pt idx="139">
                  <c:v>-38.502972</c:v>
                </c:pt>
                <c:pt idx="140">
                  <c:v>-38.457484999999998</c:v>
                </c:pt>
                <c:pt idx="141">
                  <c:v>-38.509830000000001</c:v>
                </c:pt>
                <c:pt idx="142">
                  <c:v>-38.486041999999998</c:v>
                </c:pt>
                <c:pt idx="143">
                  <c:v>-38.426788000000002</c:v>
                </c:pt>
                <c:pt idx="144">
                  <c:v>-38.344002000000003</c:v>
                </c:pt>
                <c:pt idx="145">
                  <c:v>-38.282494</c:v>
                </c:pt>
                <c:pt idx="146">
                  <c:v>-38.329506000000002</c:v>
                </c:pt>
                <c:pt idx="147">
                  <c:v>-38.443192000000003</c:v>
                </c:pt>
                <c:pt idx="148">
                  <c:v>-38.507488000000002</c:v>
                </c:pt>
                <c:pt idx="149">
                  <c:v>-38.549156000000004</c:v>
                </c:pt>
                <c:pt idx="150">
                  <c:v>-38.545521000000001</c:v>
                </c:pt>
                <c:pt idx="151">
                  <c:v>-38.520930999999997</c:v>
                </c:pt>
                <c:pt idx="152">
                  <c:v>-38.438583000000001</c:v>
                </c:pt>
                <c:pt idx="153">
                  <c:v>-38.362602000000003</c:v>
                </c:pt>
                <c:pt idx="154">
                  <c:v>-38.323672999999999</c:v>
                </c:pt>
                <c:pt idx="155">
                  <c:v>-38.332146000000002</c:v>
                </c:pt>
                <c:pt idx="156">
                  <c:v>-38.326144999999997</c:v>
                </c:pt>
                <c:pt idx="157">
                  <c:v>-38.416240999999999</c:v>
                </c:pt>
                <c:pt idx="158">
                  <c:v>-38.551322999999996</c:v>
                </c:pt>
                <c:pt idx="159">
                  <c:v>-38.731827000000003</c:v>
                </c:pt>
                <c:pt idx="160">
                  <c:v>-39.008476000000002</c:v>
                </c:pt>
                <c:pt idx="161">
                  <c:v>-39.534027000000002</c:v>
                </c:pt>
                <c:pt idx="162">
                  <c:v>-40.040126999999998</c:v>
                </c:pt>
                <c:pt idx="163">
                  <c:v>-40.709735999999999</c:v>
                </c:pt>
                <c:pt idx="164">
                  <c:v>-41.444363000000003</c:v>
                </c:pt>
                <c:pt idx="165">
                  <c:v>-42.389705999999997</c:v>
                </c:pt>
                <c:pt idx="166">
                  <c:v>-43.449463000000002</c:v>
                </c:pt>
                <c:pt idx="167">
                  <c:v>-44.792053000000003</c:v>
                </c:pt>
                <c:pt idx="168">
                  <c:v>-46.478755999999997</c:v>
                </c:pt>
                <c:pt idx="169">
                  <c:v>-48.415160999999998</c:v>
                </c:pt>
                <c:pt idx="170">
                  <c:v>-50.538764999999998</c:v>
                </c:pt>
                <c:pt idx="171">
                  <c:v>-53.092357999999997</c:v>
                </c:pt>
                <c:pt idx="172">
                  <c:v>-55.796855999999998</c:v>
                </c:pt>
                <c:pt idx="173">
                  <c:v>-60.346645000000002</c:v>
                </c:pt>
                <c:pt idx="174">
                  <c:v>-62.854385000000001</c:v>
                </c:pt>
                <c:pt idx="175">
                  <c:v>-63.514792999999997</c:v>
                </c:pt>
                <c:pt idx="176">
                  <c:v>-63.020237000000002</c:v>
                </c:pt>
                <c:pt idx="177">
                  <c:v>-61.579268999999996</c:v>
                </c:pt>
                <c:pt idx="178">
                  <c:v>-57.379364000000002</c:v>
                </c:pt>
                <c:pt idx="179">
                  <c:v>-54.561565000000002</c:v>
                </c:pt>
                <c:pt idx="180">
                  <c:v>-52.439628999999996</c:v>
                </c:pt>
                <c:pt idx="181">
                  <c:v>-50.523518000000003</c:v>
                </c:pt>
                <c:pt idx="182">
                  <c:v>-48.669662000000002</c:v>
                </c:pt>
                <c:pt idx="183">
                  <c:v>-47.591141</c:v>
                </c:pt>
                <c:pt idx="184">
                  <c:v>-47.248179999999998</c:v>
                </c:pt>
                <c:pt idx="185">
                  <c:v>-47.652348000000003</c:v>
                </c:pt>
                <c:pt idx="186">
                  <c:v>-48.247062999999997</c:v>
                </c:pt>
                <c:pt idx="187">
                  <c:v>-49.067267999999999</c:v>
                </c:pt>
                <c:pt idx="188">
                  <c:v>-49.339236999999997</c:v>
                </c:pt>
                <c:pt idx="189">
                  <c:v>-48.923740000000002</c:v>
                </c:pt>
                <c:pt idx="190">
                  <c:v>-48.060138999999999</c:v>
                </c:pt>
                <c:pt idx="191">
                  <c:v>-46.831786999999998</c:v>
                </c:pt>
                <c:pt idx="192">
                  <c:v>-45.481791999999999</c:v>
                </c:pt>
                <c:pt idx="193">
                  <c:v>-43.956406000000001</c:v>
                </c:pt>
                <c:pt idx="194">
                  <c:v>-42.473514999999999</c:v>
                </c:pt>
                <c:pt idx="195">
                  <c:v>-41.016022</c:v>
                </c:pt>
                <c:pt idx="196">
                  <c:v>-39.671340999999998</c:v>
                </c:pt>
                <c:pt idx="197">
                  <c:v>-38.253925000000002</c:v>
                </c:pt>
                <c:pt idx="198">
                  <c:v>-36.993057</c:v>
                </c:pt>
                <c:pt idx="199">
                  <c:v>-35.936954</c:v>
                </c:pt>
                <c:pt idx="200">
                  <c:v>-35.173065000000001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F7-45D6-B4B9-71A4D64BE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5952"/>
        <c:axId val="114868608"/>
      </c:scatterChart>
      <c:valAx>
        <c:axId val="114845952"/>
        <c:scaling>
          <c:orientation val="minMax"/>
          <c:max val="44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868608"/>
        <c:crosses val="autoZero"/>
        <c:crossBetween val="midCat"/>
        <c:majorUnit val="2"/>
      </c:valAx>
      <c:valAx>
        <c:axId val="114868608"/>
        <c:scaling>
          <c:orientation val="minMax"/>
          <c:max val="0"/>
          <c:min val="-7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845952"/>
        <c:crosses val="autoZero"/>
        <c:crossBetween val="midCat"/>
        <c:majorUnit val="10"/>
      </c:valAx>
      <c:spPr>
        <a:solidFill>
          <a:schemeClr val="bg1"/>
        </a:solidFill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4995962487561361"/>
          <c:y val="0.12872521143190438"/>
          <c:w val="0.31759907026691891"/>
          <c:h val="0.1074549813999529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8</c:v>
                </c:pt>
                <c:pt idx="1">
                  <c:v>8.1850000000000005</c:v>
                </c:pt>
                <c:pt idx="2">
                  <c:v>8.3699999999999992</c:v>
                </c:pt>
                <c:pt idx="3">
                  <c:v>8.5549999999999997</c:v>
                </c:pt>
                <c:pt idx="4">
                  <c:v>8.74</c:v>
                </c:pt>
                <c:pt idx="5">
                  <c:v>8.9250000000000007</c:v>
                </c:pt>
                <c:pt idx="6">
                  <c:v>9.11</c:v>
                </c:pt>
                <c:pt idx="7">
                  <c:v>9.2949999999999999</c:v>
                </c:pt>
                <c:pt idx="8">
                  <c:v>9.48</c:v>
                </c:pt>
                <c:pt idx="9">
                  <c:v>9.6649999999999991</c:v>
                </c:pt>
                <c:pt idx="10">
                  <c:v>9.85</c:v>
                </c:pt>
                <c:pt idx="11">
                  <c:v>10.035</c:v>
                </c:pt>
                <c:pt idx="12">
                  <c:v>10.220000000000001</c:v>
                </c:pt>
                <c:pt idx="13">
                  <c:v>10.404999999999999</c:v>
                </c:pt>
                <c:pt idx="14">
                  <c:v>10.59</c:v>
                </c:pt>
                <c:pt idx="15">
                  <c:v>10.775</c:v>
                </c:pt>
                <c:pt idx="16">
                  <c:v>10.96</c:v>
                </c:pt>
                <c:pt idx="17">
                  <c:v>11.145</c:v>
                </c:pt>
                <c:pt idx="18">
                  <c:v>11.33</c:v>
                </c:pt>
                <c:pt idx="19">
                  <c:v>11.515000000000001</c:v>
                </c:pt>
                <c:pt idx="20">
                  <c:v>11.7</c:v>
                </c:pt>
                <c:pt idx="21">
                  <c:v>11.885</c:v>
                </c:pt>
                <c:pt idx="22">
                  <c:v>12.07</c:v>
                </c:pt>
                <c:pt idx="23">
                  <c:v>12.255000000000001</c:v>
                </c:pt>
                <c:pt idx="24">
                  <c:v>12.44</c:v>
                </c:pt>
                <c:pt idx="25">
                  <c:v>12.625</c:v>
                </c:pt>
                <c:pt idx="26">
                  <c:v>12.81</c:v>
                </c:pt>
                <c:pt idx="27">
                  <c:v>12.994999999999999</c:v>
                </c:pt>
                <c:pt idx="28">
                  <c:v>13.18</c:v>
                </c:pt>
                <c:pt idx="29">
                  <c:v>13.365</c:v>
                </c:pt>
                <c:pt idx="30">
                  <c:v>13.55</c:v>
                </c:pt>
                <c:pt idx="31">
                  <c:v>13.734999999999999</c:v>
                </c:pt>
                <c:pt idx="32">
                  <c:v>13.92</c:v>
                </c:pt>
                <c:pt idx="33">
                  <c:v>14.105</c:v>
                </c:pt>
                <c:pt idx="34">
                  <c:v>14.29</c:v>
                </c:pt>
                <c:pt idx="35">
                  <c:v>14.475</c:v>
                </c:pt>
                <c:pt idx="36">
                  <c:v>14.66</c:v>
                </c:pt>
                <c:pt idx="37">
                  <c:v>14.845000000000001</c:v>
                </c:pt>
                <c:pt idx="38">
                  <c:v>15.03</c:v>
                </c:pt>
                <c:pt idx="39">
                  <c:v>15.215</c:v>
                </c:pt>
                <c:pt idx="40">
                  <c:v>15.4</c:v>
                </c:pt>
                <c:pt idx="41">
                  <c:v>15.585000000000001</c:v>
                </c:pt>
                <c:pt idx="42">
                  <c:v>15.77</c:v>
                </c:pt>
                <c:pt idx="43">
                  <c:v>15.955</c:v>
                </c:pt>
                <c:pt idx="44">
                  <c:v>16.14</c:v>
                </c:pt>
                <c:pt idx="45">
                  <c:v>16.324999999999999</c:v>
                </c:pt>
                <c:pt idx="46">
                  <c:v>16.510000000000002</c:v>
                </c:pt>
                <c:pt idx="47">
                  <c:v>16.695</c:v>
                </c:pt>
                <c:pt idx="48">
                  <c:v>16.88</c:v>
                </c:pt>
                <c:pt idx="49">
                  <c:v>17.065000000000001</c:v>
                </c:pt>
                <c:pt idx="50">
                  <c:v>17.25</c:v>
                </c:pt>
                <c:pt idx="51">
                  <c:v>17.434999999999999</c:v>
                </c:pt>
                <c:pt idx="52">
                  <c:v>17.62</c:v>
                </c:pt>
                <c:pt idx="53">
                  <c:v>17.805</c:v>
                </c:pt>
                <c:pt idx="54">
                  <c:v>17.989999999999998</c:v>
                </c:pt>
                <c:pt idx="55">
                  <c:v>18.175000000000001</c:v>
                </c:pt>
                <c:pt idx="56">
                  <c:v>18.36</c:v>
                </c:pt>
                <c:pt idx="57">
                  <c:v>18.545000000000002</c:v>
                </c:pt>
                <c:pt idx="58">
                  <c:v>18.73</c:v>
                </c:pt>
                <c:pt idx="59">
                  <c:v>18.914999999999999</c:v>
                </c:pt>
                <c:pt idx="60">
                  <c:v>19.100000000000001</c:v>
                </c:pt>
                <c:pt idx="61">
                  <c:v>19.285</c:v>
                </c:pt>
                <c:pt idx="62">
                  <c:v>19.47</c:v>
                </c:pt>
                <c:pt idx="63">
                  <c:v>19.655000000000001</c:v>
                </c:pt>
                <c:pt idx="64">
                  <c:v>19.84</c:v>
                </c:pt>
                <c:pt idx="65">
                  <c:v>20.024999999999999</c:v>
                </c:pt>
                <c:pt idx="66">
                  <c:v>20.21</c:v>
                </c:pt>
                <c:pt idx="67">
                  <c:v>20.395</c:v>
                </c:pt>
                <c:pt idx="68">
                  <c:v>20.58</c:v>
                </c:pt>
                <c:pt idx="69">
                  <c:v>20.765000000000001</c:v>
                </c:pt>
                <c:pt idx="70">
                  <c:v>20.95</c:v>
                </c:pt>
                <c:pt idx="71">
                  <c:v>21.135000000000002</c:v>
                </c:pt>
                <c:pt idx="72">
                  <c:v>21.32</c:v>
                </c:pt>
                <c:pt idx="73">
                  <c:v>21.504999999999999</c:v>
                </c:pt>
                <c:pt idx="74">
                  <c:v>21.69</c:v>
                </c:pt>
                <c:pt idx="75">
                  <c:v>21.875</c:v>
                </c:pt>
                <c:pt idx="76">
                  <c:v>22.06</c:v>
                </c:pt>
                <c:pt idx="77">
                  <c:v>22.245000000000001</c:v>
                </c:pt>
                <c:pt idx="78">
                  <c:v>22.43</c:v>
                </c:pt>
                <c:pt idx="79">
                  <c:v>22.614999999999998</c:v>
                </c:pt>
                <c:pt idx="80">
                  <c:v>22.8</c:v>
                </c:pt>
                <c:pt idx="81">
                  <c:v>22.984999999999999</c:v>
                </c:pt>
                <c:pt idx="82">
                  <c:v>23.17</c:v>
                </c:pt>
                <c:pt idx="83">
                  <c:v>23.355</c:v>
                </c:pt>
                <c:pt idx="84">
                  <c:v>23.54</c:v>
                </c:pt>
                <c:pt idx="85">
                  <c:v>23.725000000000001</c:v>
                </c:pt>
                <c:pt idx="86">
                  <c:v>23.91</c:v>
                </c:pt>
                <c:pt idx="87">
                  <c:v>24.094999999999999</c:v>
                </c:pt>
                <c:pt idx="88">
                  <c:v>24.28</c:v>
                </c:pt>
                <c:pt idx="89">
                  <c:v>24.465</c:v>
                </c:pt>
                <c:pt idx="90">
                  <c:v>24.65</c:v>
                </c:pt>
                <c:pt idx="91">
                  <c:v>24.835000000000001</c:v>
                </c:pt>
                <c:pt idx="92">
                  <c:v>25.02</c:v>
                </c:pt>
                <c:pt idx="93">
                  <c:v>25.204999999999998</c:v>
                </c:pt>
                <c:pt idx="94">
                  <c:v>25.39</c:v>
                </c:pt>
                <c:pt idx="95">
                  <c:v>25.574999999999999</c:v>
                </c:pt>
                <c:pt idx="96">
                  <c:v>25.76</c:v>
                </c:pt>
                <c:pt idx="97">
                  <c:v>25.945</c:v>
                </c:pt>
                <c:pt idx="98">
                  <c:v>26.13</c:v>
                </c:pt>
                <c:pt idx="99">
                  <c:v>26.315000000000001</c:v>
                </c:pt>
                <c:pt idx="100">
                  <c:v>26.5</c:v>
                </c:pt>
                <c:pt idx="101">
                  <c:v>26.684999999999999</c:v>
                </c:pt>
                <c:pt idx="102">
                  <c:v>26.87</c:v>
                </c:pt>
                <c:pt idx="103">
                  <c:v>27.055</c:v>
                </c:pt>
                <c:pt idx="104">
                  <c:v>27.24</c:v>
                </c:pt>
                <c:pt idx="105">
                  <c:v>27.425000000000001</c:v>
                </c:pt>
                <c:pt idx="106">
                  <c:v>27.61</c:v>
                </c:pt>
                <c:pt idx="107">
                  <c:v>27.795000000000002</c:v>
                </c:pt>
                <c:pt idx="108">
                  <c:v>27.98</c:v>
                </c:pt>
                <c:pt idx="109">
                  <c:v>28.164999999999999</c:v>
                </c:pt>
                <c:pt idx="110">
                  <c:v>28.35</c:v>
                </c:pt>
                <c:pt idx="111">
                  <c:v>28.535</c:v>
                </c:pt>
                <c:pt idx="112">
                  <c:v>28.72</c:v>
                </c:pt>
                <c:pt idx="113">
                  <c:v>28.905000000000001</c:v>
                </c:pt>
                <c:pt idx="114">
                  <c:v>29.09</c:v>
                </c:pt>
                <c:pt idx="115">
                  <c:v>29.274999999999999</c:v>
                </c:pt>
                <c:pt idx="116">
                  <c:v>29.46</c:v>
                </c:pt>
                <c:pt idx="117">
                  <c:v>29.645</c:v>
                </c:pt>
                <c:pt idx="118">
                  <c:v>29.83</c:v>
                </c:pt>
                <c:pt idx="119">
                  <c:v>30.015000000000001</c:v>
                </c:pt>
                <c:pt idx="120">
                  <c:v>30.2</c:v>
                </c:pt>
                <c:pt idx="121">
                  <c:v>30.385000000000002</c:v>
                </c:pt>
                <c:pt idx="122">
                  <c:v>30.57</c:v>
                </c:pt>
                <c:pt idx="123">
                  <c:v>30.754999999999999</c:v>
                </c:pt>
                <c:pt idx="124">
                  <c:v>30.94</c:v>
                </c:pt>
                <c:pt idx="125">
                  <c:v>31.125</c:v>
                </c:pt>
                <c:pt idx="126">
                  <c:v>31.31</c:v>
                </c:pt>
                <c:pt idx="127">
                  <c:v>31.495000000000001</c:v>
                </c:pt>
                <c:pt idx="128">
                  <c:v>31.68</c:v>
                </c:pt>
                <c:pt idx="129">
                  <c:v>31.864999999999998</c:v>
                </c:pt>
                <c:pt idx="130">
                  <c:v>32.049999999999997</c:v>
                </c:pt>
                <c:pt idx="131">
                  <c:v>32.234999999999999</c:v>
                </c:pt>
                <c:pt idx="132">
                  <c:v>32.42</c:v>
                </c:pt>
                <c:pt idx="133">
                  <c:v>32.604999999999997</c:v>
                </c:pt>
                <c:pt idx="134">
                  <c:v>32.79</c:v>
                </c:pt>
                <c:pt idx="135">
                  <c:v>32.975000000000001</c:v>
                </c:pt>
                <c:pt idx="136">
                  <c:v>33.159999999999997</c:v>
                </c:pt>
                <c:pt idx="137">
                  <c:v>33.344999999999999</c:v>
                </c:pt>
                <c:pt idx="138">
                  <c:v>33.53</c:v>
                </c:pt>
                <c:pt idx="139">
                  <c:v>33.715000000000003</c:v>
                </c:pt>
                <c:pt idx="140">
                  <c:v>33.9</c:v>
                </c:pt>
                <c:pt idx="141">
                  <c:v>34.085000000000001</c:v>
                </c:pt>
                <c:pt idx="142">
                  <c:v>34.270000000000003</c:v>
                </c:pt>
                <c:pt idx="143">
                  <c:v>34.454999999999998</c:v>
                </c:pt>
                <c:pt idx="144">
                  <c:v>34.64</c:v>
                </c:pt>
                <c:pt idx="145">
                  <c:v>34.825000000000003</c:v>
                </c:pt>
                <c:pt idx="146">
                  <c:v>35.01</c:v>
                </c:pt>
                <c:pt idx="147">
                  <c:v>35.195</c:v>
                </c:pt>
                <c:pt idx="148">
                  <c:v>35.380000000000003</c:v>
                </c:pt>
                <c:pt idx="149">
                  <c:v>35.564999999999998</c:v>
                </c:pt>
                <c:pt idx="150">
                  <c:v>35.75</c:v>
                </c:pt>
                <c:pt idx="151">
                  <c:v>35.935000000000002</c:v>
                </c:pt>
                <c:pt idx="152">
                  <c:v>36.119999999999997</c:v>
                </c:pt>
                <c:pt idx="153">
                  <c:v>36.305</c:v>
                </c:pt>
                <c:pt idx="154">
                  <c:v>36.49</c:v>
                </c:pt>
                <c:pt idx="155">
                  <c:v>36.674999999999997</c:v>
                </c:pt>
                <c:pt idx="156">
                  <c:v>36.86</c:v>
                </c:pt>
                <c:pt idx="157">
                  <c:v>37.045000000000002</c:v>
                </c:pt>
                <c:pt idx="158">
                  <c:v>37.229999999999997</c:v>
                </c:pt>
                <c:pt idx="159">
                  <c:v>37.414999999999999</c:v>
                </c:pt>
                <c:pt idx="160">
                  <c:v>37.6</c:v>
                </c:pt>
                <c:pt idx="161">
                  <c:v>37.784999999999997</c:v>
                </c:pt>
                <c:pt idx="162">
                  <c:v>37.97</c:v>
                </c:pt>
                <c:pt idx="163">
                  <c:v>38.155000000000001</c:v>
                </c:pt>
                <c:pt idx="164">
                  <c:v>38.340000000000003</c:v>
                </c:pt>
                <c:pt idx="165">
                  <c:v>38.524999999999999</c:v>
                </c:pt>
                <c:pt idx="166">
                  <c:v>38.71</c:v>
                </c:pt>
                <c:pt idx="167">
                  <c:v>38.895000000000003</c:v>
                </c:pt>
                <c:pt idx="168">
                  <c:v>39.08</c:v>
                </c:pt>
                <c:pt idx="169">
                  <c:v>39.265000000000001</c:v>
                </c:pt>
                <c:pt idx="170">
                  <c:v>39.450000000000003</c:v>
                </c:pt>
                <c:pt idx="171">
                  <c:v>39.634999999999998</c:v>
                </c:pt>
                <c:pt idx="172">
                  <c:v>39.82</c:v>
                </c:pt>
                <c:pt idx="173">
                  <c:v>40.005000000000003</c:v>
                </c:pt>
                <c:pt idx="174">
                  <c:v>40.19</c:v>
                </c:pt>
                <c:pt idx="175">
                  <c:v>40.375</c:v>
                </c:pt>
                <c:pt idx="176">
                  <c:v>40.56</c:v>
                </c:pt>
                <c:pt idx="177">
                  <c:v>40.744999999999997</c:v>
                </c:pt>
                <c:pt idx="178">
                  <c:v>40.93</c:v>
                </c:pt>
                <c:pt idx="179">
                  <c:v>41.115000000000002</c:v>
                </c:pt>
                <c:pt idx="180">
                  <c:v>41.3</c:v>
                </c:pt>
                <c:pt idx="181">
                  <c:v>41.484999999999999</c:v>
                </c:pt>
                <c:pt idx="182">
                  <c:v>41.67</c:v>
                </c:pt>
                <c:pt idx="183">
                  <c:v>41.854999999999997</c:v>
                </c:pt>
                <c:pt idx="184">
                  <c:v>42.04</c:v>
                </c:pt>
                <c:pt idx="185">
                  <c:v>42.225000000000001</c:v>
                </c:pt>
                <c:pt idx="186">
                  <c:v>42.41</c:v>
                </c:pt>
                <c:pt idx="187">
                  <c:v>42.594999999999999</c:v>
                </c:pt>
                <c:pt idx="188">
                  <c:v>42.78</c:v>
                </c:pt>
                <c:pt idx="189">
                  <c:v>42.965000000000003</c:v>
                </c:pt>
                <c:pt idx="190">
                  <c:v>43.15</c:v>
                </c:pt>
                <c:pt idx="191">
                  <c:v>43.335000000000001</c:v>
                </c:pt>
                <c:pt idx="192">
                  <c:v>43.52</c:v>
                </c:pt>
                <c:pt idx="193">
                  <c:v>43.704999999999998</c:v>
                </c:pt>
                <c:pt idx="194">
                  <c:v>43.89</c:v>
                </c:pt>
                <c:pt idx="195">
                  <c:v>44.075000000000003</c:v>
                </c:pt>
                <c:pt idx="196">
                  <c:v>44.26</c:v>
                </c:pt>
                <c:pt idx="197">
                  <c:v>44.445</c:v>
                </c:pt>
                <c:pt idx="198">
                  <c:v>44.63</c:v>
                </c:pt>
                <c:pt idx="199">
                  <c:v>44.814999999999998</c:v>
                </c:pt>
                <c:pt idx="200">
                  <c:v>45</c:v>
                </c:pt>
              </c:numCache>
            </c:numRef>
          </c:xVal>
          <c:yVal>
            <c:numRef>
              <c:f>Isolations!$H$5:$H$205</c:f>
              <c:numCache>
                <c:formatCode>General</c:formatCode>
                <c:ptCount val="201"/>
                <c:pt idx="0">
                  <c:v>-42.973007000000003</c:v>
                </c:pt>
                <c:pt idx="1">
                  <c:v>-42.805393000000002</c:v>
                </c:pt>
                <c:pt idx="2">
                  <c:v>-42.408535000000001</c:v>
                </c:pt>
                <c:pt idx="3">
                  <c:v>-41.687759</c:v>
                </c:pt>
                <c:pt idx="4">
                  <c:v>-40.770240999999999</c:v>
                </c:pt>
                <c:pt idx="5">
                  <c:v>-39.484180000000002</c:v>
                </c:pt>
                <c:pt idx="6">
                  <c:v>-38.235030999999999</c:v>
                </c:pt>
                <c:pt idx="7">
                  <c:v>-36.897362000000001</c:v>
                </c:pt>
                <c:pt idx="8">
                  <c:v>-35.712043999999999</c:v>
                </c:pt>
                <c:pt idx="9">
                  <c:v>-34.725033000000003</c:v>
                </c:pt>
                <c:pt idx="10">
                  <c:v>-33.693928</c:v>
                </c:pt>
                <c:pt idx="11">
                  <c:v>-32.707264000000002</c:v>
                </c:pt>
                <c:pt idx="12">
                  <c:v>-31.9755</c:v>
                </c:pt>
                <c:pt idx="13">
                  <c:v>-31.255495</c:v>
                </c:pt>
                <c:pt idx="14">
                  <c:v>-30.463170999999999</c:v>
                </c:pt>
                <c:pt idx="15">
                  <c:v>-29.963194000000001</c:v>
                </c:pt>
                <c:pt idx="16">
                  <c:v>-29.318653000000001</c:v>
                </c:pt>
                <c:pt idx="17">
                  <c:v>-28.663294</c:v>
                </c:pt>
                <c:pt idx="18">
                  <c:v>-28.145707999999999</c:v>
                </c:pt>
                <c:pt idx="19">
                  <c:v>-27.755184</c:v>
                </c:pt>
                <c:pt idx="20">
                  <c:v>-27.243483000000001</c:v>
                </c:pt>
                <c:pt idx="21">
                  <c:v>-26.940760000000001</c:v>
                </c:pt>
                <c:pt idx="22">
                  <c:v>-26.664431</c:v>
                </c:pt>
                <c:pt idx="23">
                  <c:v>-26.374897000000001</c:v>
                </c:pt>
                <c:pt idx="24">
                  <c:v>-26.087212000000001</c:v>
                </c:pt>
                <c:pt idx="25">
                  <c:v>-25.691670999999999</c:v>
                </c:pt>
                <c:pt idx="26">
                  <c:v>-25.444984000000002</c:v>
                </c:pt>
                <c:pt idx="27">
                  <c:v>-25.104593000000001</c:v>
                </c:pt>
                <c:pt idx="28">
                  <c:v>-25.247602000000001</c:v>
                </c:pt>
                <c:pt idx="29">
                  <c:v>-25.419198999999999</c:v>
                </c:pt>
                <c:pt idx="30">
                  <c:v>-25.699916999999999</c:v>
                </c:pt>
                <c:pt idx="31">
                  <c:v>-25.850826000000001</c:v>
                </c:pt>
                <c:pt idx="32">
                  <c:v>-26.100477000000001</c:v>
                </c:pt>
                <c:pt idx="33">
                  <c:v>-25.919671999999998</c:v>
                </c:pt>
                <c:pt idx="34">
                  <c:v>-25.759802000000001</c:v>
                </c:pt>
                <c:pt idx="35">
                  <c:v>-25.709288000000001</c:v>
                </c:pt>
                <c:pt idx="36">
                  <c:v>-25.657775999999998</c:v>
                </c:pt>
                <c:pt idx="37">
                  <c:v>-25.721164999999999</c:v>
                </c:pt>
                <c:pt idx="38">
                  <c:v>-25.775956999999998</c:v>
                </c:pt>
                <c:pt idx="39">
                  <c:v>-25.610374</c:v>
                </c:pt>
                <c:pt idx="40">
                  <c:v>-25.413048</c:v>
                </c:pt>
                <c:pt idx="41">
                  <c:v>-25.244591</c:v>
                </c:pt>
                <c:pt idx="42">
                  <c:v>-24.973122</c:v>
                </c:pt>
                <c:pt idx="43">
                  <c:v>-24.687954000000001</c:v>
                </c:pt>
                <c:pt idx="44">
                  <c:v>-24.554290999999999</c:v>
                </c:pt>
                <c:pt idx="45">
                  <c:v>-24.467521999999999</c:v>
                </c:pt>
                <c:pt idx="46">
                  <c:v>-24.473801000000002</c:v>
                </c:pt>
                <c:pt idx="47">
                  <c:v>-24.571978000000001</c:v>
                </c:pt>
                <c:pt idx="48">
                  <c:v>-24.731525000000001</c:v>
                </c:pt>
                <c:pt idx="49">
                  <c:v>-25.024982000000001</c:v>
                </c:pt>
                <c:pt idx="50">
                  <c:v>-25.365362000000001</c:v>
                </c:pt>
                <c:pt idx="51">
                  <c:v>-25.692371000000001</c:v>
                </c:pt>
                <c:pt idx="52">
                  <c:v>-26.015633000000001</c:v>
                </c:pt>
                <c:pt idx="53">
                  <c:v>-26.297701</c:v>
                </c:pt>
                <c:pt idx="54">
                  <c:v>-26.50281</c:v>
                </c:pt>
                <c:pt idx="55">
                  <c:v>-26.699473999999999</c:v>
                </c:pt>
                <c:pt idx="56">
                  <c:v>-26.884872000000001</c:v>
                </c:pt>
                <c:pt idx="57">
                  <c:v>-27.072319</c:v>
                </c:pt>
                <c:pt idx="58">
                  <c:v>-27.240670999999999</c:v>
                </c:pt>
                <c:pt idx="59">
                  <c:v>-27.439129000000001</c:v>
                </c:pt>
                <c:pt idx="60">
                  <c:v>-27.675792999999999</c:v>
                </c:pt>
                <c:pt idx="61">
                  <c:v>-27.947994000000001</c:v>
                </c:pt>
                <c:pt idx="62">
                  <c:v>-28.261237999999999</c:v>
                </c:pt>
                <c:pt idx="63">
                  <c:v>-28.752680000000002</c:v>
                </c:pt>
                <c:pt idx="64">
                  <c:v>-29.206907000000001</c:v>
                </c:pt>
                <c:pt idx="65">
                  <c:v>-29.584854</c:v>
                </c:pt>
                <c:pt idx="66">
                  <c:v>-29.951364999999999</c:v>
                </c:pt>
                <c:pt idx="67">
                  <c:v>-30.212229000000001</c:v>
                </c:pt>
                <c:pt idx="68">
                  <c:v>-29.503240999999999</c:v>
                </c:pt>
                <c:pt idx="69">
                  <c:v>-28.439177999999998</c:v>
                </c:pt>
                <c:pt idx="70">
                  <c:v>-28.152811</c:v>
                </c:pt>
                <c:pt idx="71">
                  <c:v>-28.039971999999999</c:v>
                </c:pt>
                <c:pt idx="72">
                  <c:v>-28.204412000000001</c:v>
                </c:pt>
                <c:pt idx="73">
                  <c:v>-29.304722000000002</c:v>
                </c:pt>
                <c:pt idx="74">
                  <c:v>-30.737290999999999</c:v>
                </c:pt>
                <c:pt idx="75">
                  <c:v>-31.338574999999999</c:v>
                </c:pt>
                <c:pt idx="76">
                  <c:v>-31.836344</c:v>
                </c:pt>
                <c:pt idx="77">
                  <c:v>-32.103996000000002</c:v>
                </c:pt>
                <c:pt idx="78">
                  <c:v>-32.054825000000001</c:v>
                </c:pt>
                <c:pt idx="79">
                  <c:v>-31.846083</c:v>
                </c:pt>
                <c:pt idx="80">
                  <c:v>-31.518018999999999</c:v>
                </c:pt>
                <c:pt idx="81">
                  <c:v>-30.900342999999999</c:v>
                </c:pt>
                <c:pt idx="82">
                  <c:v>-30.142799</c:v>
                </c:pt>
                <c:pt idx="83">
                  <c:v>-29.469467000000002</c:v>
                </c:pt>
                <c:pt idx="84">
                  <c:v>-28.855207</c:v>
                </c:pt>
                <c:pt idx="85">
                  <c:v>-28.291792000000001</c:v>
                </c:pt>
                <c:pt idx="86">
                  <c:v>-27.796585</c:v>
                </c:pt>
                <c:pt idx="87">
                  <c:v>-27.296015000000001</c:v>
                </c:pt>
                <c:pt idx="88">
                  <c:v>-26.770821000000002</c:v>
                </c:pt>
                <c:pt idx="89">
                  <c:v>-26.268668999999999</c:v>
                </c:pt>
                <c:pt idx="90">
                  <c:v>-25.789255000000001</c:v>
                </c:pt>
                <c:pt idx="91">
                  <c:v>-25.301098</c:v>
                </c:pt>
                <c:pt idx="92">
                  <c:v>-24.822042</c:v>
                </c:pt>
                <c:pt idx="93">
                  <c:v>-24.418892</c:v>
                </c:pt>
                <c:pt idx="94">
                  <c:v>-24.096696999999999</c:v>
                </c:pt>
                <c:pt idx="95">
                  <c:v>-23.793295000000001</c:v>
                </c:pt>
                <c:pt idx="96">
                  <c:v>-23.439997000000002</c:v>
                </c:pt>
                <c:pt idx="97">
                  <c:v>-23.116629</c:v>
                </c:pt>
                <c:pt idx="98">
                  <c:v>-22.715665999999999</c:v>
                </c:pt>
                <c:pt idx="99">
                  <c:v>-22.303051</c:v>
                </c:pt>
                <c:pt idx="100">
                  <c:v>-21.862469000000001</c:v>
                </c:pt>
                <c:pt idx="101">
                  <c:v>-21.541495999999999</c:v>
                </c:pt>
                <c:pt idx="102">
                  <c:v>-21.243027000000001</c:v>
                </c:pt>
                <c:pt idx="103">
                  <c:v>-20.866841999999998</c:v>
                </c:pt>
                <c:pt idx="104">
                  <c:v>-20.494139000000001</c:v>
                </c:pt>
                <c:pt idx="105">
                  <c:v>-20.131277000000001</c:v>
                </c:pt>
                <c:pt idx="106">
                  <c:v>-19.758333</c:v>
                </c:pt>
                <c:pt idx="107">
                  <c:v>-19.413736</c:v>
                </c:pt>
                <c:pt idx="108">
                  <c:v>-19.283598000000001</c:v>
                </c:pt>
                <c:pt idx="109">
                  <c:v>-19.194379999999999</c:v>
                </c:pt>
                <c:pt idx="110">
                  <c:v>-19.199749000000001</c:v>
                </c:pt>
                <c:pt idx="111">
                  <c:v>-19.195812</c:v>
                </c:pt>
                <c:pt idx="112">
                  <c:v>-19.141748</c:v>
                </c:pt>
                <c:pt idx="113">
                  <c:v>-19.062366000000001</c:v>
                </c:pt>
                <c:pt idx="114">
                  <c:v>-18.967627</c:v>
                </c:pt>
                <c:pt idx="115">
                  <c:v>-18.852886000000002</c:v>
                </c:pt>
                <c:pt idx="116">
                  <c:v>-18.766506</c:v>
                </c:pt>
                <c:pt idx="117">
                  <c:v>-18.740725000000001</c:v>
                </c:pt>
                <c:pt idx="118">
                  <c:v>-18.781759000000001</c:v>
                </c:pt>
                <c:pt idx="119">
                  <c:v>-18.859562</c:v>
                </c:pt>
                <c:pt idx="120">
                  <c:v>-19.019924</c:v>
                </c:pt>
                <c:pt idx="121">
                  <c:v>-19.271521</c:v>
                </c:pt>
                <c:pt idx="122">
                  <c:v>-19.603352000000001</c:v>
                </c:pt>
                <c:pt idx="123">
                  <c:v>-19.949963</c:v>
                </c:pt>
                <c:pt idx="124">
                  <c:v>-20.311537000000001</c:v>
                </c:pt>
                <c:pt idx="125">
                  <c:v>-20.617802000000001</c:v>
                </c:pt>
                <c:pt idx="126">
                  <c:v>-20.818794</c:v>
                </c:pt>
                <c:pt idx="127">
                  <c:v>-20.872893999999999</c:v>
                </c:pt>
                <c:pt idx="128">
                  <c:v>-20.797346000000001</c:v>
                </c:pt>
                <c:pt idx="129">
                  <c:v>-20.531282000000001</c:v>
                </c:pt>
                <c:pt idx="130">
                  <c:v>-20.145320999999999</c:v>
                </c:pt>
                <c:pt idx="131">
                  <c:v>-19.698091999999999</c:v>
                </c:pt>
                <c:pt idx="132">
                  <c:v>-19.241945000000001</c:v>
                </c:pt>
                <c:pt idx="133">
                  <c:v>-18.758081000000001</c:v>
                </c:pt>
                <c:pt idx="134">
                  <c:v>-18.341214999999998</c:v>
                </c:pt>
                <c:pt idx="135">
                  <c:v>-17.950800000000001</c:v>
                </c:pt>
                <c:pt idx="136">
                  <c:v>-17.584095000000001</c:v>
                </c:pt>
                <c:pt idx="137">
                  <c:v>-17.239141</c:v>
                </c:pt>
                <c:pt idx="138">
                  <c:v>-16.924531999999999</c:v>
                </c:pt>
                <c:pt idx="139">
                  <c:v>-16.619171000000001</c:v>
                </c:pt>
                <c:pt idx="140">
                  <c:v>-16.335068</c:v>
                </c:pt>
                <c:pt idx="141">
                  <c:v>-16.083518999999999</c:v>
                </c:pt>
                <c:pt idx="142">
                  <c:v>-15.853562</c:v>
                </c:pt>
                <c:pt idx="143">
                  <c:v>-15.651176</c:v>
                </c:pt>
                <c:pt idx="144">
                  <c:v>-15.48671</c:v>
                </c:pt>
                <c:pt idx="145">
                  <c:v>-15.367618999999999</c:v>
                </c:pt>
                <c:pt idx="146">
                  <c:v>-15.293119000000001</c:v>
                </c:pt>
                <c:pt idx="147">
                  <c:v>-15.269494</c:v>
                </c:pt>
                <c:pt idx="148">
                  <c:v>-15.285524000000001</c:v>
                </c:pt>
                <c:pt idx="149">
                  <c:v>-15.350973</c:v>
                </c:pt>
                <c:pt idx="150">
                  <c:v>-15.457758</c:v>
                </c:pt>
                <c:pt idx="151">
                  <c:v>-15.594225</c:v>
                </c:pt>
                <c:pt idx="152">
                  <c:v>-15.755571</c:v>
                </c:pt>
                <c:pt idx="153">
                  <c:v>-15.945895999999999</c:v>
                </c:pt>
                <c:pt idx="154">
                  <c:v>-16.142994000000002</c:v>
                </c:pt>
                <c:pt idx="155">
                  <c:v>-16.352906999999998</c:v>
                </c:pt>
                <c:pt idx="156">
                  <c:v>-16.567537000000002</c:v>
                </c:pt>
                <c:pt idx="157">
                  <c:v>-16.786753000000001</c:v>
                </c:pt>
                <c:pt idx="158">
                  <c:v>-17.009148</c:v>
                </c:pt>
                <c:pt idx="159">
                  <c:v>-17.247591</c:v>
                </c:pt>
                <c:pt idx="160">
                  <c:v>-17.483664000000001</c:v>
                </c:pt>
                <c:pt idx="161">
                  <c:v>-17.725657000000002</c:v>
                </c:pt>
                <c:pt idx="162">
                  <c:v>-17.979965</c:v>
                </c:pt>
                <c:pt idx="163">
                  <c:v>-18.232741999999998</c:v>
                </c:pt>
                <c:pt idx="164">
                  <c:v>-18.481956</c:v>
                </c:pt>
                <c:pt idx="165">
                  <c:v>-18.723943999999999</c:v>
                </c:pt>
                <c:pt idx="166">
                  <c:v>-18.946888000000001</c:v>
                </c:pt>
                <c:pt idx="167">
                  <c:v>-19.128430999999999</c:v>
                </c:pt>
                <c:pt idx="168">
                  <c:v>-19.290648999999998</c:v>
                </c:pt>
                <c:pt idx="169">
                  <c:v>-19.401617000000002</c:v>
                </c:pt>
                <c:pt idx="170">
                  <c:v>-19.474895</c:v>
                </c:pt>
                <c:pt idx="171">
                  <c:v>-19.509160999999999</c:v>
                </c:pt>
                <c:pt idx="172">
                  <c:v>-19.510145000000001</c:v>
                </c:pt>
                <c:pt idx="173">
                  <c:v>-19.452583000000001</c:v>
                </c:pt>
                <c:pt idx="174">
                  <c:v>-19.375565999999999</c:v>
                </c:pt>
                <c:pt idx="175">
                  <c:v>-19.345956999999999</c:v>
                </c:pt>
                <c:pt idx="176">
                  <c:v>-19.262806000000001</c:v>
                </c:pt>
                <c:pt idx="177">
                  <c:v>-19.244827000000001</c:v>
                </c:pt>
                <c:pt idx="178">
                  <c:v>-19.249796</c:v>
                </c:pt>
                <c:pt idx="179">
                  <c:v>-19.135764999999999</c:v>
                </c:pt>
                <c:pt idx="180">
                  <c:v>-18.865248000000001</c:v>
                </c:pt>
                <c:pt idx="181">
                  <c:v>-18.571728</c:v>
                </c:pt>
                <c:pt idx="182">
                  <c:v>-18.158241</c:v>
                </c:pt>
                <c:pt idx="183">
                  <c:v>-17.672314</c:v>
                </c:pt>
                <c:pt idx="184">
                  <c:v>-17.244357999999998</c:v>
                </c:pt>
                <c:pt idx="185">
                  <c:v>-16.845427999999998</c:v>
                </c:pt>
                <c:pt idx="186">
                  <c:v>-16.468554000000001</c:v>
                </c:pt>
                <c:pt idx="187">
                  <c:v>-16.099862999999999</c:v>
                </c:pt>
                <c:pt idx="188">
                  <c:v>-15.751389</c:v>
                </c:pt>
                <c:pt idx="189">
                  <c:v>-15.434067000000001</c:v>
                </c:pt>
                <c:pt idx="190">
                  <c:v>-15.140103</c:v>
                </c:pt>
                <c:pt idx="191">
                  <c:v>-14.861863</c:v>
                </c:pt>
                <c:pt idx="192">
                  <c:v>-14.614919</c:v>
                </c:pt>
                <c:pt idx="193">
                  <c:v>-14.394176</c:v>
                </c:pt>
                <c:pt idx="194">
                  <c:v>-14.187061</c:v>
                </c:pt>
                <c:pt idx="195">
                  <c:v>-14.039906999999999</c:v>
                </c:pt>
                <c:pt idx="196">
                  <c:v>-13.90296</c:v>
                </c:pt>
                <c:pt idx="197">
                  <c:v>-13.799182</c:v>
                </c:pt>
                <c:pt idx="198">
                  <c:v>-13.730154000000001</c:v>
                </c:pt>
                <c:pt idx="199">
                  <c:v>-13.697837</c:v>
                </c:pt>
                <c:pt idx="200">
                  <c:v>-13.660114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71-40F3-8A99-60C24F4C60DB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8</c:v>
                </c:pt>
                <c:pt idx="1">
                  <c:v>8.1850000000000005</c:v>
                </c:pt>
                <c:pt idx="2">
                  <c:v>8.3699999999999992</c:v>
                </c:pt>
                <c:pt idx="3">
                  <c:v>8.5549999999999997</c:v>
                </c:pt>
                <c:pt idx="4">
                  <c:v>8.74</c:v>
                </c:pt>
                <c:pt idx="5">
                  <c:v>8.9250000000000007</c:v>
                </c:pt>
                <c:pt idx="6">
                  <c:v>9.11</c:v>
                </c:pt>
                <c:pt idx="7">
                  <c:v>9.2949999999999999</c:v>
                </c:pt>
                <c:pt idx="8">
                  <c:v>9.48</c:v>
                </c:pt>
                <c:pt idx="9">
                  <c:v>9.6649999999999991</c:v>
                </c:pt>
                <c:pt idx="10">
                  <c:v>9.85</c:v>
                </c:pt>
                <c:pt idx="11">
                  <c:v>10.035</c:v>
                </c:pt>
                <c:pt idx="12">
                  <c:v>10.220000000000001</c:v>
                </c:pt>
                <c:pt idx="13">
                  <c:v>10.404999999999999</c:v>
                </c:pt>
                <c:pt idx="14">
                  <c:v>10.59</c:v>
                </c:pt>
                <c:pt idx="15">
                  <c:v>10.775</c:v>
                </c:pt>
                <c:pt idx="16">
                  <c:v>10.96</c:v>
                </c:pt>
                <c:pt idx="17">
                  <c:v>11.145</c:v>
                </c:pt>
                <c:pt idx="18">
                  <c:v>11.33</c:v>
                </c:pt>
                <c:pt idx="19">
                  <c:v>11.515000000000001</c:v>
                </c:pt>
                <c:pt idx="20">
                  <c:v>11.7</c:v>
                </c:pt>
                <c:pt idx="21">
                  <c:v>11.885</c:v>
                </c:pt>
                <c:pt idx="22">
                  <c:v>12.07</c:v>
                </c:pt>
                <c:pt idx="23">
                  <c:v>12.255000000000001</c:v>
                </c:pt>
                <c:pt idx="24">
                  <c:v>12.44</c:v>
                </c:pt>
                <c:pt idx="25">
                  <c:v>12.625</c:v>
                </c:pt>
                <c:pt idx="26">
                  <c:v>12.81</c:v>
                </c:pt>
                <c:pt idx="27">
                  <c:v>12.994999999999999</c:v>
                </c:pt>
                <c:pt idx="28">
                  <c:v>13.18</c:v>
                </c:pt>
                <c:pt idx="29">
                  <c:v>13.365</c:v>
                </c:pt>
                <c:pt idx="30">
                  <c:v>13.55</c:v>
                </c:pt>
                <c:pt idx="31">
                  <c:v>13.734999999999999</c:v>
                </c:pt>
                <c:pt idx="32">
                  <c:v>13.92</c:v>
                </c:pt>
                <c:pt idx="33">
                  <c:v>14.105</c:v>
                </c:pt>
                <c:pt idx="34">
                  <c:v>14.29</c:v>
                </c:pt>
                <c:pt idx="35">
                  <c:v>14.475</c:v>
                </c:pt>
                <c:pt idx="36">
                  <c:v>14.66</c:v>
                </c:pt>
                <c:pt idx="37">
                  <c:v>14.845000000000001</c:v>
                </c:pt>
                <c:pt idx="38">
                  <c:v>15.03</c:v>
                </c:pt>
                <c:pt idx="39">
                  <c:v>15.215</c:v>
                </c:pt>
                <c:pt idx="40">
                  <c:v>15.4</c:v>
                </c:pt>
                <c:pt idx="41">
                  <c:v>15.585000000000001</c:v>
                </c:pt>
                <c:pt idx="42">
                  <c:v>15.77</c:v>
                </c:pt>
                <c:pt idx="43">
                  <c:v>15.955</c:v>
                </c:pt>
                <c:pt idx="44">
                  <c:v>16.14</c:v>
                </c:pt>
                <c:pt idx="45">
                  <c:v>16.324999999999999</c:v>
                </c:pt>
                <c:pt idx="46">
                  <c:v>16.510000000000002</c:v>
                </c:pt>
                <c:pt idx="47">
                  <c:v>16.695</c:v>
                </c:pt>
                <c:pt idx="48">
                  <c:v>16.88</c:v>
                </c:pt>
                <c:pt idx="49">
                  <c:v>17.065000000000001</c:v>
                </c:pt>
                <c:pt idx="50">
                  <c:v>17.25</c:v>
                </c:pt>
                <c:pt idx="51">
                  <c:v>17.434999999999999</c:v>
                </c:pt>
                <c:pt idx="52">
                  <c:v>17.62</c:v>
                </c:pt>
                <c:pt idx="53">
                  <c:v>17.805</c:v>
                </c:pt>
                <c:pt idx="54">
                  <c:v>17.989999999999998</c:v>
                </c:pt>
                <c:pt idx="55">
                  <c:v>18.175000000000001</c:v>
                </c:pt>
                <c:pt idx="56">
                  <c:v>18.36</c:v>
                </c:pt>
                <c:pt idx="57">
                  <c:v>18.545000000000002</c:v>
                </c:pt>
                <c:pt idx="58">
                  <c:v>18.73</c:v>
                </c:pt>
                <c:pt idx="59">
                  <c:v>18.914999999999999</c:v>
                </c:pt>
                <c:pt idx="60">
                  <c:v>19.100000000000001</c:v>
                </c:pt>
                <c:pt idx="61">
                  <c:v>19.285</c:v>
                </c:pt>
                <c:pt idx="62">
                  <c:v>19.47</c:v>
                </c:pt>
                <c:pt idx="63">
                  <c:v>19.655000000000001</c:v>
                </c:pt>
                <c:pt idx="64">
                  <c:v>19.84</c:v>
                </c:pt>
                <c:pt idx="65">
                  <c:v>20.024999999999999</c:v>
                </c:pt>
                <c:pt idx="66">
                  <c:v>20.21</c:v>
                </c:pt>
                <c:pt idx="67">
                  <c:v>20.395</c:v>
                </c:pt>
                <c:pt idx="68">
                  <c:v>20.58</c:v>
                </c:pt>
                <c:pt idx="69">
                  <c:v>20.765000000000001</c:v>
                </c:pt>
                <c:pt idx="70">
                  <c:v>20.95</c:v>
                </c:pt>
                <c:pt idx="71">
                  <c:v>21.135000000000002</c:v>
                </c:pt>
                <c:pt idx="72">
                  <c:v>21.32</c:v>
                </c:pt>
                <c:pt idx="73">
                  <c:v>21.504999999999999</c:v>
                </c:pt>
                <c:pt idx="74">
                  <c:v>21.69</c:v>
                </c:pt>
                <c:pt idx="75">
                  <c:v>21.875</c:v>
                </c:pt>
                <c:pt idx="76">
                  <c:v>22.06</c:v>
                </c:pt>
                <c:pt idx="77">
                  <c:v>22.245000000000001</c:v>
                </c:pt>
                <c:pt idx="78">
                  <c:v>22.43</c:v>
                </c:pt>
                <c:pt idx="79">
                  <c:v>22.614999999999998</c:v>
                </c:pt>
                <c:pt idx="80">
                  <c:v>22.8</c:v>
                </c:pt>
                <c:pt idx="81">
                  <c:v>22.984999999999999</c:v>
                </c:pt>
                <c:pt idx="82">
                  <c:v>23.17</c:v>
                </c:pt>
                <c:pt idx="83">
                  <c:v>23.355</c:v>
                </c:pt>
                <c:pt idx="84">
                  <c:v>23.54</c:v>
                </c:pt>
                <c:pt idx="85">
                  <c:v>23.725000000000001</c:v>
                </c:pt>
                <c:pt idx="86">
                  <c:v>23.91</c:v>
                </c:pt>
                <c:pt idx="87">
                  <c:v>24.094999999999999</c:v>
                </c:pt>
                <c:pt idx="88">
                  <c:v>24.28</c:v>
                </c:pt>
                <c:pt idx="89">
                  <c:v>24.465</c:v>
                </c:pt>
                <c:pt idx="90">
                  <c:v>24.65</c:v>
                </c:pt>
                <c:pt idx="91">
                  <c:v>24.835000000000001</c:v>
                </c:pt>
                <c:pt idx="92">
                  <c:v>25.02</c:v>
                </c:pt>
                <c:pt idx="93">
                  <c:v>25.204999999999998</c:v>
                </c:pt>
                <c:pt idx="94">
                  <c:v>25.39</c:v>
                </c:pt>
                <c:pt idx="95">
                  <c:v>25.574999999999999</c:v>
                </c:pt>
                <c:pt idx="96">
                  <c:v>25.76</c:v>
                </c:pt>
                <c:pt idx="97">
                  <c:v>25.945</c:v>
                </c:pt>
                <c:pt idx="98">
                  <c:v>26.13</c:v>
                </c:pt>
                <c:pt idx="99">
                  <c:v>26.315000000000001</c:v>
                </c:pt>
                <c:pt idx="100">
                  <c:v>26.5</c:v>
                </c:pt>
                <c:pt idx="101">
                  <c:v>26.684999999999999</c:v>
                </c:pt>
                <c:pt idx="102">
                  <c:v>26.87</c:v>
                </c:pt>
                <c:pt idx="103">
                  <c:v>27.055</c:v>
                </c:pt>
                <c:pt idx="104">
                  <c:v>27.24</c:v>
                </c:pt>
                <c:pt idx="105">
                  <c:v>27.425000000000001</c:v>
                </c:pt>
                <c:pt idx="106">
                  <c:v>27.61</c:v>
                </c:pt>
                <c:pt idx="107">
                  <c:v>27.795000000000002</c:v>
                </c:pt>
                <c:pt idx="108">
                  <c:v>27.98</c:v>
                </c:pt>
                <c:pt idx="109">
                  <c:v>28.164999999999999</c:v>
                </c:pt>
                <c:pt idx="110">
                  <c:v>28.35</c:v>
                </c:pt>
                <c:pt idx="111">
                  <c:v>28.535</c:v>
                </c:pt>
                <c:pt idx="112">
                  <c:v>28.72</c:v>
                </c:pt>
                <c:pt idx="113">
                  <c:v>28.905000000000001</c:v>
                </c:pt>
                <c:pt idx="114">
                  <c:v>29.09</c:v>
                </c:pt>
                <c:pt idx="115">
                  <c:v>29.274999999999999</c:v>
                </c:pt>
                <c:pt idx="116">
                  <c:v>29.46</c:v>
                </c:pt>
                <c:pt idx="117">
                  <c:v>29.645</c:v>
                </c:pt>
                <c:pt idx="118">
                  <c:v>29.83</c:v>
                </c:pt>
                <c:pt idx="119">
                  <c:v>30.015000000000001</c:v>
                </c:pt>
                <c:pt idx="120">
                  <c:v>30.2</c:v>
                </c:pt>
                <c:pt idx="121">
                  <c:v>30.385000000000002</c:v>
                </c:pt>
                <c:pt idx="122">
                  <c:v>30.57</c:v>
                </c:pt>
                <c:pt idx="123">
                  <c:v>30.754999999999999</c:v>
                </c:pt>
                <c:pt idx="124">
                  <c:v>30.94</c:v>
                </c:pt>
                <c:pt idx="125">
                  <c:v>31.125</c:v>
                </c:pt>
                <c:pt idx="126">
                  <c:v>31.31</c:v>
                </c:pt>
                <c:pt idx="127">
                  <c:v>31.495000000000001</c:v>
                </c:pt>
                <c:pt idx="128">
                  <c:v>31.68</c:v>
                </c:pt>
                <c:pt idx="129">
                  <c:v>31.864999999999998</c:v>
                </c:pt>
                <c:pt idx="130">
                  <c:v>32.049999999999997</c:v>
                </c:pt>
                <c:pt idx="131">
                  <c:v>32.234999999999999</c:v>
                </c:pt>
                <c:pt idx="132">
                  <c:v>32.42</c:v>
                </c:pt>
                <c:pt idx="133">
                  <c:v>32.604999999999997</c:v>
                </c:pt>
                <c:pt idx="134">
                  <c:v>32.79</c:v>
                </c:pt>
                <c:pt idx="135">
                  <c:v>32.975000000000001</c:v>
                </c:pt>
                <c:pt idx="136">
                  <c:v>33.159999999999997</c:v>
                </c:pt>
                <c:pt idx="137">
                  <c:v>33.344999999999999</c:v>
                </c:pt>
                <c:pt idx="138">
                  <c:v>33.53</c:v>
                </c:pt>
                <c:pt idx="139">
                  <c:v>33.715000000000003</c:v>
                </c:pt>
                <c:pt idx="140">
                  <c:v>33.9</c:v>
                </c:pt>
                <c:pt idx="141">
                  <c:v>34.085000000000001</c:v>
                </c:pt>
                <c:pt idx="142">
                  <c:v>34.270000000000003</c:v>
                </c:pt>
                <c:pt idx="143">
                  <c:v>34.454999999999998</c:v>
                </c:pt>
                <c:pt idx="144">
                  <c:v>34.64</c:v>
                </c:pt>
                <c:pt idx="145">
                  <c:v>34.825000000000003</c:v>
                </c:pt>
                <c:pt idx="146">
                  <c:v>35.01</c:v>
                </c:pt>
                <c:pt idx="147">
                  <c:v>35.195</c:v>
                </c:pt>
                <c:pt idx="148">
                  <c:v>35.380000000000003</c:v>
                </c:pt>
                <c:pt idx="149">
                  <c:v>35.564999999999998</c:v>
                </c:pt>
                <c:pt idx="150">
                  <c:v>35.75</c:v>
                </c:pt>
                <c:pt idx="151">
                  <c:v>35.935000000000002</c:v>
                </c:pt>
                <c:pt idx="152">
                  <c:v>36.119999999999997</c:v>
                </c:pt>
                <c:pt idx="153">
                  <c:v>36.305</c:v>
                </c:pt>
                <c:pt idx="154">
                  <c:v>36.49</c:v>
                </c:pt>
                <c:pt idx="155">
                  <c:v>36.674999999999997</c:v>
                </c:pt>
                <c:pt idx="156">
                  <c:v>36.86</c:v>
                </c:pt>
                <c:pt idx="157">
                  <c:v>37.045000000000002</c:v>
                </c:pt>
                <c:pt idx="158">
                  <c:v>37.229999999999997</c:v>
                </c:pt>
                <c:pt idx="159">
                  <c:v>37.414999999999999</c:v>
                </c:pt>
                <c:pt idx="160">
                  <c:v>37.6</c:v>
                </c:pt>
                <c:pt idx="161">
                  <c:v>37.784999999999997</c:v>
                </c:pt>
                <c:pt idx="162">
                  <c:v>37.97</c:v>
                </c:pt>
                <c:pt idx="163">
                  <c:v>38.155000000000001</c:v>
                </c:pt>
                <c:pt idx="164">
                  <c:v>38.340000000000003</c:v>
                </c:pt>
                <c:pt idx="165">
                  <c:v>38.524999999999999</c:v>
                </c:pt>
                <c:pt idx="166">
                  <c:v>38.71</c:v>
                </c:pt>
                <c:pt idx="167">
                  <c:v>38.895000000000003</c:v>
                </c:pt>
                <c:pt idx="168">
                  <c:v>39.08</c:v>
                </c:pt>
                <c:pt idx="169">
                  <c:v>39.265000000000001</c:v>
                </c:pt>
                <c:pt idx="170">
                  <c:v>39.450000000000003</c:v>
                </c:pt>
                <c:pt idx="171">
                  <c:v>39.634999999999998</c:v>
                </c:pt>
                <c:pt idx="172">
                  <c:v>39.82</c:v>
                </c:pt>
                <c:pt idx="173">
                  <c:v>40.005000000000003</c:v>
                </c:pt>
                <c:pt idx="174">
                  <c:v>40.19</c:v>
                </c:pt>
                <c:pt idx="175">
                  <c:v>40.375</c:v>
                </c:pt>
                <c:pt idx="176">
                  <c:v>40.56</c:v>
                </c:pt>
                <c:pt idx="177">
                  <c:v>40.744999999999997</c:v>
                </c:pt>
                <c:pt idx="178">
                  <c:v>40.93</c:v>
                </c:pt>
                <c:pt idx="179">
                  <c:v>41.115000000000002</c:v>
                </c:pt>
                <c:pt idx="180">
                  <c:v>41.3</c:v>
                </c:pt>
                <c:pt idx="181">
                  <c:v>41.484999999999999</c:v>
                </c:pt>
                <c:pt idx="182">
                  <c:v>41.67</c:v>
                </c:pt>
                <c:pt idx="183">
                  <c:v>41.854999999999997</c:v>
                </c:pt>
                <c:pt idx="184">
                  <c:v>42.04</c:v>
                </c:pt>
                <c:pt idx="185">
                  <c:v>42.225000000000001</c:v>
                </c:pt>
                <c:pt idx="186">
                  <c:v>42.41</c:v>
                </c:pt>
                <c:pt idx="187">
                  <c:v>42.594999999999999</c:v>
                </c:pt>
                <c:pt idx="188">
                  <c:v>42.78</c:v>
                </c:pt>
                <c:pt idx="189">
                  <c:v>42.965000000000003</c:v>
                </c:pt>
                <c:pt idx="190">
                  <c:v>43.15</c:v>
                </c:pt>
                <c:pt idx="191">
                  <c:v>43.335000000000001</c:v>
                </c:pt>
                <c:pt idx="192">
                  <c:v>43.52</c:v>
                </c:pt>
                <c:pt idx="193">
                  <c:v>43.704999999999998</c:v>
                </c:pt>
                <c:pt idx="194">
                  <c:v>43.89</c:v>
                </c:pt>
                <c:pt idx="195">
                  <c:v>44.075000000000003</c:v>
                </c:pt>
                <c:pt idx="196">
                  <c:v>44.26</c:v>
                </c:pt>
                <c:pt idx="197">
                  <c:v>44.445</c:v>
                </c:pt>
                <c:pt idx="198">
                  <c:v>44.63</c:v>
                </c:pt>
                <c:pt idx="199">
                  <c:v>44.814999999999998</c:v>
                </c:pt>
                <c:pt idx="200">
                  <c:v>45</c:v>
                </c:pt>
              </c:numCache>
            </c:numRef>
          </c:xVal>
          <c:yVal>
            <c:numRef>
              <c:f>Isolations!$R$5:$R$205</c:f>
              <c:numCache>
                <c:formatCode>General</c:formatCode>
                <c:ptCount val="201"/>
                <c:pt idx="0">
                  <c:v>-32.723269999999999</c:v>
                </c:pt>
                <c:pt idx="1">
                  <c:v>-32.546261000000001</c:v>
                </c:pt>
                <c:pt idx="2">
                  <c:v>-32.365757000000002</c:v>
                </c:pt>
                <c:pt idx="3">
                  <c:v>-32.220764000000003</c:v>
                </c:pt>
                <c:pt idx="4">
                  <c:v>-32.011882999999997</c:v>
                </c:pt>
                <c:pt idx="5">
                  <c:v>-31.985081000000001</c:v>
                </c:pt>
                <c:pt idx="6">
                  <c:v>-31.982672000000001</c:v>
                </c:pt>
                <c:pt idx="7">
                  <c:v>-32.017265000000002</c:v>
                </c:pt>
                <c:pt idx="8">
                  <c:v>-32.128002000000002</c:v>
                </c:pt>
                <c:pt idx="9">
                  <c:v>-32.605559999999997</c:v>
                </c:pt>
                <c:pt idx="10">
                  <c:v>-32.872233999999999</c:v>
                </c:pt>
                <c:pt idx="11">
                  <c:v>-33.436171999999999</c:v>
                </c:pt>
                <c:pt idx="12">
                  <c:v>-34.010975000000002</c:v>
                </c:pt>
                <c:pt idx="13">
                  <c:v>-34.577263000000002</c:v>
                </c:pt>
                <c:pt idx="14">
                  <c:v>-35.069507999999999</c:v>
                </c:pt>
                <c:pt idx="15">
                  <c:v>-35.617812999999998</c:v>
                </c:pt>
                <c:pt idx="16">
                  <c:v>-36.157566000000003</c:v>
                </c:pt>
                <c:pt idx="17">
                  <c:v>-36.590473000000003</c:v>
                </c:pt>
                <c:pt idx="18">
                  <c:v>-37.102061999999997</c:v>
                </c:pt>
                <c:pt idx="19">
                  <c:v>-37.338473999999998</c:v>
                </c:pt>
                <c:pt idx="20">
                  <c:v>-37.984661000000003</c:v>
                </c:pt>
                <c:pt idx="21">
                  <c:v>-38.008209000000001</c:v>
                </c:pt>
                <c:pt idx="22">
                  <c:v>-38.234248999999998</c:v>
                </c:pt>
                <c:pt idx="23">
                  <c:v>-38.267578</c:v>
                </c:pt>
                <c:pt idx="24">
                  <c:v>-38.668441999999999</c:v>
                </c:pt>
                <c:pt idx="25">
                  <c:v>-38.526878000000004</c:v>
                </c:pt>
                <c:pt idx="26">
                  <c:v>-39.068263999999999</c:v>
                </c:pt>
                <c:pt idx="27">
                  <c:v>-39.296875</c:v>
                </c:pt>
                <c:pt idx="28">
                  <c:v>-40.311863000000002</c:v>
                </c:pt>
                <c:pt idx="29">
                  <c:v>-41.399268999999997</c:v>
                </c:pt>
                <c:pt idx="30">
                  <c:v>-42.673243999999997</c:v>
                </c:pt>
                <c:pt idx="31">
                  <c:v>-43.871029</c:v>
                </c:pt>
                <c:pt idx="32">
                  <c:v>-45.201152999999998</c:v>
                </c:pt>
                <c:pt idx="33">
                  <c:v>-45.817863000000003</c:v>
                </c:pt>
                <c:pt idx="34">
                  <c:v>-46.109051000000001</c:v>
                </c:pt>
                <c:pt idx="35">
                  <c:v>-46.40522</c:v>
                </c:pt>
                <c:pt idx="36">
                  <c:v>-46.335906999999999</c:v>
                </c:pt>
                <c:pt idx="37">
                  <c:v>-46.285969000000001</c:v>
                </c:pt>
                <c:pt idx="38">
                  <c:v>-46.114094000000001</c:v>
                </c:pt>
                <c:pt idx="39">
                  <c:v>-45.759270000000001</c:v>
                </c:pt>
                <c:pt idx="40">
                  <c:v>-45.343643</c:v>
                </c:pt>
                <c:pt idx="41">
                  <c:v>-45.241427999999999</c:v>
                </c:pt>
                <c:pt idx="42">
                  <c:v>-45.243923000000002</c:v>
                </c:pt>
                <c:pt idx="43">
                  <c:v>-45.335845999999997</c:v>
                </c:pt>
                <c:pt idx="44">
                  <c:v>-45.682628999999999</c:v>
                </c:pt>
                <c:pt idx="45">
                  <c:v>-46.076053999999999</c:v>
                </c:pt>
                <c:pt idx="46">
                  <c:v>-46.414107999999999</c:v>
                </c:pt>
                <c:pt idx="47">
                  <c:v>-46.841030000000003</c:v>
                </c:pt>
                <c:pt idx="48">
                  <c:v>-47.361331999999997</c:v>
                </c:pt>
                <c:pt idx="49">
                  <c:v>-48.012348000000003</c:v>
                </c:pt>
                <c:pt idx="50">
                  <c:v>-48.715603000000002</c:v>
                </c:pt>
                <c:pt idx="51">
                  <c:v>-49.350085999999997</c:v>
                </c:pt>
                <c:pt idx="52">
                  <c:v>-49.802483000000002</c:v>
                </c:pt>
                <c:pt idx="53">
                  <c:v>-50.196570999999999</c:v>
                </c:pt>
                <c:pt idx="54">
                  <c:v>-50.457374999999999</c:v>
                </c:pt>
                <c:pt idx="55">
                  <c:v>-50.707397</c:v>
                </c:pt>
                <c:pt idx="56">
                  <c:v>-50.911133</c:v>
                </c:pt>
                <c:pt idx="57">
                  <c:v>-51.315598000000001</c:v>
                </c:pt>
                <c:pt idx="58">
                  <c:v>-51.577933999999999</c:v>
                </c:pt>
                <c:pt idx="59">
                  <c:v>-51.893932</c:v>
                </c:pt>
                <c:pt idx="60">
                  <c:v>-52.262135000000001</c:v>
                </c:pt>
                <c:pt idx="61">
                  <c:v>-52.800789000000002</c:v>
                </c:pt>
                <c:pt idx="62">
                  <c:v>-53.364593999999997</c:v>
                </c:pt>
                <c:pt idx="63">
                  <c:v>-54.269584999999999</c:v>
                </c:pt>
                <c:pt idx="64">
                  <c:v>-55.265591000000001</c:v>
                </c:pt>
                <c:pt idx="65">
                  <c:v>-55.892341999999999</c:v>
                </c:pt>
                <c:pt idx="66">
                  <c:v>-55.397368999999998</c:v>
                </c:pt>
                <c:pt idx="67">
                  <c:v>-53.471992</c:v>
                </c:pt>
                <c:pt idx="68">
                  <c:v>-49.866844</c:v>
                </c:pt>
                <c:pt idx="69">
                  <c:v>-44.421028</c:v>
                </c:pt>
                <c:pt idx="70">
                  <c:v>-39.673904</c:v>
                </c:pt>
                <c:pt idx="71">
                  <c:v>-36.750945999999999</c:v>
                </c:pt>
                <c:pt idx="72">
                  <c:v>-35.551575</c:v>
                </c:pt>
                <c:pt idx="73">
                  <c:v>-36.026245000000003</c:v>
                </c:pt>
                <c:pt idx="74">
                  <c:v>-38.353928000000003</c:v>
                </c:pt>
                <c:pt idx="75">
                  <c:v>-40.361122000000002</c:v>
                </c:pt>
                <c:pt idx="76">
                  <c:v>-41.707298000000002</c:v>
                </c:pt>
                <c:pt idx="77">
                  <c:v>-42.676144000000001</c:v>
                </c:pt>
                <c:pt idx="78">
                  <c:v>-43.301322999999996</c:v>
                </c:pt>
                <c:pt idx="79">
                  <c:v>-43.724232000000001</c:v>
                </c:pt>
                <c:pt idx="80">
                  <c:v>-44.140633000000001</c:v>
                </c:pt>
                <c:pt idx="81">
                  <c:v>-44.261116000000001</c:v>
                </c:pt>
                <c:pt idx="82">
                  <c:v>-44.110084999999998</c:v>
                </c:pt>
                <c:pt idx="83">
                  <c:v>-44.110881999999997</c:v>
                </c:pt>
                <c:pt idx="84">
                  <c:v>-44.188048999999999</c:v>
                </c:pt>
                <c:pt idx="85">
                  <c:v>-44.075423999999998</c:v>
                </c:pt>
                <c:pt idx="86">
                  <c:v>-43.905037</c:v>
                </c:pt>
                <c:pt idx="87">
                  <c:v>-43.818809999999999</c:v>
                </c:pt>
                <c:pt idx="88">
                  <c:v>-43.683556000000003</c:v>
                </c:pt>
                <c:pt idx="89">
                  <c:v>-43.444907999999998</c:v>
                </c:pt>
                <c:pt idx="90">
                  <c:v>-43.281863999999999</c:v>
                </c:pt>
                <c:pt idx="91">
                  <c:v>-43.227809999999998</c:v>
                </c:pt>
                <c:pt idx="92">
                  <c:v>-43.181342999999998</c:v>
                </c:pt>
                <c:pt idx="93">
                  <c:v>-43.045352999999999</c:v>
                </c:pt>
                <c:pt idx="94">
                  <c:v>-42.895885</c:v>
                </c:pt>
                <c:pt idx="95">
                  <c:v>-42.702075999999998</c:v>
                </c:pt>
                <c:pt idx="96">
                  <c:v>-42.524070999999999</c:v>
                </c:pt>
                <c:pt idx="97">
                  <c:v>-42.351723</c:v>
                </c:pt>
                <c:pt idx="98">
                  <c:v>-42.207881999999998</c:v>
                </c:pt>
                <c:pt idx="99">
                  <c:v>-42.023555999999999</c:v>
                </c:pt>
                <c:pt idx="100">
                  <c:v>-41.864032999999999</c:v>
                </c:pt>
                <c:pt idx="101">
                  <c:v>-41.657913000000001</c:v>
                </c:pt>
                <c:pt idx="102">
                  <c:v>-41.464928</c:v>
                </c:pt>
                <c:pt idx="103">
                  <c:v>-41.331122999999998</c:v>
                </c:pt>
                <c:pt idx="104">
                  <c:v>-41.333466000000001</c:v>
                </c:pt>
                <c:pt idx="105">
                  <c:v>-41.366661000000001</c:v>
                </c:pt>
                <c:pt idx="106">
                  <c:v>-41.502868999999997</c:v>
                </c:pt>
                <c:pt idx="107">
                  <c:v>-41.725887</c:v>
                </c:pt>
                <c:pt idx="108">
                  <c:v>-42.006377999999998</c:v>
                </c:pt>
                <c:pt idx="109">
                  <c:v>-42.349400000000003</c:v>
                </c:pt>
                <c:pt idx="110">
                  <c:v>-42.805523000000001</c:v>
                </c:pt>
                <c:pt idx="111">
                  <c:v>-43.398662999999999</c:v>
                </c:pt>
                <c:pt idx="112">
                  <c:v>-44.161411000000001</c:v>
                </c:pt>
                <c:pt idx="113">
                  <c:v>-45.182048999999999</c:v>
                </c:pt>
                <c:pt idx="114">
                  <c:v>-46.450114999999997</c:v>
                </c:pt>
                <c:pt idx="115">
                  <c:v>-48.182639999999999</c:v>
                </c:pt>
                <c:pt idx="116">
                  <c:v>-50.650272000000001</c:v>
                </c:pt>
                <c:pt idx="117">
                  <c:v>-53.847487999999998</c:v>
                </c:pt>
                <c:pt idx="118">
                  <c:v>-56.079757999999998</c:v>
                </c:pt>
                <c:pt idx="119">
                  <c:v>-56.685310000000001</c:v>
                </c:pt>
                <c:pt idx="120">
                  <c:v>-56.057704999999999</c:v>
                </c:pt>
                <c:pt idx="121">
                  <c:v>-54.014149000000003</c:v>
                </c:pt>
                <c:pt idx="122">
                  <c:v>-50.420391000000002</c:v>
                </c:pt>
                <c:pt idx="123">
                  <c:v>-47.073936000000003</c:v>
                </c:pt>
                <c:pt idx="124">
                  <c:v>-44.677318999999997</c:v>
                </c:pt>
                <c:pt idx="125">
                  <c:v>-42.698901999999997</c:v>
                </c:pt>
                <c:pt idx="126">
                  <c:v>-41.026417000000002</c:v>
                </c:pt>
                <c:pt idx="127">
                  <c:v>-39.87735</c:v>
                </c:pt>
                <c:pt idx="128">
                  <c:v>-38.972060999999997</c:v>
                </c:pt>
                <c:pt idx="129">
                  <c:v>-38.314072000000003</c:v>
                </c:pt>
                <c:pt idx="130">
                  <c:v>-37.828963999999999</c:v>
                </c:pt>
                <c:pt idx="131">
                  <c:v>-37.45937</c:v>
                </c:pt>
                <c:pt idx="132">
                  <c:v>-37.113922000000002</c:v>
                </c:pt>
                <c:pt idx="133">
                  <c:v>-36.889977000000002</c:v>
                </c:pt>
                <c:pt idx="134">
                  <c:v>-36.738010000000003</c:v>
                </c:pt>
                <c:pt idx="135">
                  <c:v>-36.640999000000001</c:v>
                </c:pt>
                <c:pt idx="136">
                  <c:v>-36.489773</c:v>
                </c:pt>
                <c:pt idx="137">
                  <c:v>-36.389980000000001</c:v>
                </c:pt>
                <c:pt idx="138">
                  <c:v>-36.307014000000002</c:v>
                </c:pt>
                <c:pt idx="139">
                  <c:v>-36.175418999999998</c:v>
                </c:pt>
                <c:pt idx="140">
                  <c:v>-36.003520999999999</c:v>
                </c:pt>
                <c:pt idx="141">
                  <c:v>-35.859833000000002</c:v>
                </c:pt>
                <c:pt idx="142">
                  <c:v>-35.653346999999997</c:v>
                </c:pt>
                <c:pt idx="143">
                  <c:v>-35.418446000000003</c:v>
                </c:pt>
                <c:pt idx="144">
                  <c:v>-35.191982000000003</c:v>
                </c:pt>
                <c:pt idx="145">
                  <c:v>-34.961978999999999</c:v>
                </c:pt>
                <c:pt idx="146">
                  <c:v>-34.758144000000001</c:v>
                </c:pt>
                <c:pt idx="147">
                  <c:v>-34.600658000000003</c:v>
                </c:pt>
                <c:pt idx="148">
                  <c:v>-34.436549999999997</c:v>
                </c:pt>
                <c:pt idx="149">
                  <c:v>-34.302146999999998</c:v>
                </c:pt>
                <c:pt idx="150">
                  <c:v>-34.176623999999997</c:v>
                </c:pt>
                <c:pt idx="151">
                  <c:v>-34.075775</c:v>
                </c:pt>
                <c:pt idx="152">
                  <c:v>-33.966301000000001</c:v>
                </c:pt>
                <c:pt idx="153">
                  <c:v>-33.887203</c:v>
                </c:pt>
                <c:pt idx="154">
                  <c:v>-33.808903000000001</c:v>
                </c:pt>
                <c:pt idx="155">
                  <c:v>-33.736297999999998</c:v>
                </c:pt>
                <c:pt idx="156">
                  <c:v>-33.699435999999999</c:v>
                </c:pt>
                <c:pt idx="157">
                  <c:v>-33.665545999999999</c:v>
                </c:pt>
                <c:pt idx="158">
                  <c:v>-33.647224000000001</c:v>
                </c:pt>
                <c:pt idx="159">
                  <c:v>-33.636702999999997</c:v>
                </c:pt>
                <c:pt idx="160">
                  <c:v>-33.657082000000003</c:v>
                </c:pt>
                <c:pt idx="161">
                  <c:v>-33.745196999999997</c:v>
                </c:pt>
                <c:pt idx="162">
                  <c:v>-33.891933000000002</c:v>
                </c:pt>
                <c:pt idx="163">
                  <c:v>-34.117386000000003</c:v>
                </c:pt>
                <c:pt idx="164">
                  <c:v>-34.411704999999998</c:v>
                </c:pt>
                <c:pt idx="165">
                  <c:v>-34.814743</c:v>
                </c:pt>
                <c:pt idx="166">
                  <c:v>-35.244185999999999</c:v>
                </c:pt>
                <c:pt idx="167">
                  <c:v>-35.783828999999997</c:v>
                </c:pt>
                <c:pt idx="168">
                  <c:v>-36.329861000000001</c:v>
                </c:pt>
                <c:pt idx="169">
                  <c:v>-36.94894</c:v>
                </c:pt>
                <c:pt idx="170">
                  <c:v>-37.635734999999997</c:v>
                </c:pt>
                <c:pt idx="171">
                  <c:v>-38.446579</c:v>
                </c:pt>
                <c:pt idx="172">
                  <c:v>-39.281970999999999</c:v>
                </c:pt>
                <c:pt idx="173">
                  <c:v>-40.237037999999998</c:v>
                </c:pt>
                <c:pt idx="174">
                  <c:v>-41.287681999999997</c:v>
                </c:pt>
                <c:pt idx="175">
                  <c:v>-42.419037000000003</c:v>
                </c:pt>
                <c:pt idx="176">
                  <c:v>-43.630504999999999</c:v>
                </c:pt>
                <c:pt idx="177">
                  <c:v>-44.759422000000001</c:v>
                </c:pt>
                <c:pt idx="178">
                  <c:v>-45.322395</c:v>
                </c:pt>
                <c:pt idx="179">
                  <c:v>-45.000259</c:v>
                </c:pt>
                <c:pt idx="180">
                  <c:v>-43.221600000000002</c:v>
                </c:pt>
                <c:pt idx="181">
                  <c:v>-39.859420999999998</c:v>
                </c:pt>
                <c:pt idx="182">
                  <c:v>-36.153004000000003</c:v>
                </c:pt>
                <c:pt idx="183">
                  <c:v>-33.179020000000001</c:v>
                </c:pt>
                <c:pt idx="184">
                  <c:v>-30.966771999999999</c:v>
                </c:pt>
                <c:pt idx="185">
                  <c:v>-29.911192</c:v>
                </c:pt>
                <c:pt idx="186">
                  <c:v>-30.086697000000001</c:v>
                </c:pt>
                <c:pt idx="187">
                  <c:v>-30.385721</c:v>
                </c:pt>
                <c:pt idx="188">
                  <c:v>-30.186308</c:v>
                </c:pt>
                <c:pt idx="189">
                  <c:v>-29.724616999999999</c:v>
                </c:pt>
                <c:pt idx="190">
                  <c:v>-29.190956</c:v>
                </c:pt>
                <c:pt idx="191">
                  <c:v>-28.464466000000002</c:v>
                </c:pt>
                <c:pt idx="192">
                  <c:v>-27.725097999999999</c:v>
                </c:pt>
                <c:pt idx="193">
                  <c:v>-26.971285000000002</c:v>
                </c:pt>
                <c:pt idx="194">
                  <c:v>-26.259819</c:v>
                </c:pt>
                <c:pt idx="195">
                  <c:v>-25.473589</c:v>
                </c:pt>
                <c:pt idx="196">
                  <c:v>-24.777595999999999</c:v>
                </c:pt>
                <c:pt idx="197">
                  <c:v>-24.074878999999999</c:v>
                </c:pt>
                <c:pt idx="198">
                  <c:v>-23.465070999999998</c:v>
                </c:pt>
                <c:pt idx="199">
                  <c:v>-22.959143000000001</c:v>
                </c:pt>
                <c:pt idx="200">
                  <c:v>-22.621922000000001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71-40F3-8A99-60C24F4C6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34912"/>
        <c:axId val="114936832"/>
      </c:scatterChart>
      <c:valAx>
        <c:axId val="114934912"/>
        <c:scaling>
          <c:orientation val="minMax"/>
          <c:max val="44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936832"/>
        <c:crosses val="autoZero"/>
        <c:crossBetween val="midCat"/>
        <c:majorUnit val="2"/>
      </c:valAx>
      <c:valAx>
        <c:axId val="114936832"/>
        <c:scaling>
          <c:orientation val="minMax"/>
          <c:max val="0"/>
          <c:min val="-7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93491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0478331959003722"/>
          <c:y val="0.69520231846019254"/>
          <c:w val="0.27909273799303214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Conversion Loss vs. LO Power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21565558632020271"/>
          <c:y val="1.94222076407115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247739865850102E-2"/>
          <c:w val="0.76542713682528862"/>
          <c:h val="0.7167701953922425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CLvsLO!$Q$2</c:f>
              <c:strCache>
                <c:ptCount val="1"/>
                <c:pt idx="0">
                  <c:v>+15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8</c:v>
                </c:pt>
                <c:pt idx="1">
                  <c:v>8.1850000000000005</c:v>
                </c:pt>
                <c:pt idx="2">
                  <c:v>8.3699999999999992</c:v>
                </c:pt>
                <c:pt idx="3">
                  <c:v>8.5549999999999997</c:v>
                </c:pt>
                <c:pt idx="4">
                  <c:v>8.74</c:v>
                </c:pt>
                <c:pt idx="5">
                  <c:v>8.9250000000000007</c:v>
                </c:pt>
                <c:pt idx="6">
                  <c:v>9.11</c:v>
                </c:pt>
                <c:pt idx="7">
                  <c:v>9.2949999999999999</c:v>
                </c:pt>
                <c:pt idx="8">
                  <c:v>9.48</c:v>
                </c:pt>
                <c:pt idx="9">
                  <c:v>9.6649999999999991</c:v>
                </c:pt>
                <c:pt idx="10">
                  <c:v>9.85</c:v>
                </c:pt>
                <c:pt idx="11">
                  <c:v>10.035</c:v>
                </c:pt>
                <c:pt idx="12">
                  <c:v>10.220000000000001</c:v>
                </c:pt>
                <c:pt idx="13">
                  <c:v>10.404999999999999</c:v>
                </c:pt>
                <c:pt idx="14">
                  <c:v>10.59</c:v>
                </c:pt>
                <c:pt idx="15">
                  <c:v>10.775</c:v>
                </c:pt>
                <c:pt idx="16">
                  <c:v>10.96</c:v>
                </c:pt>
                <c:pt idx="17">
                  <c:v>11.145</c:v>
                </c:pt>
                <c:pt idx="18">
                  <c:v>11.33</c:v>
                </c:pt>
                <c:pt idx="19">
                  <c:v>11.515000000000001</c:v>
                </c:pt>
                <c:pt idx="20">
                  <c:v>11.7</c:v>
                </c:pt>
                <c:pt idx="21">
                  <c:v>11.885</c:v>
                </c:pt>
                <c:pt idx="22">
                  <c:v>12.07</c:v>
                </c:pt>
                <c:pt idx="23">
                  <c:v>12.255000000000001</c:v>
                </c:pt>
                <c:pt idx="24">
                  <c:v>12.44</c:v>
                </c:pt>
                <c:pt idx="25">
                  <c:v>12.625</c:v>
                </c:pt>
                <c:pt idx="26">
                  <c:v>12.81</c:v>
                </c:pt>
                <c:pt idx="27">
                  <c:v>12.994999999999999</c:v>
                </c:pt>
                <c:pt idx="28">
                  <c:v>13.18</c:v>
                </c:pt>
                <c:pt idx="29">
                  <c:v>13.365</c:v>
                </c:pt>
                <c:pt idx="30">
                  <c:v>13.55</c:v>
                </c:pt>
                <c:pt idx="31">
                  <c:v>13.734999999999999</c:v>
                </c:pt>
                <c:pt idx="32">
                  <c:v>13.92</c:v>
                </c:pt>
                <c:pt idx="33">
                  <c:v>14.105</c:v>
                </c:pt>
                <c:pt idx="34">
                  <c:v>14.29</c:v>
                </c:pt>
                <c:pt idx="35">
                  <c:v>14.475</c:v>
                </c:pt>
                <c:pt idx="36">
                  <c:v>14.66</c:v>
                </c:pt>
                <c:pt idx="37">
                  <c:v>14.845000000000001</c:v>
                </c:pt>
                <c:pt idx="38">
                  <c:v>15.03</c:v>
                </c:pt>
                <c:pt idx="39">
                  <c:v>15.215</c:v>
                </c:pt>
                <c:pt idx="40">
                  <c:v>15.4</c:v>
                </c:pt>
                <c:pt idx="41">
                  <c:v>15.585000000000001</c:v>
                </c:pt>
                <c:pt idx="42">
                  <c:v>15.77</c:v>
                </c:pt>
                <c:pt idx="43">
                  <c:v>15.955</c:v>
                </c:pt>
                <c:pt idx="44">
                  <c:v>16.14</c:v>
                </c:pt>
                <c:pt idx="45">
                  <c:v>16.324999999999999</c:v>
                </c:pt>
                <c:pt idx="46">
                  <c:v>16.510000000000002</c:v>
                </c:pt>
                <c:pt idx="47">
                  <c:v>16.695</c:v>
                </c:pt>
                <c:pt idx="48">
                  <c:v>16.88</c:v>
                </c:pt>
                <c:pt idx="49">
                  <c:v>17.065000000000001</c:v>
                </c:pt>
                <c:pt idx="50">
                  <c:v>17.25</c:v>
                </c:pt>
                <c:pt idx="51">
                  <c:v>17.434999999999999</c:v>
                </c:pt>
                <c:pt idx="52">
                  <c:v>17.62</c:v>
                </c:pt>
                <c:pt idx="53">
                  <c:v>17.805</c:v>
                </c:pt>
                <c:pt idx="54">
                  <c:v>17.989999999999998</c:v>
                </c:pt>
                <c:pt idx="55">
                  <c:v>18.175000000000001</c:v>
                </c:pt>
                <c:pt idx="56">
                  <c:v>18.36</c:v>
                </c:pt>
                <c:pt idx="57">
                  <c:v>18.545000000000002</c:v>
                </c:pt>
                <c:pt idx="58">
                  <c:v>18.73</c:v>
                </c:pt>
                <c:pt idx="59">
                  <c:v>18.914999999999999</c:v>
                </c:pt>
                <c:pt idx="60">
                  <c:v>19.100000000000001</c:v>
                </c:pt>
                <c:pt idx="61">
                  <c:v>19.285</c:v>
                </c:pt>
                <c:pt idx="62">
                  <c:v>19.47</c:v>
                </c:pt>
                <c:pt idx="63">
                  <c:v>19.655000000000001</c:v>
                </c:pt>
                <c:pt idx="64">
                  <c:v>19.84</c:v>
                </c:pt>
                <c:pt idx="65">
                  <c:v>20.024999999999999</c:v>
                </c:pt>
                <c:pt idx="66">
                  <c:v>20.21</c:v>
                </c:pt>
                <c:pt idx="67">
                  <c:v>20.395</c:v>
                </c:pt>
                <c:pt idx="68">
                  <c:v>20.58</c:v>
                </c:pt>
                <c:pt idx="69">
                  <c:v>20.765000000000001</c:v>
                </c:pt>
                <c:pt idx="70">
                  <c:v>20.95</c:v>
                </c:pt>
                <c:pt idx="71">
                  <c:v>21.135000000000002</c:v>
                </c:pt>
                <c:pt idx="72">
                  <c:v>21.32</c:v>
                </c:pt>
                <c:pt idx="73">
                  <c:v>21.504999999999999</c:v>
                </c:pt>
                <c:pt idx="74">
                  <c:v>21.69</c:v>
                </c:pt>
                <c:pt idx="75">
                  <c:v>21.875</c:v>
                </c:pt>
                <c:pt idx="76">
                  <c:v>22.06</c:v>
                </c:pt>
                <c:pt idx="77">
                  <c:v>22.245000000000001</c:v>
                </c:pt>
                <c:pt idx="78">
                  <c:v>22.43</c:v>
                </c:pt>
                <c:pt idx="79">
                  <c:v>22.614999999999998</c:v>
                </c:pt>
                <c:pt idx="80">
                  <c:v>22.8</c:v>
                </c:pt>
                <c:pt idx="81">
                  <c:v>22.984999999999999</c:v>
                </c:pt>
                <c:pt idx="82">
                  <c:v>23.17</c:v>
                </c:pt>
                <c:pt idx="83">
                  <c:v>23.355</c:v>
                </c:pt>
                <c:pt idx="84">
                  <c:v>23.54</c:v>
                </c:pt>
                <c:pt idx="85">
                  <c:v>23.725000000000001</c:v>
                </c:pt>
                <c:pt idx="86">
                  <c:v>23.91</c:v>
                </c:pt>
                <c:pt idx="87">
                  <c:v>24.094999999999999</c:v>
                </c:pt>
                <c:pt idx="88">
                  <c:v>24.28</c:v>
                </c:pt>
                <c:pt idx="89">
                  <c:v>24.465</c:v>
                </c:pt>
                <c:pt idx="90">
                  <c:v>24.65</c:v>
                </c:pt>
                <c:pt idx="91">
                  <c:v>24.835000000000001</c:v>
                </c:pt>
                <c:pt idx="92">
                  <c:v>25.02</c:v>
                </c:pt>
                <c:pt idx="93">
                  <c:v>25.204999999999998</c:v>
                </c:pt>
                <c:pt idx="94">
                  <c:v>25.39</c:v>
                </c:pt>
                <c:pt idx="95">
                  <c:v>25.574999999999999</c:v>
                </c:pt>
                <c:pt idx="96">
                  <c:v>25.76</c:v>
                </c:pt>
                <c:pt idx="97">
                  <c:v>25.945</c:v>
                </c:pt>
                <c:pt idx="98">
                  <c:v>26.13</c:v>
                </c:pt>
                <c:pt idx="99">
                  <c:v>26.315000000000001</c:v>
                </c:pt>
                <c:pt idx="100">
                  <c:v>26.5</c:v>
                </c:pt>
                <c:pt idx="101">
                  <c:v>26.684999999999999</c:v>
                </c:pt>
                <c:pt idx="102">
                  <c:v>26.87</c:v>
                </c:pt>
                <c:pt idx="103">
                  <c:v>27.055</c:v>
                </c:pt>
                <c:pt idx="104">
                  <c:v>27.24</c:v>
                </c:pt>
                <c:pt idx="105">
                  <c:v>27.425000000000001</c:v>
                </c:pt>
                <c:pt idx="106">
                  <c:v>27.61</c:v>
                </c:pt>
                <c:pt idx="107">
                  <c:v>27.795000000000002</c:v>
                </c:pt>
                <c:pt idx="108">
                  <c:v>27.98</c:v>
                </c:pt>
                <c:pt idx="109">
                  <c:v>28.164999999999999</c:v>
                </c:pt>
                <c:pt idx="110">
                  <c:v>28.35</c:v>
                </c:pt>
                <c:pt idx="111">
                  <c:v>28.535</c:v>
                </c:pt>
                <c:pt idx="112">
                  <c:v>28.72</c:v>
                </c:pt>
                <c:pt idx="113">
                  <c:v>28.905000000000001</c:v>
                </c:pt>
                <c:pt idx="114">
                  <c:v>29.09</c:v>
                </c:pt>
                <c:pt idx="115">
                  <c:v>29.274999999999999</c:v>
                </c:pt>
                <c:pt idx="116">
                  <c:v>29.46</c:v>
                </c:pt>
                <c:pt idx="117">
                  <c:v>29.645</c:v>
                </c:pt>
                <c:pt idx="118">
                  <c:v>29.83</c:v>
                </c:pt>
                <c:pt idx="119">
                  <c:v>30.015000000000001</c:v>
                </c:pt>
                <c:pt idx="120">
                  <c:v>30.2</c:v>
                </c:pt>
                <c:pt idx="121">
                  <c:v>30.385000000000002</c:v>
                </c:pt>
                <c:pt idx="122">
                  <c:v>30.57</c:v>
                </c:pt>
                <c:pt idx="123">
                  <c:v>30.754999999999999</c:v>
                </c:pt>
                <c:pt idx="124">
                  <c:v>30.94</c:v>
                </c:pt>
                <c:pt idx="125">
                  <c:v>31.125</c:v>
                </c:pt>
                <c:pt idx="126">
                  <c:v>31.31</c:v>
                </c:pt>
                <c:pt idx="127">
                  <c:v>31.495000000000001</c:v>
                </c:pt>
                <c:pt idx="128">
                  <c:v>31.68</c:v>
                </c:pt>
                <c:pt idx="129">
                  <c:v>31.864999999999998</c:v>
                </c:pt>
                <c:pt idx="130">
                  <c:v>32.049999999999997</c:v>
                </c:pt>
                <c:pt idx="131">
                  <c:v>32.234999999999999</c:v>
                </c:pt>
                <c:pt idx="132">
                  <c:v>32.42</c:v>
                </c:pt>
                <c:pt idx="133">
                  <c:v>32.604999999999997</c:v>
                </c:pt>
                <c:pt idx="134">
                  <c:v>32.79</c:v>
                </c:pt>
                <c:pt idx="135">
                  <c:v>32.975000000000001</c:v>
                </c:pt>
                <c:pt idx="136">
                  <c:v>33.159999999999997</c:v>
                </c:pt>
                <c:pt idx="137">
                  <c:v>33.344999999999999</c:v>
                </c:pt>
                <c:pt idx="138">
                  <c:v>33.53</c:v>
                </c:pt>
                <c:pt idx="139">
                  <c:v>33.715000000000003</c:v>
                </c:pt>
                <c:pt idx="140">
                  <c:v>33.9</c:v>
                </c:pt>
                <c:pt idx="141">
                  <c:v>34.085000000000001</c:v>
                </c:pt>
                <c:pt idx="142">
                  <c:v>34.270000000000003</c:v>
                </c:pt>
                <c:pt idx="143">
                  <c:v>34.454999999999998</c:v>
                </c:pt>
                <c:pt idx="144">
                  <c:v>34.64</c:v>
                </c:pt>
                <c:pt idx="145">
                  <c:v>34.825000000000003</c:v>
                </c:pt>
                <c:pt idx="146">
                  <c:v>35.01</c:v>
                </c:pt>
                <c:pt idx="147">
                  <c:v>35.195</c:v>
                </c:pt>
                <c:pt idx="148">
                  <c:v>35.380000000000003</c:v>
                </c:pt>
                <c:pt idx="149">
                  <c:v>35.564999999999998</c:v>
                </c:pt>
                <c:pt idx="150">
                  <c:v>35.75</c:v>
                </c:pt>
                <c:pt idx="151">
                  <c:v>35.935000000000002</c:v>
                </c:pt>
                <c:pt idx="152">
                  <c:v>36.119999999999997</c:v>
                </c:pt>
                <c:pt idx="153">
                  <c:v>36.305</c:v>
                </c:pt>
                <c:pt idx="154">
                  <c:v>36.49</c:v>
                </c:pt>
                <c:pt idx="155">
                  <c:v>36.674999999999997</c:v>
                </c:pt>
                <c:pt idx="156">
                  <c:v>36.86</c:v>
                </c:pt>
                <c:pt idx="157">
                  <c:v>37.045000000000002</c:v>
                </c:pt>
                <c:pt idx="158">
                  <c:v>37.229999999999997</c:v>
                </c:pt>
                <c:pt idx="159">
                  <c:v>37.414999999999999</c:v>
                </c:pt>
                <c:pt idx="160">
                  <c:v>37.6</c:v>
                </c:pt>
                <c:pt idx="161">
                  <c:v>37.784999999999997</c:v>
                </c:pt>
                <c:pt idx="162">
                  <c:v>37.97</c:v>
                </c:pt>
                <c:pt idx="163">
                  <c:v>38.155000000000001</c:v>
                </c:pt>
                <c:pt idx="164">
                  <c:v>38.340000000000003</c:v>
                </c:pt>
                <c:pt idx="165">
                  <c:v>38.524999999999999</c:v>
                </c:pt>
                <c:pt idx="166">
                  <c:v>38.71</c:v>
                </c:pt>
                <c:pt idx="167">
                  <c:v>38.895000000000003</c:v>
                </c:pt>
                <c:pt idx="168">
                  <c:v>39.08</c:v>
                </c:pt>
                <c:pt idx="169">
                  <c:v>39.265000000000001</c:v>
                </c:pt>
                <c:pt idx="170">
                  <c:v>39.450000000000003</c:v>
                </c:pt>
                <c:pt idx="171">
                  <c:v>39.634999999999998</c:v>
                </c:pt>
                <c:pt idx="172">
                  <c:v>39.82</c:v>
                </c:pt>
                <c:pt idx="173">
                  <c:v>40.005000000000003</c:v>
                </c:pt>
                <c:pt idx="174">
                  <c:v>40.19</c:v>
                </c:pt>
                <c:pt idx="175">
                  <c:v>40.375</c:v>
                </c:pt>
                <c:pt idx="176">
                  <c:v>40.56</c:v>
                </c:pt>
                <c:pt idx="177">
                  <c:v>40.744999999999997</c:v>
                </c:pt>
                <c:pt idx="178">
                  <c:v>40.93</c:v>
                </c:pt>
                <c:pt idx="179">
                  <c:v>41.115000000000002</c:v>
                </c:pt>
                <c:pt idx="180">
                  <c:v>41.3</c:v>
                </c:pt>
                <c:pt idx="181">
                  <c:v>41.484999999999999</c:v>
                </c:pt>
                <c:pt idx="182">
                  <c:v>41.67</c:v>
                </c:pt>
                <c:pt idx="183">
                  <c:v>41.854999999999997</c:v>
                </c:pt>
                <c:pt idx="184">
                  <c:v>42.04</c:v>
                </c:pt>
                <c:pt idx="185">
                  <c:v>42.225000000000001</c:v>
                </c:pt>
                <c:pt idx="186">
                  <c:v>42.41</c:v>
                </c:pt>
                <c:pt idx="187">
                  <c:v>42.594999999999999</c:v>
                </c:pt>
                <c:pt idx="188">
                  <c:v>42.78</c:v>
                </c:pt>
                <c:pt idx="189">
                  <c:v>42.965000000000003</c:v>
                </c:pt>
                <c:pt idx="190">
                  <c:v>43.15</c:v>
                </c:pt>
                <c:pt idx="191">
                  <c:v>43.335000000000001</c:v>
                </c:pt>
                <c:pt idx="192">
                  <c:v>43.52</c:v>
                </c:pt>
                <c:pt idx="193">
                  <c:v>43.704999999999998</c:v>
                </c:pt>
                <c:pt idx="194">
                  <c:v>43.89</c:v>
                </c:pt>
                <c:pt idx="195">
                  <c:v>44.075000000000003</c:v>
                </c:pt>
                <c:pt idx="196">
                  <c:v>44.26</c:v>
                </c:pt>
                <c:pt idx="197">
                  <c:v>44.445</c:v>
                </c:pt>
                <c:pt idx="198">
                  <c:v>44.63</c:v>
                </c:pt>
                <c:pt idx="199">
                  <c:v>44.814999999999998</c:v>
                </c:pt>
                <c:pt idx="200">
                  <c:v>45</c:v>
                </c:pt>
              </c:numCache>
            </c:numRef>
          </c:xVal>
          <c:yVal>
            <c:numRef>
              <c:f>CLvsLO!$Q$5:$Q$205</c:f>
              <c:numCache>
                <c:formatCode>General</c:formatCode>
                <c:ptCount val="201"/>
                <c:pt idx="0">
                  <c:v>-19.266953999999998</c:v>
                </c:pt>
                <c:pt idx="1">
                  <c:v>-18.844446000000001</c:v>
                </c:pt>
                <c:pt idx="2">
                  <c:v>-18.401772999999999</c:v>
                </c:pt>
                <c:pt idx="3">
                  <c:v>-17.824551</c:v>
                </c:pt>
                <c:pt idx="4">
                  <c:v>-17.311798</c:v>
                </c:pt>
                <c:pt idx="5">
                  <c:v>-16.887829</c:v>
                </c:pt>
                <c:pt idx="6">
                  <c:v>-16.401060000000001</c:v>
                </c:pt>
                <c:pt idx="7">
                  <c:v>-15.735962000000001</c:v>
                </c:pt>
                <c:pt idx="8">
                  <c:v>-15.135763000000001</c:v>
                </c:pt>
                <c:pt idx="9">
                  <c:v>-14.538999</c:v>
                </c:pt>
                <c:pt idx="10">
                  <c:v>-13.960145000000001</c:v>
                </c:pt>
                <c:pt idx="11">
                  <c:v>-13.502079999999999</c:v>
                </c:pt>
                <c:pt idx="12">
                  <c:v>-13.146777999999999</c:v>
                </c:pt>
                <c:pt idx="13">
                  <c:v>-12.778995999999999</c:v>
                </c:pt>
                <c:pt idx="14">
                  <c:v>-12.429606</c:v>
                </c:pt>
                <c:pt idx="15">
                  <c:v>-12.024096</c:v>
                </c:pt>
                <c:pt idx="16">
                  <c:v>-11.584486</c:v>
                </c:pt>
                <c:pt idx="17">
                  <c:v>-11.188928000000001</c:v>
                </c:pt>
                <c:pt idx="18">
                  <c:v>-10.802455999999999</c:v>
                </c:pt>
                <c:pt idx="19">
                  <c:v>-10.443655</c:v>
                </c:pt>
                <c:pt idx="20">
                  <c:v>-10.107022000000001</c:v>
                </c:pt>
                <c:pt idx="21">
                  <c:v>-9.7799168000000005</c:v>
                </c:pt>
                <c:pt idx="22">
                  <c:v>-9.4271908</c:v>
                </c:pt>
                <c:pt idx="23">
                  <c:v>-9.1037625999999996</c:v>
                </c:pt>
                <c:pt idx="24">
                  <c:v>-8.7906283999999992</c:v>
                </c:pt>
                <c:pt idx="25">
                  <c:v>-8.4814348000000006</c:v>
                </c:pt>
                <c:pt idx="26">
                  <c:v>-8.1934061000000007</c:v>
                </c:pt>
                <c:pt idx="27">
                  <c:v>-7.9334496999999997</c:v>
                </c:pt>
                <c:pt idx="28">
                  <c:v>-7.6872239000000002</c:v>
                </c:pt>
                <c:pt idx="29">
                  <c:v>-7.4603539000000003</c:v>
                </c:pt>
                <c:pt idx="30">
                  <c:v>-7.2665886999999998</c:v>
                </c:pt>
                <c:pt idx="31">
                  <c:v>-7.0849780999999998</c:v>
                </c:pt>
                <c:pt idx="32">
                  <c:v>-6.9362105999999999</c:v>
                </c:pt>
                <c:pt idx="33">
                  <c:v>-6.8072714999999997</c:v>
                </c:pt>
                <c:pt idx="34">
                  <c:v>-6.6989336000000002</c:v>
                </c:pt>
                <c:pt idx="35">
                  <c:v>-6.6162514999999997</c:v>
                </c:pt>
                <c:pt idx="36">
                  <c:v>-6.5662555999999999</c:v>
                </c:pt>
                <c:pt idx="37">
                  <c:v>-6.5364556</c:v>
                </c:pt>
                <c:pt idx="38">
                  <c:v>-6.5210227999999999</c:v>
                </c:pt>
                <c:pt idx="39">
                  <c:v>-6.5209311999999997</c:v>
                </c:pt>
                <c:pt idx="40">
                  <c:v>-6.5306997000000004</c:v>
                </c:pt>
                <c:pt idx="41">
                  <c:v>-6.5484175999999996</c:v>
                </c:pt>
                <c:pt idx="42">
                  <c:v>-6.5676626999999996</c:v>
                </c:pt>
                <c:pt idx="43">
                  <c:v>-6.5939921999999997</c:v>
                </c:pt>
                <c:pt idx="44">
                  <c:v>-6.6289268000000003</c:v>
                </c:pt>
                <c:pt idx="45">
                  <c:v>-6.6731113999999998</c:v>
                </c:pt>
                <c:pt idx="46">
                  <c:v>-6.7171078</c:v>
                </c:pt>
                <c:pt idx="47">
                  <c:v>-6.7586851000000001</c:v>
                </c:pt>
                <c:pt idx="48">
                  <c:v>-6.8010592000000001</c:v>
                </c:pt>
                <c:pt idx="49">
                  <c:v>-6.8316854999999999</c:v>
                </c:pt>
                <c:pt idx="50">
                  <c:v>-6.8551492999999999</c:v>
                </c:pt>
                <c:pt idx="51">
                  <c:v>-6.8758911999999999</c:v>
                </c:pt>
                <c:pt idx="52">
                  <c:v>-6.9016298999999997</c:v>
                </c:pt>
                <c:pt idx="53">
                  <c:v>-6.9206251999999999</c:v>
                </c:pt>
                <c:pt idx="54">
                  <c:v>-6.9395369999999996</c:v>
                </c:pt>
                <c:pt idx="55">
                  <c:v>-6.9475961000000002</c:v>
                </c:pt>
                <c:pt idx="56">
                  <c:v>-6.9524217000000004</c:v>
                </c:pt>
                <c:pt idx="57">
                  <c:v>-6.9432273000000002</c:v>
                </c:pt>
                <c:pt idx="58">
                  <c:v>-6.9218488000000002</c:v>
                </c:pt>
                <c:pt idx="59">
                  <c:v>-6.9101271999999998</c:v>
                </c:pt>
                <c:pt idx="60">
                  <c:v>-6.9172444000000004</c:v>
                </c:pt>
                <c:pt idx="61">
                  <c:v>-6.9206715000000001</c:v>
                </c:pt>
                <c:pt idx="62">
                  <c:v>-6.9306020999999998</c:v>
                </c:pt>
                <c:pt idx="63">
                  <c:v>-6.9568529000000003</c:v>
                </c:pt>
                <c:pt idx="64">
                  <c:v>-6.9873753000000001</c:v>
                </c:pt>
                <c:pt idx="65">
                  <c:v>-7.0146794000000003</c:v>
                </c:pt>
                <c:pt idx="66">
                  <c:v>-7.0494288999999997</c:v>
                </c:pt>
                <c:pt idx="67">
                  <c:v>-7.1119342000000003</c:v>
                </c:pt>
                <c:pt idx="68">
                  <c:v>-7.2356800999999997</c:v>
                </c:pt>
                <c:pt idx="69">
                  <c:v>-7.4014878</c:v>
                </c:pt>
                <c:pt idx="70">
                  <c:v>-7.5492210000000002</c:v>
                </c:pt>
                <c:pt idx="71">
                  <c:v>-7.7352748</c:v>
                </c:pt>
                <c:pt idx="72">
                  <c:v>-7.9564060999999997</c:v>
                </c:pt>
                <c:pt idx="73">
                  <c:v>-8.1872349</c:v>
                </c:pt>
                <c:pt idx="74">
                  <c:v>-8.3746548000000001</c:v>
                </c:pt>
                <c:pt idx="75">
                  <c:v>-8.5923405000000006</c:v>
                </c:pt>
                <c:pt idx="76">
                  <c:v>-8.8380165000000002</c:v>
                </c:pt>
                <c:pt idx="77">
                  <c:v>-9.0536899999999996</c:v>
                </c:pt>
                <c:pt idx="78">
                  <c:v>-9.1597424000000007</c:v>
                </c:pt>
                <c:pt idx="79">
                  <c:v>-9.1823195999999996</c:v>
                </c:pt>
                <c:pt idx="80">
                  <c:v>-9.1656198999999994</c:v>
                </c:pt>
                <c:pt idx="81">
                  <c:v>-9.0568790000000003</c:v>
                </c:pt>
                <c:pt idx="82">
                  <c:v>-8.8779983999999992</c:v>
                </c:pt>
                <c:pt idx="83">
                  <c:v>-8.7156438999999999</c:v>
                </c:pt>
                <c:pt idx="84">
                  <c:v>-8.6332196999999997</c:v>
                </c:pt>
                <c:pt idx="85">
                  <c:v>-8.6103848999999997</c:v>
                </c:pt>
                <c:pt idx="86">
                  <c:v>-8.6139525999999993</c:v>
                </c:pt>
                <c:pt idx="87">
                  <c:v>-8.6549826000000003</c:v>
                </c:pt>
                <c:pt idx="88">
                  <c:v>-8.7221717999999999</c:v>
                </c:pt>
                <c:pt idx="89">
                  <c:v>-8.7998095000000003</c:v>
                </c:pt>
                <c:pt idx="90">
                  <c:v>-8.8546809999999994</c:v>
                </c:pt>
                <c:pt idx="91">
                  <c:v>-8.8754816000000005</c:v>
                </c:pt>
                <c:pt idx="92">
                  <c:v>-8.8854933000000003</c:v>
                </c:pt>
                <c:pt idx="93">
                  <c:v>-8.8993625999999999</c:v>
                </c:pt>
                <c:pt idx="94">
                  <c:v>-8.8948421</c:v>
                </c:pt>
                <c:pt idx="95">
                  <c:v>-8.8577919000000005</c:v>
                </c:pt>
                <c:pt idx="96">
                  <c:v>-8.8178186000000007</c:v>
                </c:pt>
                <c:pt idx="97">
                  <c:v>-8.7738771</c:v>
                </c:pt>
                <c:pt idx="98">
                  <c:v>-8.7084179000000006</c:v>
                </c:pt>
                <c:pt idx="99">
                  <c:v>-8.6476793000000001</c:v>
                </c:pt>
                <c:pt idx="100">
                  <c:v>-8.5933341999999993</c:v>
                </c:pt>
                <c:pt idx="101">
                  <c:v>-8.5825329000000004</c:v>
                </c:pt>
                <c:pt idx="102">
                  <c:v>-8.6005553999999993</c:v>
                </c:pt>
                <c:pt idx="103">
                  <c:v>-8.6246109000000004</c:v>
                </c:pt>
                <c:pt idx="104">
                  <c:v>-8.6424952000000008</c:v>
                </c:pt>
                <c:pt idx="105">
                  <c:v>-8.6787185999999998</c:v>
                </c:pt>
                <c:pt idx="106">
                  <c:v>-8.7114401000000008</c:v>
                </c:pt>
                <c:pt idx="107">
                  <c:v>-8.7588539000000001</c:v>
                </c:pt>
                <c:pt idx="108">
                  <c:v>-8.7996386999999991</c:v>
                </c:pt>
                <c:pt idx="109">
                  <c:v>-8.8528947999999996</c:v>
                </c:pt>
                <c:pt idx="110">
                  <c:v>-8.8928546999999991</c:v>
                </c:pt>
                <c:pt idx="111">
                  <c:v>-8.9343690999999996</c:v>
                </c:pt>
                <c:pt idx="112">
                  <c:v>-8.9414110000000004</c:v>
                </c:pt>
                <c:pt idx="113">
                  <c:v>-8.9559230999999997</c:v>
                </c:pt>
                <c:pt idx="114">
                  <c:v>-8.9625254000000005</c:v>
                </c:pt>
                <c:pt idx="115">
                  <c:v>-8.9849920000000001</c:v>
                </c:pt>
                <c:pt idx="116">
                  <c:v>-8.9924870000000006</c:v>
                </c:pt>
                <c:pt idx="117">
                  <c:v>-9.0157681000000007</c:v>
                </c:pt>
                <c:pt idx="118">
                  <c:v>-9.0217934</c:v>
                </c:pt>
                <c:pt idx="119">
                  <c:v>-9.0488148000000006</c:v>
                </c:pt>
                <c:pt idx="120">
                  <c:v>-9.0522975999999993</c:v>
                </c:pt>
                <c:pt idx="121">
                  <c:v>-9.0548038000000002</c:v>
                </c:pt>
                <c:pt idx="122">
                  <c:v>-9.0524988000000004</c:v>
                </c:pt>
                <c:pt idx="123">
                  <c:v>-9.0655470000000005</c:v>
                </c:pt>
                <c:pt idx="124">
                  <c:v>-9.0455235999999992</c:v>
                </c:pt>
                <c:pt idx="125">
                  <c:v>-9.0449753000000008</c:v>
                </c:pt>
                <c:pt idx="126">
                  <c:v>-9.0563792999999997</c:v>
                </c:pt>
                <c:pt idx="127">
                  <c:v>-9.0558796000000008</c:v>
                </c:pt>
                <c:pt idx="128">
                  <c:v>-9.0705518999999999</c:v>
                </c:pt>
                <c:pt idx="129">
                  <c:v>-9.0951166000000008</c:v>
                </c:pt>
                <c:pt idx="130">
                  <c:v>-9.1110343999999994</c:v>
                </c:pt>
                <c:pt idx="131">
                  <c:v>-9.1253127999999997</c:v>
                </c:pt>
                <c:pt idx="132">
                  <c:v>-9.1440333999999996</c:v>
                </c:pt>
                <c:pt idx="133">
                  <c:v>-9.1504211000000009</c:v>
                </c:pt>
                <c:pt idx="134">
                  <c:v>-9.1551600000000004</c:v>
                </c:pt>
                <c:pt idx="135">
                  <c:v>-9.1531953999999995</c:v>
                </c:pt>
                <c:pt idx="136">
                  <c:v>-9.1292095</c:v>
                </c:pt>
                <c:pt idx="137">
                  <c:v>-9.1147451000000004</c:v>
                </c:pt>
                <c:pt idx="138">
                  <c:v>-9.1010255999999998</c:v>
                </c:pt>
                <c:pt idx="139">
                  <c:v>-9.0912085000000005</c:v>
                </c:pt>
                <c:pt idx="140">
                  <c:v>-9.0847616000000002</c:v>
                </c:pt>
                <c:pt idx="141">
                  <c:v>-9.1034659999999992</c:v>
                </c:pt>
                <c:pt idx="142">
                  <c:v>-9.1271600999999993</c:v>
                </c:pt>
                <c:pt idx="143">
                  <c:v>-9.1619101000000001</c:v>
                </c:pt>
                <c:pt idx="144">
                  <c:v>-9.2059689000000002</c:v>
                </c:pt>
                <c:pt idx="145">
                  <c:v>-9.2602519999999995</c:v>
                </c:pt>
                <c:pt idx="146">
                  <c:v>-9.3144703</c:v>
                </c:pt>
                <c:pt idx="147">
                  <c:v>-9.3804522000000006</c:v>
                </c:pt>
                <c:pt idx="148">
                  <c:v>-9.4493083999999996</c:v>
                </c:pt>
                <c:pt idx="149">
                  <c:v>-9.5239209999999996</c:v>
                </c:pt>
                <c:pt idx="150">
                  <c:v>-9.5984087000000002</c:v>
                </c:pt>
                <c:pt idx="151">
                  <c:v>-9.6868782000000007</c:v>
                </c:pt>
                <c:pt idx="152">
                  <c:v>-9.7605772000000002</c:v>
                </c:pt>
                <c:pt idx="153">
                  <c:v>-9.8300132999999992</c:v>
                </c:pt>
                <c:pt idx="154">
                  <c:v>-9.8666953999999993</c:v>
                </c:pt>
                <c:pt idx="155">
                  <c:v>-9.9071560000000005</c:v>
                </c:pt>
                <c:pt idx="156">
                  <c:v>-9.9520310999999992</c:v>
                </c:pt>
                <c:pt idx="157">
                  <c:v>-10.007823999999999</c:v>
                </c:pt>
                <c:pt idx="158">
                  <c:v>-10.050673</c:v>
                </c:pt>
                <c:pt idx="159">
                  <c:v>-10.12959</c:v>
                </c:pt>
                <c:pt idx="160">
                  <c:v>-10.225457</c:v>
                </c:pt>
                <c:pt idx="161">
                  <c:v>-10.319027</c:v>
                </c:pt>
                <c:pt idx="162">
                  <c:v>-10.412245</c:v>
                </c:pt>
                <c:pt idx="163">
                  <c:v>-10.538043</c:v>
                </c:pt>
                <c:pt idx="164">
                  <c:v>-10.657149</c:v>
                </c:pt>
                <c:pt idx="165">
                  <c:v>-10.743805</c:v>
                </c:pt>
                <c:pt idx="166">
                  <c:v>-10.805199999999999</c:v>
                </c:pt>
                <c:pt idx="167">
                  <c:v>-10.832966000000001</c:v>
                </c:pt>
                <c:pt idx="168">
                  <c:v>-10.856026</c:v>
                </c:pt>
                <c:pt idx="169">
                  <c:v>-10.839012</c:v>
                </c:pt>
                <c:pt idx="170">
                  <c:v>-10.80803</c:v>
                </c:pt>
                <c:pt idx="171">
                  <c:v>-10.726101</c:v>
                </c:pt>
                <c:pt idx="172">
                  <c:v>-10.661292</c:v>
                </c:pt>
                <c:pt idx="173">
                  <c:v>-10.571142999999999</c:v>
                </c:pt>
                <c:pt idx="174">
                  <c:v>-10.486093</c:v>
                </c:pt>
                <c:pt idx="175">
                  <c:v>-10.417706000000001</c:v>
                </c:pt>
                <c:pt idx="176">
                  <c:v>-10.418530000000001</c:v>
                </c:pt>
                <c:pt idx="177">
                  <c:v>-10.434407999999999</c:v>
                </c:pt>
                <c:pt idx="178">
                  <c:v>-10.430208</c:v>
                </c:pt>
                <c:pt idx="179">
                  <c:v>-10.447329</c:v>
                </c:pt>
                <c:pt idx="180">
                  <c:v>-10.473236</c:v>
                </c:pt>
                <c:pt idx="181">
                  <c:v>-10.490936</c:v>
                </c:pt>
                <c:pt idx="182">
                  <c:v>-10.506484</c:v>
                </c:pt>
                <c:pt idx="183">
                  <c:v>-10.553576</c:v>
                </c:pt>
                <c:pt idx="184">
                  <c:v>-10.652445999999999</c:v>
                </c:pt>
                <c:pt idx="185">
                  <c:v>-10.806203</c:v>
                </c:pt>
                <c:pt idx="186">
                  <c:v>-10.970572000000001</c:v>
                </c:pt>
                <c:pt idx="187">
                  <c:v>-11.126054999999999</c:v>
                </c:pt>
                <c:pt idx="188">
                  <c:v>-11.265725</c:v>
                </c:pt>
                <c:pt idx="189">
                  <c:v>-11.350042</c:v>
                </c:pt>
                <c:pt idx="190">
                  <c:v>-11.353773</c:v>
                </c:pt>
                <c:pt idx="191">
                  <c:v>-11.342252999999999</c:v>
                </c:pt>
                <c:pt idx="192">
                  <c:v>-11.313046</c:v>
                </c:pt>
                <c:pt idx="193">
                  <c:v>-11.260650999999999</c:v>
                </c:pt>
                <c:pt idx="194">
                  <c:v>-11.214784999999999</c:v>
                </c:pt>
                <c:pt idx="195">
                  <c:v>-11.171955000000001</c:v>
                </c:pt>
                <c:pt idx="196">
                  <c:v>-11.100683</c:v>
                </c:pt>
                <c:pt idx="197">
                  <c:v>-11.069076000000001</c:v>
                </c:pt>
                <c:pt idx="198">
                  <c:v>-11.058623000000001</c:v>
                </c:pt>
                <c:pt idx="199">
                  <c:v>-11.044565</c:v>
                </c:pt>
                <c:pt idx="200">
                  <c:v>-11.046089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14-40A3-8FF3-7129B99B2001}"/>
            </c:ext>
          </c:extLst>
        </c:ser>
        <c:ser>
          <c:idx val="2"/>
          <c:order val="1"/>
          <c:tx>
            <c:strRef>
              <c:f>CLvsLO!$R$2</c:f>
              <c:strCache>
                <c:ptCount val="1"/>
                <c:pt idx="0">
                  <c:v>+13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8</c:v>
                </c:pt>
                <c:pt idx="1">
                  <c:v>8.1850000000000005</c:v>
                </c:pt>
                <c:pt idx="2">
                  <c:v>8.3699999999999992</c:v>
                </c:pt>
                <c:pt idx="3">
                  <c:v>8.5549999999999997</c:v>
                </c:pt>
                <c:pt idx="4">
                  <c:v>8.74</c:v>
                </c:pt>
                <c:pt idx="5">
                  <c:v>8.9250000000000007</c:v>
                </c:pt>
                <c:pt idx="6">
                  <c:v>9.11</c:v>
                </c:pt>
                <c:pt idx="7">
                  <c:v>9.2949999999999999</c:v>
                </c:pt>
                <c:pt idx="8">
                  <c:v>9.48</c:v>
                </c:pt>
                <c:pt idx="9">
                  <c:v>9.6649999999999991</c:v>
                </c:pt>
                <c:pt idx="10">
                  <c:v>9.85</c:v>
                </c:pt>
                <c:pt idx="11">
                  <c:v>10.035</c:v>
                </c:pt>
                <c:pt idx="12">
                  <c:v>10.220000000000001</c:v>
                </c:pt>
                <c:pt idx="13">
                  <c:v>10.404999999999999</c:v>
                </c:pt>
                <c:pt idx="14">
                  <c:v>10.59</c:v>
                </c:pt>
                <c:pt idx="15">
                  <c:v>10.775</c:v>
                </c:pt>
                <c:pt idx="16">
                  <c:v>10.96</c:v>
                </c:pt>
                <c:pt idx="17">
                  <c:v>11.145</c:v>
                </c:pt>
                <c:pt idx="18">
                  <c:v>11.33</c:v>
                </c:pt>
                <c:pt idx="19">
                  <c:v>11.515000000000001</c:v>
                </c:pt>
                <c:pt idx="20">
                  <c:v>11.7</c:v>
                </c:pt>
                <c:pt idx="21">
                  <c:v>11.885</c:v>
                </c:pt>
                <c:pt idx="22">
                  <c:v>12.07</c:v>
                </c:pt>
                <c:pt idx="23">
                  <c:v>12.255000000000001</c:v>
                </c:pt>
                <c:pt idx="24">
                  <c:v>12.44</c:v>
                </c:pt>
                <c:pt idx="25">
                  <c:v>12.625</c:v>
                </c:pt>
                <c:pt idx="26">
                  <c:v>12.81</c:v>
                </c:pt>
                <c:pt idx="27">
                  <c:v>12.994999999999999</c:v>
                </c:pt>
                <c:pt idx="28">
                  <c:v>13.18</c:v>
                </c:pt>
                <c:pt idx="29">
                  <c:v>13.365</c:v>
                </c:pt>
                <c:pt idx="30">
                  <c:v>13.55</c:v>
                </c:pt>
                <c:pt idx="31">
                  <c:v>13.734999999999999</c:v>
                </c:pt>
                <c:pt idx="32">
                  <c:v>13.92</c:v>
                </c:pt>
                <c:pt idx="33">
                  <c:v>14.105</c:v>
                </c:pt>
                <c:pt idx="34">
                  <c:v>14.29</c:v>
                </c:pt>
                <c:pt idx="35">
                  <c:v>14.475</c:v>
                </c:pt>
                <c:pt idx="36">
                  <c:v>14.66</c:v>
                </c:pt>
                <c:pt idx="37">
                  <c:v>14.845000000000001</c:v>
                </c:pt>
                <c:pt idx="38">
                  <c:v>15.03</c:v>
                </c:pt>
                <c:pt idx="39">
                  <c:v>15.215</c:v>
                </c:pt>
                <c:pt idx="40">
                  <c:v>15.4</c:v>
                </c:pt>
                <c:pt idx="41">
                  <c:v>15.585000000000001</c:v>
                </c:pt>
                <c:pt idx="42">
                  <c:v>15.77</c:v>
                </c:pt>
                <c:pt idx="43">
                  <c:v>15.955</c:v>
                </c:pt>
                <c:pt idx="44">
                  <c:v>16.14</c:v>
                </c:pt>
                <c:pt idx="45">
                  <c:v>16.324999999999999</c:v>
                </c:pt>
                <c:pt idx="46">
                  <c:v>16.510000000000002</c:v>
                </c:pt>
                <c:pt idx="47">
                  <c:v>16.695</c:v>
                </c:pt>
                <c:pt idx="48">
                  <c:v>16.88</c:v>
                </c:pt>
                <c:pt idx="49">
                  <c:v>17.065000000000001</c:v>
                </c:pt>
                <c:pt idx="50">
                  <c:v>17.25</c:v>
                </c:pt>
                <c:pt idx="51">
                  <c:v>17.434999999999999</c:v>
                </c:pt>
                <c:pt idx="52">
                  <c:v>17.62</c:v>
                </c:pt>
                <c:pt idx="53">
                  <c:v>17.805</c:v>
                </c:pt>
                <c:pt idx="54">
                  <c:v>17.989999999999998</c:v>
                </c:pt>
                <c:pt idx="55">
                  <c:v>18.175000000000001</c:v>
                </c:pt>
                <c:pt idx="56">
                  <c:v>18.36</c:v>
                </c:pt>
                <c:pt idx="57">
                  <c:v>18.545000000000002</c:v>
                </c:pt>
                <c:pt idx="58">
                  <c:v>18.73</c:v>
                </c:pt>
                <c:pt idx="59">
                  <c:v>18.914999999999999</c:v>
                </c:pt>
                <c:pt idx="60">
                  <c:v>19.100000000000001</c:v>
                </c:pt>
                <c:pt idx="61">
                  <c:v>19.285</c:v>
                </c:pt>
                <c:pt idx="62">
                  <c:v>19.47</c:v>
                </c:pt>
                <c:pt idx="63">
                  <c:v>19.655000000000001</c:v>
                </c:pt>
                <c:pt idx="64">
                  <c:v>19.84</c:v>
                </c:pt>
                <c:pt idx="65">
                  <c:v>20.024999999999999</c:v>
                </c:pt>
                <c:pt idx="66">
                  <c:v>20.21</c:v>
                </c:pt>
                <c:pt idx="67">
                  <c:v>20.395</c:v>
                </c:pt>
                <c:pt idx="68">
                  <c:v>20.58</c:v>
                </c:pt>
                <c:pt idx="69">
                  <c:v>20.765000000000001</c:v>
                </c:pt>
                <c:pt idx="70">
                  <c:v>20.95</c:v>
                </c:pt>
                <c:pt idx="71">
                  <c:v>21.135000000000002</c:v>
                </c:pt>
                <c:pt idx="72">
                  <c:v>21.32</c:v>
                </c:pt>
                <c:pt idx="73">
                  <c:v>21.504999999999999</c:v>
                </c:pt>
                <c:pt idx="74">
                  <c:v>21.69</c:v>
                </c:pt>
                <c:pt idx="75">
                  <c:v>21.875</c:v>
                </c:pt>
                <c:pt idx="76">
                  <c:v>22.06</c:v>
                </c:pt>
                <c:pt idx="77">
                  <c:v>22.245000000000001</c:v>
                </c:pt>
                <c:pt idx="78">
                  <c:v>22.43</c:v>
                </c:pt>
                <c:pt idx="79">
                  <c:v>22.614999999999998</c:v>
                </c:pt>
                <c:pt idx="80">
                  <c:v>22.8</c:v>
                </c:pt>
                <c:pt idx="81">
                  <c:v>22.984999999999999</c:v>
                </c:pt>
                <c:pt idx="82">
                  <c:v>23.17</c:v>
                </c:pt>
                <c:pt idx="83">
                  <c:v>23.355</c:v>
                </c:pt>
                <c:pt idx="84">
                  <c:v>23.54</c:v>
                </c:pt>
                <c:pt idx="85">
                  <c:v>23.725000000000001</c:v>
                </c:pt>
                <c:pt idx="86">
                  <c:v>23.91</c:v>
                </c:pt>
                <c:pt idx="87">
                  <c:v>24.094999999999999</c:v>
                </c:pt>
                <c:pt idx="88">
                  <c:v>24.28</c:v>
                </c:pt>
                <c:pt idx="89">
                  <c:v>24.465</c:v>
                </c:pt>
                <c:pt idx="90">
                  <c:v>24.65</c:v>
                </c:pt>
                <c:pt idx="91">
                  <c:v>24.835000000000001</c:v>
                </c:pt>
                <c:pt idx="92">
                  <c:v>25.02</c:v>
                </c:pt>
                <c:pt idx="93">
                  <c:v>25.204999999999998</c:v>
                </c:pt>
                <c:pt idx="94">
                  <c:v>25.39</c:v>
                </c:pt>
                <c:pt idx="95">
                  <c:v>25.574999999999999</c:v>
                </c:pt>
                <c:pt idx="96">
                  <c:v>25.76</c:v>
                </c:pt>
                <c:pt idx="97">
                  <c:v>25.945</c:v>
                </c:pt>
                <c:pt idx="98">
                  <c:v>26.13</c:v>
                </c:pt>
                <c:pt idx="99">
                  <c:v>26.315000000000001</c:v>
                </c:pt>
                <c:pt idx="100">
                  <c:v>26.5</c:v>
                </c:pt>
                <c:pt idx="101">
                  <c:v>26.684999999999999</c:v>
                </c:pt>
                <c:pt idx="102">
                  <c:v>26.87</c:v>
                </c:pt>
                <c:pt idx="103">
                  <c:v>27.055</c:v>
                </c:pt>
                <c:pt idx="104">
                  <c:v>27.24</c:v>
                </c:pt>
                <c:pt idx="105">
                  <c:v>27.425000000000001</c:v>
                </c:pt>
                <c:pt idx="106">
                  <c:v>27.61</c:v>
                </c:pt>
                <c:pt idx="107">
                  <c:v>27.795000000000002</c:v>
                </c:pt>
                <c:pt idx="108">
                  <c:v>27.98</c:v>
                </c:pt>
                <c:pt idx="109">
                  <c:v>28.164999999999999</c:v>
                </c:pt>
                <c:pt idx="110">
                  <c:v>28.35</c:v>
                </c:pt>
                <c:pt idx="111">
                  <c:v>28.535</c:v>
                </c:pt>
                <c:pt idx="112">
                  <c:v>28.72</c:v>
                </c:pt>
                <c:pt idx="113">
                  <c:v>28.905000000000001</c:v>
                </c:pt>
                <c:pt idx="114">
                  <c:v>29.09</c:v>
                </c:pt>
                <c:pt idx="115">
                  <c:v>29.274999999999999</c:v>
                </c:pt>
                <c:pt idx="116">
                  <c:v>29.46</c:v>
                </c:pt>
                <c:pt idx="117">
                  <c:v>29.645</c:v>
                </c:pt>
                <c:pt idx="118">
                  <c:v>29.83</c:v>
                </c:pt>
                <c:pt idx="119">
                  <c:v>30.015000000000001</c:v>
                </c:pt>
                <c:pt idx="120">
                  <c:v>30.2</c:v>
                </c:pt>
                <c:pt idx="121">
                  <c:v>30.385000000000002</c:v>
                </c:pt>
                <c:pt idx="122">
                  <c:v>30.57</c:v>
                </c:pt>
                <c:pt idx="123">
                  <c:v>30.754999999999999</c:v>
                </c:pt>
                <c:pt idx="124">
                  <c:v>30.94</c:v>
                </c:pt>
                <c:pt idx="125">
                  <c:v>31.125</c:v>
                </c:pt>
                <c:pt idx="126">
                  <c:v>31.31</c:v>
                </c:pt>
                <c:pt idx="127">
                  <c:v>31.495000000000001</c:v>
                </c:pt>
                <c:pt idx="128">
                  <c:v>31.68</c:v>
                </c:pt>
                <c:pt idx="129">
                  <c:v>31.864999999999998</c:v>
                </c:pt>
                <c:pt idx="130">
                  <c:v>32.049999999999997</c:v>
                </c:pt>
                <c:pt idx="131">
                  <c:v>32.234999999999999</c:v>
                </c:pt>
                <c:pt idx="132">
                  <c:v>32.42</c:v>
                </c:pt>
                <c:pt idx="133">
                  <c:v>32.604999999999997</c:v>
                </c:pt>
                <c:pt idx="134">
                  <c:v>32.79</c:v>
                </c:pt>
                <c:pt idx="135">
                  <c:v>32.975000000000001</c:v>
                </c:pt>
                <c:pt idx="136">
                  <c:v>33.159999999999997</c:v>
                </c:pt>
                <c:pt idx="137">
                  <c:v>33.344999999999999</c:v>
                </c:pt>
                <c:pt idx="138">
                  <c:v>33.53</c:v>
                </c:pt>
                <c:pt idx="139">
                  <c:v>33.715000000000003</c:v>
                </c:pt>
                <c:pt idx="140">
                  <c:v>33.9</c:v>
                </c:pt>
                <c:pt idx="141">
                  <c:v>34.085000000000001</c:v>
                </c:pt>
                <c:pt idx="142">
                  <c:v>34.270000000000003</c:v>
                </c:pt>
                <c:pt idx="143">
                  <c:v>34.454999999999998</c:v>
                </c:pt>
                <c:pt idx="144">
                  <c:v>34.64</c:v>
                </c:pt>
                <c:pt idx="145">
                  <c:v>34.825000000000003</c:v>
                </c:pt>
                <c:pt idx="146">
                  <c:v>35.01</c:v>
                </c:pt>
                <c:pt idx="147">
                  <c:v>35.195</c:v>
                </c:pt>
                <c:pt idx="148">
                  <c:v>35.380000000000003</c:v>
                </c:pt>
                <c:pt idx="149">
                  <c:v>35.564999999999998</c:v>
                </c:pt>
                <c:pt idx="150">
                  <c:v>35.75</c:v>
                </c:pt>
                <c:pt idx="151">
                  <c:v>35.935000000000002</c:v>
                </c:pt>
                <c:pt idx="152">
                  <c:v>36.119999999999997</c:v>
                </c:pt>
                <c:pt idx="153">
                  <c:v>36.305</c:v>
                </c:pt>
                <c:pt idx="154">
                  <c:v>36.49</c:v>
                </c:pt>
                <c:pt idx="155">
                  <c:v>36.674999999999997</c:v>
                </c:pt>
                <c:pt idx="156">
                  <c:v>36.86</c:v>
                </c:pt>
                <c:pt idx="157">
                  <c:v>37.045000000000002</c:v>
                </c:pt>
                <c:pt idx="158">
                  <c:v>37.229999999999997</c:v>
                </c:pt>
                <c:pt idx="159">
                  <c:v>37.414999999999999</c:v>
                </c:pt>
                <c:pt idx="160">
                  <c:v>37.6</c:v>
                </c:pt>
                <c:pt idx="161">
                  <c:v>37.784999999999997</c:v>
                </c:pt>
                <c:pt idx="162">
                  <c:v>37.97</c:v>
                </c:pt>
                <c:pt idx="163">
                  <c:v>38.155000000000001</c:v>
                </c:pt>
                <c:pt idx="164">
                  <c:v>38.340000000000003</c:v>
                </c:pt>
                <c:pt idx="165">
                  <c:v>38.524999999999999</c:v>
                </c:pt>
                <c:pt idx="166">
                  <c:v>38.71</c:v>
                </c:pt>
                <c:pt idx="167">
                  <c:v>38.895000000000003</c:v>
                </c:pt>
                <c:pt idx="168">
                  <c:v>39.08</c:v>
                </c:pt>
                <c:pt idx="169">
                  <c:v>39.265000000000001</c:v>
                </c:pt>
                <c:pt idx="170">
                  <c:v>39.450000000000003</c:v>
                </c:pt>
                <c:pt idx="171">
                  <c:v>39.634999999999998</c:v>
                </c:pt>
                <c:pt idx="172">
                  <c:v>39.82</c:v>
                </c:pt>
                <c:pt idx="173">
                  <c:v>40.005000000000003</c:v>
                </c:pt>
                <c:pt idx="174">
                  <c:v>40.19</c:v>
                </c:pt>
                <c:pt idx="175">
                  <c:v>40.375</c:v>
                </c:pt>
                <c:pt idx="176">
                  <c:v>40.56</c:v>
                </c:pt>
                <c:pt idx="177">
                  <c:v>40.744999999999997</c:v>
                </c:pt>
                <c:pt idx="178">
                  <c:v>40.93</c:v>
                </c:pt>
                <c:pt idx="179">
                  <c:v>41.115000000000002</c:v>
                </c:pt>
                <c:pt idx="180">
                  <c:v>41.3</c:v>
                </c:pt>
                <c:pt idx="181">
                  <c:v>41.484999999999999</c:v>
                </c:pt>
                <c:pt idx="182">
                  <c:v>41.67</c:v>
                </c:pt>
                <c:pt idx="183">
                  <c:v>41.854999999999997</c:v>
                </c:pt>
                <c:pt idx="184">
                  <c:v>42.04</c:v>
                </c:pt>
                <c:pt idx="185">
                  <c:v>42.225000000000001</c:v>
                </c:pt>
                <c:pt idx="186">
                  <c:v>42.41</c:v>
                </c:pt>
                <c:pt idx="187">
                  <c:v>42.594999999999999</c:v>
                </c:pt>
                <c:pt idx="188">
                  <c:v>42.78</c:v>
                </c:pt>
                <c:pt idx="189">
                  <c:v>42.965000000000003</c:v>
                </c:pt>
                <c:pt idx="190">
                  <c:v>43.15</c:v>
                </c:pt>
                <c:pt idx="191">
                  <c:v>43.335000000000001</c:v>
                </c:pt>
                <c:pt idx="192">
                  <c:v>43.52</c:v>
                </c:pt>
                <c:pt idx="193">
                  <c:v>43.704999999999998</c:v>
                </c:pt>
                <c:pt idx="194">
                  <c:v>43.89</c:v>
                </c:pt>
                <c:pt idx="195">
                  <c:v>44.075000000000003</c:v>
                </c:pt>
                <c:pt idx="196">
                  <c:v>44.26</c:v>
                </c:pt>
                <c:pt idx="197">
                  <c:v>44.445</c:v>
                </c:pt>
                <c:pt idx="198">
                  <c:v>44.63</c:v>
                </c:pt>
                <c:pt idx="199">
                  <c:v>44.814999999999998</c:v>
                </c:pt>
                <c:pt idx="200">
                  <c:v>45</c:v>
                </c:pt>
              </c:numCache>
            </c:numRef>
          </c:xVal>
          <c:yVal>
            <c:numRef>
              <c:f>CLvsLO!$R$5:$R$205</c:f>
              <c:numCache>
                <c:formatCode>General</c:formatCode>
                <c:ptCount val="201"/>
                <c:pt idx="0">
                  <c:v>-21.832612999999998</c:v>
                </c:pt>
                <c:pt idx="1">
                  <c:v>-21.191324000000002</c:v>
                </c:pt>
                <c:pt idx="2">
                  <c:v>-20.487411000000002</c:v>
                </c:pt>
                <c:pt idx="3">
                  <c:v>-19.638570999999999</c:v>
                </c:pt>
                <c:pt idx="4">
                  <c:v>-18.906504000000002</c:v>
                </c:pt>
                <c:pt idx="5">
                  <c:v>-18.328447000000001</c:v>
                </c:pt>
                <c:pt idx="6">
                  <c:v>-17.673309</c:v>
                </c:pt>
                <c:pt idx="7">
                  <c:v>-16.829926</c:v>
                </c:pt>
                <c:pt idx="8">
                  <c:v>-16.066288</c:v>
                </c:pt>
                <c:pt idx="9">
                  <c:v>-15.31601</c:v>
                </c:pt>
                <c:pt idx="10">
                  <c:v>-14.595261000000001</c:v>
                </c:pt>
                <c:pt idx="11">
                  <c:v>-14.059279999999999</c:v>
                </c:pt>
                <c:pt idx="12">
                  <c:v>-13.668799999999999</c:v>
                </c:pt>
                <c:pt idx="13">
                  <c:v>-13.254435000000001</c:v>
                </c:pt>
                <c:pt idx="14">
                  <c:v>-12.886481</c:v>
                </c:pt>
                <c:pt idx="15">
                  <c:v>-12.459892</c:v>
                </c:pt>
                <c:pt idx="16">
                  <c:v>-11.990228999999999</c:v>
                </c:pt>
                <c:pt idx="17">
                  <c:v>-11.557157</c:v>
                </c:pt>
                <c:pt idx="18">
                  <c:v>-11.130444000000001</c:v>
                </c:pt>
                <c:pt idx="19">
                  <c:v>-10.736938</c:v>
                </c:pt>
                <c:pt idx="20">
                  <c:v>-10.360163999999999</c:v>
                </c:pt>
                <c:pt idx="21">
                  <c:v>-9.9972534</c:v>
                </c:pt>
                <c:pt idx="22">
                  <c:v>-9.6209307000000006</c:v>
                </c:pt>
                <c:pt idx="23">
                  <c:v>-9.2846230999999992</c:v>
                </c:pt>
                <c:pt idx="24">
                  <c:v>-8.9599694999999997</c:v>
                </c:pt>
                <c:pt idx="25">
                  <c:v>-8.6410655999999992</c:v>
                </c:pt>
                <c:pt idx="26">
                  <c:v>-8.3373833000000008</c:v>
                </c:pt>
                <c:pt idx="27">
                  <c:v>-8.0644340999999997</c:v>
                </c:pt>
                <c:pt idx="28">
                  <c:v>-7.8041339000000001</c:v>
                </c:pt>
                <c:pt idx="29">
                  <c:v>-7.5649099</c:v>
                </c:pt>
                <c:pt idx="30">
                  <c:v>-7.3608475000000002</c:v>
                </c:pt>
                <c:pt idx="31">
                  <c:v>-7.1722541</c:v>
                </c:pt>
                <c:pt idx="32">
                  <c:v>-7.0243402000000001</c:v>
                </c:pt>
                <c:pt idx="33">
                  <c:v>-6.8969053999999996</c:v>
                </c:pt>
                <c:pt idx="34">
                  <c:v>-6.7872310000000002</c:v>
                </c:pt>
                <c:pt idx="35">
                  <c:v>-6.7022538000000003</c:v>
                </c:pt>
                <c:pt idx="36">
                  <c:v>-6.6509923999999998</c:v>
                </c:pt>
                <c:pt idx="37">
                  <c:v>-6.6177254000000003</c:v>
                </c:pt>
                <c:pt idx="38">
                  <c:v>-6.5978570000000003</c:v>
                </c:pt>
                <c:pt idx="39">
                  <c:v>-6.5969286</c:v>
                </c:pt>
                <c:pt idx="40">
                  <c:v>-6.6083622000000002</c:v>
                </c:pt>
                <c:pt idx="41">
                  <c:v>-6.6289005000000003</c:v>
                </c:pt>
                <c:pt idx="42">
                  <c:v>-6.6434660000000001</c:v>
                </c:pt>
                <c:pt idx="43">
                  <c:v>-6.6590796000000001</c:v>
                </c:pt>
                <c:pt idx="44">
                  <c:v>-6.6803144999999997</c:v>
                </c:pt>
                <c:pt idx="45">
                  <c:v>-6.7069134999999998</c:v>
                </c:pt>
                <c:pt idx="46">
                  <c:v>-6.7346076999999998</c:v>
                </c:pt>
                <c:pt idx="47">
                  <c:v>-6.7656292999999996</c:v>
                </c:pt>
                <c:pt idx="48">
                  <c:v>-6.7997607999999996</c:v>
                </c:pt>
                <c:pt idx="49">
                  <c:v>-6.8250003000000001</c:v>
                </c:pt>
                <c:pt idx="50">
                  <c:v>-6.8494162999999997</c:v>
                </c:pt>
                <c:pt idx="51">
                  <c:v>-6.8706398000000002</c:v>
                </c:pt>
                <c:pt idx="52">
                  <c:v>-6.8965019999999999</c:v>
                </c:pt>
                <c:pt idx="53">
                  <c:v>-6.9171294999999997</c:v>
                </c:pt>
                <c:pt idx="54">
                  <c:v>-6.9412918000000001</c:v>
                </c:pt>
                <c:pt idx="55">
                  <c:v>-6.9536065999999996</c:v>
                </c:pt>
                <c:pt idx="56">
                  <c:v>-6.9606298999999998</c:v>
                </c:pt>
                <c:pt idx="57">
                  <c:v>-6.9519166999999999</c:v>
                </c:pt>
                <c:pt idx="58">
                  <c:v>-6.9435897000000004</c:v>
                </c:pt>
                <c:pt idx="59">
                  <c:v>-6.9500136000000001</c:v>
                </c:pt>
                <c:pt idx="60">
                  <c:v>-6.9799924000000004</c:v>
                </c:pt>
                <c:pt idx="61">
                  <c:v>-7.0015507000000001</c:v>
                </c:pt>
                <c:pt idx="62">
                  <c:v>-7.0378666000000001</c:v>
                </c:pt>
                <c:pt idx="63">
                  <c:v>-7.0884986000000003</c:v>
                </c:pt>
                <c:pt idx="64">
                  <c:v>-7.1404486</c:v>
                </c:pt>
                <c:pt idx="65">
                  <c:v>-7.1898856000000002</c:v>
                </c:pt>
                <c:pt idx="66">
                  <c:v>-7.2470936999999997</c:v>
                </c:pt>
                <c:pt idx="67">
                  <c:v>-7.3316502999999997</c:v>
                </c:pt>
                <c:pt idx="68">
                  <c:v>-7.4849620000000003</c:v>
                </c:pt>
                <c:pt idx="69">
                  <c:v>-7.6939682999999999</c:v>
                </c:pt>
                <c:pt idx="70">
                  <c:v>-7.8772311000000004</c:v>
                </c:pt>
                <c:pt idx="71">
                  <c:v>-8.1254176999999999</c:v>
                </c:pt>
                <c:pt idx="72">
                  <c:v>-8.4281472999999991</c:v>
                </c:pt>
                <c:pt idx="73">
                  <c:v>-8.7657518000000003</c:v>
                </c:pt>
                <c:pt idx="74">
                  <c:v>-9.0627555999999991</c:v>
                </c:pt>
                <c:pt idx="75">
                  <c:v>-9.3954495999999992</c:v>
                </c:pt>
                <c:pt idx="76">
                  <c:v>-9.7297095999999996</c:v>
                </c:pt>
                <c:pt idx="77">
                  <c:v>-10.017754999999999</c:v>
                </c:pt>
                <c:pt idx="78">
                  <c:v>-10.157543</c:v>
                </c:pt>
                <c:pt idx="79">
                  <c:v>-10.164047</c:v>
                </c:pt>
                <c:pt idx="80">
                  <c:v>-10.114113</c:v>
                </c:pt>
                <c:pt idx="81">
                  <c:v>-9.9863596000000001</c:v>
                </c:pt>
                <c:pt idx="82">
                  <c:v>-9.8050966000000006</c:v>
                </c:pt>
                <c:pt idx="83">
                  <c:v>-9.6778440000000003</c:v>
                </c:pt>
                <c:pt idx="84">
                  <c:v>-9.6565732999999998</c:v>
                </c:pt>
                <c:pt idx="85">
                  <c:v>-9.7037963999999999</c:v>
                </c:pt>
                <c:pt idx="86">
                  <c:v>-9.7466059000000005</c:v>
                </c:pt>
                <c:pt idx="87">
                  <c:v>-9.7666234999999997</c:v>
                </c:pt>
                <c:pt idx="88">
                  <c:v>-9.7662572999999995</c:v>
                </c:pt>
                <c:pt idx="89">
                  <c:v>-9.7414999000000009</c:v>
                </c:pt>
                <c:pt idx="90">
                  <c:v>-9.6798810999999993</c:v>
                </c:pt>
                <c:pt idx="91">
                  <c:v>-9.5971241000000003</c:v>
                </c:pt>
                <c:pt idx="92">
                  <c:v>-9.5255747</c:v>
                </c:pt>
                <c:pt idx="93">
                  <c:v>-9.4680405000000007</c:v>
                </c:pt>
                <c:pt idx="94">
                  <c:v>-9.4226475000000001</c:v>
                </c:pt>
                <c:pt idx="95">
                  <c:v>-9.3563718999999992</c:v>
                </c:pt>
                <c:pt idx="96">
                  <c:v>-9.2947740999999997</c:v>
                </c:pt>
                <c:pt idx="97">
                  <c:v>-9.2389030000000005</c:v>
                </c:pt>
                <c:pt idx="98">
                  <c:v>-9.1586026999999994</c:v>
                </c:pt>
                <c:pt idx="99">
                  <c:v>-9.0970057999999998</c:v>
                </c:pt>
                <c:pt idx="100">
                  <c:v>-9.0423583999999995</c:v>
                </c:pt>
                <c:pt idx="101">
                  <c:v>-9.0320511000000003</c:v>
                </c:pt>
                <c:pt idx="102">
                  <c:v>-9.0493927000000003</c:v>
                </c:pt>
                <c:pt idx="103">
                  <c:v>-9.0586175999999998</c:v>
                </c:pt>
                <c:pt idx="104">
                  <c:v>-9.0564032000000001</c:v>
                </c:pt>
                <c:pt idx="105">
                  <c:v>-9.0757846999999998</c:v>
                </c:pt>
                <c:pt idx="106">
                  <c:v>-9.0918360000000007</c:v>
                </c:pt>
                <c:pt idx="107">
                  <c:v>-9.1284446999999993</c:v>
                </c:pt>
                <c:pt idx="108">
                  <c:v>-9.1688241999999995</c:v>
                </c:pt>
                <c:pt idx="109">
                  <c:v>-9.2171792999999997</c:v>
                </c:pt>
                <c:pt idx="110">
                  <c:v>-9.2552271000000008</c:v>
                </c:pt>
                <c:pt idx="111">
                  <c:v>-9.2948570000000004</c:v>
                </c:pt>
                <c:pt idx="112">
                  <c:v>-9.2943850000000001</c:v>
                </c:pt>
                <c:pt idx="113">
                  <c:v>-9.2977448000000003</c:v>
                </c:pt>
                <c:pt idx="114">
                  <c:v>-9.2935219</c:v>
                </c:pt>
                <c:pt idx="115">
                  <c:v>-9.303134</c:v>
                </c:pt>
                <c:pt idx="116">
                  <c:v>-9.3023395999999998</c:v>
                </c:pt>
                <c:pt idx="117">
                  <c:v>-9.3136805999999996</c:v>
                </c:pt>
                <c:pt idx="118">
                  <c:v>-9.3146237999999997</c:v>
                </c:pt>
                <c:pt idx="119">
                  <c:v>-9.3389988000000006</c:v>
                </c:pt>
                <c:pt idx="120">
                  <c:v>-9.3370314000000008</c:v>
                </c:pt>
                <c:pt idx="121">
                  <c:v>-9.3233870999999997</c:v>
                </c:pt>
                <c:pt idx="122">
                  <c:v>-9.3068475999999993</c:v>
                </c:pt>
                <c:pt idx="123">
                  <c:v>-9.3093462000000002</c:v>
                </c:pt>
                <c:pt idx="124">
                  <c:v>-9.2780761999999992</c:v>
                </c:pt>
                <c:pt idx="125">
                  <c:v>-9.2670670000000008</c:v>
                </c:pt>
                <c:pt idx="126">
                  <c:v>-9.2738151999999996</c:v>
                </c:pt>
                <c:pt idx="127">
                  <c:v>-9.2704219999999999</c:v>
                </c:pt>
                <c:pt idx="128">
                  <c:v>-9.2761030000000009</c:v>
                </c:pt>
                <c:pt idx="129">
                  <c:v>-9.2870168999999994</c:v>
                </c:pt>
                <c:pt idx="130">
                  <c:v>-9.2920856000000001</c:v>
                </c:pt>
                <c:pt idx="131">
                  <c:v>-9.3016442999999995</c:v>
                </c:pt>
                <c:pt idx="132">
                  <c:v>-9.3184795000000005</c:v>
                </c:pt>
                <c:pt idx="133">
                  <c:v>-9.3258495000000003</c:v>
                </c:pt>
                <c:pt idx="134">
                  <c:v>-9.3408356000000001</c:v>
                </c:pt>
                <c:pt idx="135">
                  <c:v>-9.3441782</c:v>
                </c:pt>
                <c:pt idx="136">
                  <c:v>-9.3165406999999991</c:v>
                </c:pt>
                <c:pt idx="137">
                  <c:v>-9.2992515999999998</c:v>
                </c:pt>
                <c:pt idx="138">
                  <c:v>-9.2853049999999993</c:v>
                </c:pt>
                <c:pt idx="139">
                  <c:v>-9.2742986999999992</c:v>
                </c:pt>
                <c:pt idx="140">
                  <c:v>-9.2657775999999998</c:v>
                </c:pt>
                <c:pt idx="141">
                  <c:v>-9.2896595000000008</c:v>
                </c:pt>
                <c:pt idx="142">
                  <c:v>-9.3187294000000005</c:v>
                </c:pt>
                <c:pt idx="143">
                  <c:v>-9.3637675999999992</c:v>
                </c:pt>
                <c:pt idx="144">
                  <c:v>-9.4246043999999998</c:v>
                </c:pt>
                <c:pt idx="145">
                  <c:v>-9.4930009999999996</c:v>
                </c:pt>
                <c:pt idx="146">
                  <c:v>-9.5610160999999998</c:v>
                </c:pt>
                <c:pt idx="147">
                  <c:v>-9.6320905999999997</c:v>
                </c:pt>
                <c:pt idx="148">
                  <c:v>-9.6934652000000003</c:v>
                </c:pt>
                <c:pt idx="149">
                  <c:v>-9.7501201999999996</c:v>
                </c:pt>
                <c:pt idx="150">
                  <c:v>-9.8056067999999996</c:v>
                </c:pt>
                <c:pt idx="151">
                  <c:v>-9.8761816000000007</c:v>
                </c:pt>
                <c:pt idx="152">
                  <c:v>-9.9419898999999994</c:v>
                </c:pt>
                <c:pt idx="153">
                  <c:v>-10.022717</c:v>
                </c:pt>
                <c:pt idx="154">
                  <c:v>-10.087183</c:v>
                </c:pt>
                <c:pt idx="155">
                  <c:v>-10.137886999999999</c:v>
                </c:pt>
                <c:pt idx="156">
                  <c:v>-10.205883999999999</c:v>
                </c:pt>
                <c:pt idx="157">
                  <c:v>-10.294692</c:v>
                </c:pt>
                <c:pt idx="158">
                  <c:v>-10.336152</c:v>
                </c:pt>
                <c:pt idx="159">
                  <c:v>-10.399034</c:v>
                </c:pt>
                <c:pt idx="160">
                  <c:v>-10.512345</c:v>
                </c:pt>
                <c:pt idx="161">
                  <c:v>-10.598884999999999</c:v>
                </c:pt>
                <c:pt idx="162">
                  <c:v>-10.663468999999999</c:v>
                </c:pt>
                <c:pt idx="163">
                  <c:v>-10.7615</c:v>
                </c:pt>
                <c:pt idx="164">
                  <c:v>-10.84024</c:v>
                </c:pt>
                <c:pt idx="165">
                  <c:v>-10.875802999999999</c:v>
                </c:pt>
                <c:pt idx="166">
                  <c:v>-10.886984999999999</c:v>
                </c:pt>
                <c:pt idx="167">
                  <c:v>-10.879842999999999</c:v>
                </c:pt>
                <c:pt idx="168">
                  <c:v>-10.881021</c:v>
                </c:pt>
                <c:pt idx="169">
                  <c:v>-10.855672999999999</c:v>
                </c:pt>
                <c:pt idx="170">
                  <c:v>-10.821997</c:v>
                </c:pt>
                <c:pt idx="171">
                  <c:v>-10.785522</c:v>
                </c:pt>
                <c:pt idx="172">
                  <c:v>-10.752416999999999</c:v>
                </c:pt>
                <c:pt idx="173">
                  <c:v>-10.694626</c:v>
                </c:pt>
                <c:pt idx="174">
                  <c:v>-10.646160999999999</c:v>
                </c:pt>
                <c:pt idx="175">
                  <c:v>-10.623810000000001</c:v>
                </c:pt>
                <c:pt idx="176">
                  <c:v>-10.636806</c:v>
                </c:pt>
                <c:pt idx="177">
                  <c:v>-10.671449000000001</c:v>
                </c:pt>
                <c:pt idx="178">
                  <c:v>-10.694656999999999</c:v>
                </c:pt>
                <c:pt idx="179">
                  <c:v>-10.724391000000001</c:v>
                </c:pt>
                <c:pt idx="180">
                  <c:v>-10.767893000000001</c:v>
                </c:pt>
                <c:pt idx="181">
                  <c:v>-10.807411999999999</c:v>
                </c:pt>
                <c:pt idx="182">
                  <c:v>-10.836643</c:v>
                </c:pt>
                <c:pt idx="183">
                  <c:v>-10.898721999999999</c:v>
                </c:pt>
                <c:pt idx="184">
                  <c:v>-11.037364999999999</c:v>
                </c:pt>
                <c:pt idx="185">
                  <c:v>-11.224833</c:v>
                </c:pt>
                <c:pt idx="186">
                  <c:v>-11.430465</c:v>
                </c:pt>
                <c:pt idx="187">
                  <c:v>-11.62262</c:v>
                </c:pt>
                <c:pt idx="188">
                  <c:v>-11.779673000000001</c:v>
                </c:pt>
                <c:pt idx="189">
                  <c:v>-11.867626</c:v>
                </c:pt>
                <c:pt idx="190">
                  <c:v>-11.879725000000001</c:v>
                </c:pt>
                <c:pt idx="191">
                  <c:v>-11.879196</c:v>
                </c:pt>
                <c:pt idx="192">
                  <c:v>-11.857388</c:v>
                </c:pt>
                <c:pt idx="193">
                  <c:v>-11.82639</c:v>
                </c:pt>
                <c:pt idx="194">
                  <c:v>-11.839131</c:v>
                </c:pt>
                <c:pt idx="195">
                  <c:v>-11.821854</c:v>
                </c:pt>
                <c:pt idx="196">
                  <c:v>-11.725733999999999</c:v>
                </c:pt>
                <c:pt idx="197">
                  <c:v>-11.722417999999999</c:v>
                </c:pt>
                <c:pt idx="198">
                  <c:v>-11.76545</c:v>
                </c:pt>
                <c:pt idx="199">
                  <c:v>-11.765482</c:v>
                </c:pt>
                <c:pt idx="200">
                  <c:v>-11.800382000000001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14-40A3-8FF3-7129B99B2001}"/>
            </c:ext>
          </c:extLst>
        </c:ser>
        <c:ser>
          <c:idx val="3"/>
          <c:order val="2"/>
          <c:tx>
            <c:strRef>
              <c:f>CLvsLO!$S$2</c:f>
              <c:strCache>
                <c:ptCount val="1"/>
                <c:pt idx="0">
                  <c:v>+11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CLvsLO!$P$5:$P$205</c:f>
              <c:numCache>
                <c:formatCode>General</c:formatCode>
                <c:ptCount val="201"/>
                <c:pt idx="0">
                  <c:v>8</c:v>
                </c:pt>
                <c:pt idx="1">
                  <c:v>8.1850000000000005</c:v>
                </c:pt>
                <c:pt idx="2">
                  <c:v>8.3699999999999992</c:v>
                </c:pt>
                <c:pt idx="3">
                  <c:v>8.5549999999999997</c:v>
                </c:pt>
                <c:pt idx="4">
                  <c:v>8.74</c:v>
                </c:pt>
                <c:pt idx="5">
                  <c:v>8.9250000000000007</c:v>
                </c:pt>
                <c:pt idx="6">
                  <c:v>9.11</c:v>
                </c:pt>
                <c:pt idx="7">
                  <c:v>9.2949999999999999</c:v>
                </c:pt>
                <c:pt idx="8">
                  <c:v>9.48</c:v>
                </c:pt>
                <c:pt idx="9">
                  <c:v>9.6649999999999991</c:v>
                </c:pt>
                <c:pt idx="10">
                  <c:v>9.85</c:v>
                </c:pt>
                <c:pt idx="11">
                  <c:v>10.035</c:v>
                </c:pt>
                <c:pt idx="12">
                  <c:v>10.220000000000001</c:v>
                </c:pt>
                <c:pt idx="13">
                  <c:v>10.404999999999999</c:v>
                </c:pt>
                <c:pt idx="14">
                  <c:v>10.59</c:v>
                </c:pt>
                <c:pt idx="15">
                  <c:v>10.775</c:v>
                </c:pt>
                <c:pt idx="16">
                  <c:v>10.96</c:v>
                </c:pt>
                <c:pt idx="17">
                  <c:v>11.145</c:v>
                </c:pt>
                <c:pt idx="18">
                  <c:v>11.33</c:v>
                </c:pt>
                <c:pt idx="19">
                  <c:v>11.515000000000001</c:v>
                </c:pt>
                <c:pt idx="20">
                  <c:v>11.7</c:v>
                </c:pt>
                <c:pt idx="21">
                  <c:v>11.885</c:v>
                </c:pt>
                <c:pt idx="22">
                  <c:v>12.07</c:v>
                </c:pt>
                <c:pt idx="23">
                  <c:v>12.255000000000001</c:v>
                </c:pt>
                <c:pt idx="24">
                  <c:v>12.44</c:v>
                </c:pt>
                <c:pt idx="25">
                  <c:v>12.625</c:v>
                </c:pt>
                <c:pt idx="26">
                  <c:v>12.81</c:v>
                </c:pt>
                <c:pt idx="27">
                  <c:v>12.994999999999999</c:v>
                </c:pt>
                <c:pt idx="28">
                  <c:v>13.18</c:v>
                </c:pt>
                <c:pt idx="29">
                  <c:v>13.365</c:v>
                </c:pt>
                <c:pt idx="30">
                  <c:v>13.55</c:v>
                </c:pt>
                <c:pt idx="31">
                  <c:v>13.734999999999999</c:v>
                </c:pt>
                <c:pt idx="32">
                  <c:v>13.92</c:v>
                </c:pt>
                <c:pt idx="33">
                  <c:v>14.105</c:v>
                </c:pt>
                <c:pt idx="34">
                  <c:v>14.29</c:v>
                </c:pt>
                <c:pt idx="35">
                  <c:v>14.475</c:v>
                </c:pt>
                <c:pt idx="36">
                  <c:v>14.66</c:v>
                </c:pt>
                <c:pt idx="37">
                  <c:v>14.845000000000001</c:v>
                </c:pt>
                <c:pt idx="38">
                  <c:v>15.03</c:v>
                </c:pt>
                <c:pt idx="39">
                  <c:v>15.215</c:v>
                </c:pt>
                <c:pt idx="40">
                  <c:v>15.4</c:v>
                </c:pt>
                <c:pt idx="41">
                  <c:v>15.585000000000001</c:v>
                </c:pt>
                <c:pt idx="42">
                  <c:v>15.77</c:v>
                </c:pt>
                <c:pt idx="43">
                  <c:v>15.955</c:v>
                </c:pt>
                <c:pt idx="44">
                  <c:v>16.14</c:v>
                </c:pt>
                <c:pt idx="45">
                  <c:v>16.324999999999999</c:v>
                </c:pt>
                <c:pt idx="46">
                  <c:v>16.510000000000002</c:v>
                </c:pt>
                <c:pt idx="47">
                  <c:v>16.695</c:v>
                </c:pt>
                <c:pt idx="48">
                  <c:v>16.88</c:v>
                </c:pt>
                <c:pt idx="49">
                  <c:v>17.065000000000001</c:v>
                </c:pt>
                <c:pt idx="50">
                  <c:v>17.25</c:v>
                </c:pt>
                <c:pt idx="51">
                  <c:v>17.434999999999999</c:v>
                </c:pt>
                <c:pt idx="52">
                  <c:v>17.62</c:v>
                </c:pt>
                <c:pt idx="53">
                  <c:v>17.805</c:v>
                </c:pt>
                <c:pt idx="54">
                  <c:v>17.989999999999998</c:v>
                </c:pt>
                <c:pt idx="55">
                  <c:v>18.175000000000001</c:v>
                </c:pt>
                <c:pt idx="56">
                  <c:v>18.36</c:v>
                </c:pt>
                <c:pt idx="57">
                  <c:v>18.545000000000002</c:v>
                </c:pt>
                <c:pt idx="58">
                  <c:v>18.73</c:v>
                </c:pt>
                <c:pt idx="59">
                  <c:v>18.914999999999999</c:v>
                </c:pt>
                <c:pt idx="60">
                  <c:v>19.100000000000001</c:v>
                </c:pt>
                <c:pt idx="61">
                  <c:v>19.285</c:v>
                </c:pt>
                <c:pt idx="62">
                  <c:v>19.47</c:v>
                </c:pt>
                <c:pt idx="63">
                  <c:v>19.655000000000001</c:v>
                </c:pt>
                <c:pt idx="64">
                  <c:v>19.84</c:v>
                </c:pt>
                <c:pt idx="65">
                  <c:v>20.024999999999999</c:v>
                </c:pt>
                <c:pt idx="66">
                  <c:v>20.21</c:v>
                </c:pt>
                <c:pt idx="67">
                  <c:v>20.395</c:v>
                </c:pt>
                <c:pt idx="68">
                  <c:v>20.58</c:v>
                </c:pt>
                <c:pt idx="69">
                  <c:v>20.765000000000001</c:v>
                </c:pt>
                <c:pt idx="70">
                  <c:v>20.95</c:v>
                </c:pt>
                <c:pt idx="71">
                  <c:v>21.135000000000002</c:v>
                </c:pt>
                <c:pt idx="72">
                  <c:v>21.32</c:v>
                </c:pt>
                <c:pt idx="73">
                  <c:v>21.504999999999999</c:v>
                </c:pt>
                <c:pt idx="74">
                  <c:v>21.69</c:v>
                </c:pt>
                <c:pt idx="75">
                  <c:v>21.875</c:v>
                </c:pt>
                <c:pt idx="76">
                  <c:v>22.06</c:v>
                </c:pt>
                <c:pt idx="77">
                  <c:v>22.245000000000001</c:v>
                </c:pt>
                <c:pt idx="78">
                  <c:v>22.43</c:v>
                </c:pt>
                <c:pt idx="79">
                  <c:v>22.614999999999998</c:v>
                </c:pt>
                <c:pt idx="80">
                  <c:v>22.8</c:v>
                </c:pt>
                <c:pt idx="81">
                  <c:v>22.984999999999999</c:v>
                </c:pt>
                <c:pt idx="82">
                  <c:v>23.17</c:v>
                </c:pt>
                <c:pt idx="83">
                  <c:v>23.355</c:v>
                </c:pt>
                <c:pt idx="84">
                  <c:v>23.54</c:v>
                </c:pt>
                <c:pt idx="85">
                  <c:v>23.725000000000001</c:v>
                </c:pt>
                <c:pt idx="86">
                  <c:v>23.91</c:v>
                </c:pt>
                <c:pt idx="87">
                  <c:v>24.094999999999999</c:v>
                </c:pt>
                <c:pt idx="88">
                  <c:v>24.28</c:v>
                </c:pt>
                <c:pt idx="89">
                  <c:v>24.465</c:v>
                </c:pt>
                <c:pt idx="90">
                  <c:v>24.65</c:v>
                </c:pt>
                <c:pt idx="91">
                  <c:v>24.835000000000001</c:v>
                </c:pt>
                <c:pt idx="92">
                  <c:v>25.02</c:v>
                </c:pt>
                <c:pt idx="93">
                  <c:v>25.204999999999998</c:v>
                </c:pt>
                <c:pt idx="94">
                  <c:v>25.39</c:v>
                </c:pt>
                <c:pt idx="95">
                  <c:v>25.574999999999999</c:v>
                </c:pt>
                <c:pt idx="96">
                  <c:v>25.76</c:v>
                </c:pt>
                <c:pt idx="97">
                  <c:v>25.945</c:v>
                </c:pt>
                <c:pt idx="98">
                  <c:v>26.13</c:v>
                </c:pt>
                <c:pt idx="99">
                  <c:v>26.315000000000001</c:v>
                </c:pt>
                <c:pt idx="100">
                  <c:v>26.5</c:v>
                </c:pt>
                <c:pt idx="101">
                  <c:v>26.684999999999999</c:v>
                </c:pt>
                <c:pt idx="102">
                  <c:v>26.87</c:v>
                </c:pt>
                <c:pt idx="103">
                  <c:v>27.055</c:v>
                </c:pt>
                <c:pt idx="104">
                  <c:v>27.24</c:v>
                </c:pt>
                <c:pt idx="105">
                  <c:v>27.425000000000001</c:v>
                </c:pt>
                <c:pt idx="106">
                  <c:v>27.61</c:v>
                </c:pt>
                <c:pt idx="107">
                  <c:v>27.795000000000002</c:v>
                </c:pt>
                <c:pt idx="108">
                  <c:v>27.98</c:v>
                </c:pt>
                <c:pt idx="109">
                  <c:v>28.164999999999999</c:v>
                </c:pt>
                <c:pt idx="110">
                  <c:v>28.35</c:v>
                </c:pt>
                <c:pt idx="111">
                  <c:v>28.535</c:v>
                </c:pt>
                <c:pt idx="112">
                  <c:v>28.72</c:v>
                </c:pt>
                <c:pt idx="113">
                  <c:v>28.905000000000001</c:v>
                </c:pt>
                <c:pt idx="114">
                  <c:v>29.09</c:v>
                </c:pt>
                <c:pt idx="115">
                  <c:v>29.274999999999999</c:v>
                </c:pt>
                <c:pt idx="116">
                  <c:v>29.46</c:v>
                </c:pt>
                <c:pt idx="117">
                  <c:v>29.645</c:v>
                </c:pt>
                <c:pt idx="118">
                  <c:v>29.83</c:v>
                </c:pt>
                <c:pt idx="119">
                  <c:v>30.015000000000001</c:v>
                </c:pt>
                <c:pt idx="120">
                  <c:v>30.2</c:v>
                </c:pt>
                <c:pt idx="121">
                  <c:v>30.385000000000002</c:v>
                </c:pt>
                <c:pt idx="122">
                  <c:v>30.57</c:v>
                </c:pt>
                <c:pt idx="123">
                  <c:v>30.754999999999999</c:v>
                </c:pt>
                <c:pt idx="124">
                  <c:v>30.94</c:v>
                </c:pt>
                <c:pt idx="125">
                  <c:v>31.125</c:v>
                </c:pt>
                <c:pt idx="126">
                  <c:v>31.31</c:v>
                </c:pt>
                <c:pt idx="127">
                  <c:v>31.495000000000001</c:v>
                </c:pt>
                <c:pt idx="128">
                  <c:v>31.68</c:v>
                </c:pt>
                <c:pt idx="129">
                  <c:v>31.864999999999998</c:v>
                </c:pt>
                <c:pt idx="130">
                  <c:v>32.049999999999997</c:v>
                </c:pt>
                <c:pt idx="131">
                  <c:v>32.234999999999999</c:v>
                </c:pt>
                <c:pt idx="132">
                  <c:v>32.42</c:v>
                </c:pt>
                <c:pt idx="133">
                  <c:v>32.604999999999997</c:v>
                </c:pt>
                <c:pt idx="134">
                  <c:v>32.79</c:v>
                </c:pt>
                <c:pt idx="135">
                  <c:v>32.975000000000001</c:v>
                </c:pt>
                <c:pt idx="136">
                  <c:v>33.159999999999997</c:v>
                </c:pt>
                <c:pt idx="137">
                  <c:v>33.344999999999999</c:v>
                </c:pt>
                <c:pt idx="138">
                  <c:v>33.53</c:v>
                </c:pt>
                <c:pt idx="139">
                  <c:v>33.715000000000003</c:v>
                </c:pt>
                <c:pt idx="140">
                  <c:v>33.9</c:v>
                </c:pt>
                <c:pt idx="141">
                  <c:v>34.085000000000001</c:v>
                </c:pt>
                <c:pt idx="142">
                  <c:v>34.270000000000003</c:v>
                </c:pt>
                <c:pt idx="143">
                  <c:v>34.454999999999998</c:v>
                </c:pt>
                <c:pt idx="144">
                  <c:v>34.64</c:v>
                </c:pt>
                <c:pt idx="145">
                  <c:v>34.825000000000003</c:v>
                </c:pt>
                <c:pt idx="146">
                  <c:v>35.01</c:v>
                </c:pt>
                <c:pt idx="147">
                  <c:v>35.195</c:v>
                </c:pt>
                <c:pt idx="148">
                  <c:v>35.380000000000003</c:v>
                </c:pt>
                <c:pt idx="149">
                  <c:v>35.564999999999998</c:v>
                </c:pt>
                <c:pt idx="150">
                  <c:v>35.75</c:v>
                </c:pt>
                <c:pt idx="151">
                  <c:v>35.935000000000002</c:v>
                </c:pt>
                <c:pt idx="152">
                  <c:v>36.119999999999997</c:v>
                </c:pt>
                <c:pt idx="153">
                  <c:v>36.305</c:v>
                </c:pt>
                <c:pt idx="154">
                  <c:v>36.49</c:v>
                </c:pt>
                <c:pt idx="155">
                  <c:v>36.674999999999997</c:v>
                </c:pt>
                <c:pt idx="156">
                  <c:v>36.86</c:v>
                </c:pt>
                <c:pt idx="157">
                  <c:v>37.045000000000002</c:v>
                </c:pt>
                <c:pt idx="158">
                  <c:v>37.229999999999997</c:v>
                </c:pt>
                <c:pt idx="159">
                  <c:v>37.414999999999999</c:v>
                </c:pt>
                <c:pt idx="160">
                  <c:v>37.6</c:v>
                </c:pt>
                <c:pt idx="161">
                  <c:v>37.784999999999997</c:v>
                </c:pt>
                <c:pt idx="162">
                  <c:v>37.97</c:v>
                </c:pt>
                <c:pt idx="163">
                  <c:v>38.155000000000001</c:v>
                </c:pt>
                <c:pt idx="164">
                  <c:v>38.340000000000003</c:v>
                </c:pt>
                <c:pt idx="165">
                  <c:v>38.524999999999999</c:v>
                </c:pt>
                <c:pt idx="166">
                  <c:v>38.71</c:v>
                </c:pt>
                <c:pt idx="167">
                  <c:v>38.895000000000003</c:v>
                </c:pt>
                <c:pt idx="168">
                  <c:v>39.08</c:v>
                </c:pt>
                <c:pt idx="169">
                  <c:v>39.265000000000001</c:v>
                </c:pt>
                <c:pt idx="170">
                  <c:v>39.450000000000003</c:v>
                </c:pt>
                <c:pt idx="171">
                  <c:v>39.634999999999998</c:v>
                </c:pt>
                <c:pt idx="172">
                  <c:v>39.82</c:v>
                </c:pt>
                <c:pt idx="173">
                  <c:v>40.005000000000003</c:v>
                </c:pt>
                <c:pt idx="174">
                  <c:v>40.19</c:v>
                </c:pt>
                <c:pt idx="175">
                  <c:v>40.375</c:v>
                </c:pt>
                <c:pt idx="176">
                  <c:v>40.56</c:v>
                </c:pt>
                <c:pt idx="177">
                  <c:v>40.744999999999997</c:v>
                </c:pt>
                <c:pt idx="178">
                  <c:v>40.93</c:v>
                </c:pt>
                <c:pt idx="179">
                  <c:v>41.115000000000002</c:v>
                </c:pt>
                <c:pt idx="180">
                  <c:v>41.3</c:v>
                </c:pt>
                <c:pt idx="181">
                  <c:v>41.484999999999999</c:v>
                </c:pt>
                <c:pt idx="182">
                  <c:v>41.67</c:v>
                </c:pt>
                <c:pt idx="183">
                  <c:v>41.854999999999997</c:v>
                </c:pt>
                <c:pt idx="184">
                  <c:v>42.04</c:v>
                </c:pt>
                <c:pt idx="185">
                  <c:v>42.225000000000001</c:v>
                </c:pt>
                <c:pt idx="186">
                  <c:v>42.41</c:v>
                </c:pt>
                <c:pt idx="187">
                  <c:v>42.594999999999999</c:v>
                </c:pt>
                <c:pt idx="188">
                  <c:v>42.78</c:v>
                </c:pt>
                <c:pt idx="189">
                  <c:v>42.965000000000003</c:v>
                </c:pt>
                <c:pt idx="190">
                  <c:v>43.15</c:v>
                </c:pt>
                <c:pt idx="191">
                  <c:v>43.335000000000001</c:v>
                </c:pt>
                <c:pt idx="192">
                  <c:v>43.52</c:v>
                </c:pt>
                <c:pt idx="193">
                  <c:v>43.704999999999998</c:v>
                </c:pt>
                <c:pt idx="194">
                  <c:v>43.89</c:v>
                </c:pt>
                <c:pt idx="195">
                  <c:v>44.075000000000003</c:v>
                </c:pt>
                <c:pt idx="196">
                  <c:v>44.26</c:v>
                </c:pt>
                <c:pt idx="197">
                  <c:v>44.445</c:v>
                </c:pt>
                <c:pt idx="198">
                  <c:v>44.63</c:v>
                </c:pt>
                <c:pt idx="199">
                  <c:v>44.814999999999998</c:v>
                </c:pt>
                <c:pt idx="200">
                  <c:v>45</c:v>
                </c:pt>
              </c:numCache>
            </c:numRef>
          </c:xVal>
          <c:yVal>
            <c:numRef>
              <c:f>CLvsLO!$S$5:$S$205</c:f>
              <c:numCache>
                <c:formatCode>General</c:formatCode>
                <c:ptCount val="201"/>
                <c:pt idx="0">
                  <c:v>-26.460553999999998</c:v>
                </c:pt>
                <c:pt idx="1">
                  <c:v>-25.668648000000001</c:v>
                </c:pt>
                <c:pt idx="2">
                  <c:v>-24.598267</c:v>
                </c:pt>
                <c:pt idx="3">
                  <c:v>-23.332654999999999</c:v>
                </c:pt>
                <c:pt idx="4">
                  <c:v>-22.072071000000001</c:v>
                </c:pt>
                <c:pt idx="5">
                  <c:v>-21.002209000000001</c:v>
                </c:pt>
                <c:pt idx="6">
                  <c:v>-19.823250000000002</c:v>
                </c:pt>
                <c:pt idx="7">
                  <c:v>-18.604106999999999</c:v>
                </c:pt>
                <c:pt idx="8">
                  <c:v>-17.522625000000001</c:v>
                </c:pt>
                <c:pt idx="9">
                  <c:v>-16.50808</c:v>
                </c:pt>
                <c:pt idx="10">
                  <c:v>-15.575293</c:v>
                </c:pt>
                <c:pt idx="11">
                  <c:v>-14.930111999999999</c:v>
                </c:pt>
                <c:pt idx="12">
                  <c:v>-14.469246999999999</c:v>
                </c:pt>
                <c:pt idx="13">
                  <c:v>-13.964537999999999</c:v>
                </c:pt>
                <c:pt idx="14">
                  <c:v>-13.548259</c:v>
                </c:pt>
                <c:pt idx="15">
                  <c:v>-13.076445</c:v>
                </c:pt>
                <c:pt idx="16">
                  <c:v>-12.535868000000001</c:v>
                </c:pt>
                <c:pt idx="17">
                  <c:v>-12.035905</c:v>
                </c:pt>
                <c:pt idx="18">
                  <c:v>-11.551373999999999</c:v>
                </c:pt>
                <c:pt idx="19">
                  <c:v>-11.104752</c:v>
                </c:pt>
                <c:pt idx="20">
                  <c:v>-10.682278</c:v>
                </c:pt>
                <c:pt idx="21">
                  <c:v>-10.298133999999999</c:v>
                </c:pt>
                <c:pt idx="22">
                  <c:v>-9.9196557999999992</c:v>
                </c:pt>
                <c:pt idx="23">
                  <c:v>-9.5804261999999998</c:v>
                </c:pt>
                <c:pt idx="24">
                  <c:v>-9.2540741000000004</c:v>
                </c:pt>
                <c:pt idx="25">
                  <c:v>-8.9274921000000003</c:v>
                </c:pt>
                <c:pt idx="26">
                  <c:v>-8.5973644</c:v>
                </c:pt>
                <c:pt idx="27">
                  <c:v>-8.3050212999999999</c:v>
                </c:pt>
                <c:pt idx="28">
                  <c:v>-8.0261679000000008</c:v>
                </c:pt>
                <c:pt idx="29">
                  <c:v>-7.7738532999999999</c:v>
                </c:pt>
                <c:pt idx="30">
                  <c:v>-7.5549521000000004</c:v>
                </c:pt>
                <c:pt idx="31">
                  <c:v>-7.3548445999999998</c:v>
                </c:pt>
                <c:pt idx="32">
                  <c:v>-7.2006135000000002</c:v>
                </c:pt>
                <c:pt idx="33">
                  <c:v>-7.0698775999999999</c:v>
                </c:pt>
                <c:pt idx="34">
                  <c:v>-6.9487642999999997</c:v>
                </c:pt>
                <c:pt idx="35">
                  <c:v>-6.8541045</c:v>
                </c:pt>
                <c:pt idx="36">
                  <c:v>-6.8014593000000003</c:v>
                </c:pt>
                <c:pt idx="37">
                  <c:v>-6.7617020999999999</c:v>
                </c:pt>
                <c:pt idx="38">
                  <c:v>-6.7350649999999996</c:v>
                </c:pt>
                <c:pt idx="39">
                  <c:v>-6.7353616000000001</c:v>
                </c:pt>
                <c:pt idx="40">
                  <c:v>-6.7471389999999998</c:v>
                </c:pt>
                <c:pt idx="41">
                  <c:v>-6.7662848999999996</c:v>
                </c:pt>
                <c:pt idx="42">
                  <c:v>-6.7761807000000003</c:v>
                </c:pt>
                <c:pt idx="43">
                  <c:v>-6.7789516000000001</c:v>
                </c:pt>
                <c:pt idx="44">
                  <c:v>-6.7830662999999998</c:v>
                </c:pt>
                <c:pt idx="45">
                  <c:v>-6.7923136</c:v>
                </c:pt>
                <c:pt idx="46">
                  <c:v>-6.8019718999999998</c:v>
                </c:pt>
                <c:pt idx="47">
                  <c:v>-6.8191185000000001</c:v>
                </c:pt>
                <c:pt idx="48">
                  <c:v>-6.8420277</c:v>
                </c:pt>
                <c:pt idx="49">
                  <c:v>-6.8640059999999998</c:v>
                </c:pt>
                <c:pt idx="50">
                  <c:v>-6.8894696</c:v>
                </c:pt>
                <c:pt idx="51">
                  <c:v>-6.9156684999999998</c:v>
                </c:pt>
                <c:pt idx="52">
                  <c:v>-6.9452008999999997</c:v>
                </c:pt>
                <c:pt idx="53">
                  <c:v>-6.9744687000000001</c:v>
                </c:pt>
                <c:pt idx="54">
                  <c:v>-7.0057926000000004</c:v>
                </c:pt>
                <c:pt idx="55">
                  <c:v>-7.0296925999999997</c:v>
                </c:pt>
                <c:pt idx="56">
                  <c:v>-7.0398116000000002</c:v>
                </c:pt>
                <c:pt idx="57">
                  <c:v>-7.0402293</c:v>
                </c:pt>
                <c:pt idx="58">
                  <c:v>-7.0545239000000004</c:v>
                </c:pt>
                <c:pt idx="59">
                  <c:v>-7.0976461999999998</c:v>
                </c:pt>
                <c:pt idx="60">
                  <c:v>-7.1766477000000002</c:v>
                </c:pt>
                <c:pt idx="61">
                  <c:v>-7.2477603000000004</c:v>
                </c:pt>
                <c:pt idx="62">
                  <c:v>-7.3622931999999999</c:v>
                </c:pt>
                <c:pt idx="63">
                  <c:v>-7.4968300000000001</c:v>
                </c:pt>
                <c:pt idx="64">
                  <c:v>-7.6263847</c:v>
                </c:pt>
                <c:pt idx="65">
                  <c:v>-7.7743773000000003</c:v>
                </c:pt>
                <c:pt idx="66">
                  <c:v>-7.9134712</c:v>
                </c:pt>
                <c:pt idx="67">
                  <c:v>-8.0464000999999996</c:v>
                </c:pt>
                <c:pt idx="68">
                  <c:v>-8.2446097999999992</c:v>
                </c:pt>
                <c:pt idx="69">
                  <c:v>-8.4972838999999993</c:v>
                </c:pt>
                <c:pt idx="70">
                  <c:v>-8.6814470000000004</c:v>
                </c:pt>
                <c:pt idx="71">
                  <c:v>-8.9542885000000005</c:v>
                </c:pt>
                <c:pt idx="72">
                  <c:v>-9.2811956000000002</c:v>
                </c:pt>
                <c:pt idx="73">
                  <c:v>-9.6280251000000003</c:v>
                </c:pt>
                <c:pt idx="74">
                  <c:v>-9.9480085000000003</c:v>
                </c:pt>
                <c:pt idx="75">
                  <c:v>-10.317888999999999</c:v>
                </c:pt>
                <c:pt idx="76">
                  <c:v>-10.672834</c:v>
                </c:pt>
                <c:pt idx="77">
                  <c:v>-11.011091</c:v>
                </c:pt>
                <c:pt idx="78">
                  <c:v>-11.235403</c:v>
                </c:pt>
                <c:pt idx="79">
                  <c:v>-11.314969</c:v>
                </c:pt>
                <c:pt idx="80">
                  <c:v>-11.343577</c:v>
                </c:pt>
                <c:pt idx="81">
                  <c:v>-11.314213000000001</c:v>
                </c:pt>
                <c:pt idx="82">
                  <c:v>-11.228455</c:v>
                </c:pt>
                <c:pt idx="83">
                  <c:v>-11.161580000000001</c:v>
                </c:pt>
                <c:pt idx="84">
                  <c:v>-11.146955999999999</c:v>
                </c:pt>
                <c:pt idx="85">
                  <c:v>-11.137473</c:v>
                </c:pt>
                <c:pt idx="86">
                  <c:v>-11.077033999999999</c:v>
                </c:pt>
                <c:pt idx="87">
                  <c:v>-10.935411</c:v>
                </c:pt>
                <c:pt idx="88">
                  <c:v>-10.772541</c:v>
                </c:pt>
                <c:pt idx="89">
                  <c:v>-10.603831</c:v>
                </c:pt>
                <c:pt idx="90">
                  <c:v>-10.429295</c:v>
                </c:pt>
                <c:pt idx="91">
                  <c:v>-10.274628999999999</c:v>
                </c:pt>
                <c:pt idx="92">
                  <c:v>-10.157083999999999</c:v>
                </c:pt>
                <c:pt idx="93">
                  <c:v>-10.060354</c:v>
                </c:pt>
                <c:pt idx="94">
                  <c:v>-9.9974898999999997</c:v>
                </c:pt>
                <c:pt idx="95">
                  <c:v>-9.9279194000000004</c:v>
                </c:pt>
                <c:pt idx="96">
                  <c:v>-9.8645086000000006</c:v>
                </c:pt>
                <c:pt idx="97">
                  <c:v>-9.8194599</c:v>
                </c:pt>
                <c:pt idx="98">
                  <c:v>-9.7425013000000007</c:v>
                </c:pt>
                <c:pt idx="99">
                  <c:v>-9.6810541000000008</c:v>
                </c:pt>
                <c:pt idx="100">
                  <c:v>-9.6142281999999994</c:v>
                </c:pt>
                <c:pt idx="101">
                  <c:v>-9.5850963999999994</c:v>
                </c:pt>
                <c:pt idx="102">
                  <c:v>-9.5707293</c:v>
                </c:pt>
                <c:pt idx="103">
                  <c:v>-9.5404614999999993</c:v>
                </c:pt>
                <c:pt idx="104">
                  <c:v>-9.5005760000000006</c:v>
                </c:pt>
                <c:pt idx="105">
                  <c:v>-9.4991474</c:v>
                </c:pt>
                <c:pt idx="106">
                  <c:v>-9.5010861999999996</c:v>
                </c:pt>
                <c:pt idx="107">
                  <c:v>-9.5311202999999995</c:v>
                </c:pt>
                <c:pt idx="108">
                  <c:v>-9.5709952999999999</c:v>
                </c:pt>
                <c:pt idx="109">
                  <c:v>-9.6193895000000005</c:v>
                </c:pt>
                <c:pt idx="110">
                  <c:v>-9.6584196000000002</c:v>
                </c:pt>
                <c:pt idx="111">
                  <c:v>-9.6933880000000006</c:v>
                </c:pt>
                <c:pt idx="112">
                  <c:v>-9.6848334999999999</c:v>
                </c:pt>
                <c:pt idx="113">
                  <c:v>-9.6781959999999998</c:v>
                </c:pt>
                <c:pt idx="114">
                  <c:v>-9.6686382000000002</c:v>
                </c:pt>
                <c:pt idx="115">
                  <c:v>-9.6722716999999996</c:v>
                </c:pt>
                <c:pt idx="116">
                  <c:v>-9.6661882000000006</c:v>
                </c:pt>
                <c:pt idx="117">
                  <c:v>-9.6693125000000002</c:v>
                </c:pt>
                <c:pt idx="118">
                  <c:v>-9.6639728999999992</c:v>
                </c:pt>
                <c:pt idx="119">
                  <c:v>-9.6864223000000003</c:v>
                </c:pt>
                <c:pt idx="120">
                  <c:v>-9.6752976999999998</c:v>
                </c:pt>
                <c:pt idx="121">
                  <c:v>-9.6502247000000008</c:v>
                </c:pt>
                <c:pt idx="122">
                  <c:v>-9.6281938999999994</c:v>
                </c:pt>
                <c:pt idx="123">
                  <c:v>-9.6259890000000006</c:v>
                </c:pt>
                <c:pt idx="124">
                  <c:v>-9.5843963999999993</c:v>
                </c:pt>
                <c:pt idx="125">
                  <c:v>-9.5710973999999993</c:v>
                </c:pt>
                <c:pt idx="126">
                  <c:v>-9.5734100000000009</c:v>
                </c:pt>
                <c:pt idx="127">
                  <c:v>-9.5617017999999998</c:v>
                </c:pt>
                <c:pt idx="128">
                  <c:v>-9.5647839999999995</c:v>
                </c:pt>
                <c:pt idx="129">
                  <c:v>-9.5738667999999993</c:v>
                </c:pt>
                <c:pt idx="130">
                  <c:v>-9.5695151999999997</c:v>
                </c:pt>
                <c:pt idx="131">
                  <c:v>-9.5864820000000002</c:v>
                </c:pt>
                <c:pt idx="132">
                  <c:v>-9.6098117999999992</c:v>
                </c:pt>
                <c:pt idx="133">
                  <c:v>-9.6385193000000005</c:v>
                </c:pt>
                <c:pt idx="134">
                  <c:v>-9.6789999000000009</c:v>
                </c:pt>
                <c:pt idx="135">
                  <c:v>-9.7115697999999995</c:v>
                </c:pt>
                <c:pt idx="136">
                  <c:v>-9.6934775999999996</c:v>
                </c:pt>
                <c:pt idx="137">
                  <c:v>-9.6879548999999994</c:v>
                </c:pt>
                <c:pt idx="138">
                  <c:v>-9.6927967000000006</c:v>
                </c:pt>
                <c:pt idx="139">
                  <c:v>-9.6898870000000006</c:v>
                </c:pt>
                <c:pt idx="140">
                  <c:v>-9.6701698</c:v>
                </c:pt>
                <c:pt idx="141">
                  <c:v>-9.7265835000000003</c:v>
                </c:pt>
                <c:pt idx="142">
                  <c:v>-9.7980318000000004</c:v>
                </c:pt>
                <c:pt idx="143">
                  <c:v>-9.8719129999999993</c:v>
                </c:pt>
                <c:pt idx="144">
                  <c:v>-9.9897585000000007</c:v>
                </c:pt>
                <c:pt idx="145">
                  <c:v>-10.115408</c:v>
                </c:pt>
                <c:pt idx="146">
                  <c:v>-10.202482</c:v>
                </c:pt>
                <c:pt idx="147">
                  <c:v>-10.256554</c:v>
                </c:pt>
                <c:pt idx="148">
                  <c:v>-10.309312</c:v>
                </c:pt>
                <c:pt idx="149">
                  <c:v>-10.36238</c:v>
                </c:pt>
                <c:pt idx="150">
                  <c:v>-10.404647000000001</c:v>
                </c:pt>
                <c:pt idx="151">
                  <c:v>-10.484959999999999</c:v>
                </c:pt>
                <c:pt idx="152">
                  <c:v>-10.587768000000001</c:v>
                </c:pt>
                <c:pt idx="153">
                  <c:v>-10.763474</c:v>
                </c:pt>
                <c:pt idx="154">
                  <c:v>-10.921559999999999</c:v>
                </c:pt>
                <c:pt idx="155">
                  <c:v>-10.968854</c:v>
                </c:pt>
                <c:pt idx="156">
                  <c:v>-11.070985</c:v>
                </c:pt>
                <c:pt idx="157">
                  <c:v>-11.252184</c:v>
                </c:pt>
                <c:pt idx="158">
                  <c:v>-11.227164999999999</c:v>
                </c:pt>
                <c:pt idx="159">
                  <c:v>-11.179793999999999</c:v>
                </c:pt>
                <c:pt idx="160">
                  <c:v>-11.337456</c:v>
                </c:pt>
                <c:pt idx="161">
                  <c:v>-11.420560999999999</c:v>
                </c:pt>
                <c:pt idx="162">
                  <c:v>-11.440856999999999</c:v>
                </c:pt>
                <c:pt idx="163">
                  <c:v>-11.588127999999999</c:v>
                </c:pt>
                <c:pt idx="164">
                  <c:v>-11.746826</c:v>
                </c:pt>
                <c:pt idx="165">
                  <c:v>-11.780862000000001</c:v>
                </c:pt>
                <c:pt idx="166">
                  <c:v>-11.742787</c:v>
                </c:pt>
                <c:pt idx="167">
                  <c:v>-11.715211</c:v>
                </c:pt>
                <c:pt idx="168">
                  <c:v>-11.621319</c:v>
                </c:pt>
                <c:pt idx="169">
                  <c:v>-11.488766999999999</c:v>
                </c:pt>
                <c:pt idx="170">
                  <c:v>-11.420855</c:v>
                </c:pt>
                <c:pt idx="171">
                  <c:v>-11.377869</c:v>
                </c:pt>
                <c:pt idx="172">
                  <c:v>-11.327169</c:v>
                </c:pt>
                <c:pt idx="173">
                  <c:v>-11.329067999999999</c:v>
                </c:pt>
                <c:pt idx="174">
                  <c:v>-11.309587000000001</c:v>
                </c:pt>
                <c:pt idx="175">
                  <c:v>-11.297744</c:v>
                </c:pt>
                <c:pt idx="176">
                  <c:v>-11.354989</c:v>
                </c:pt>
                <c:pt idx="177">
                  <c:v>-11.432517000000001</c:v>
                </c:pt>
                <c:pt idx="178">
                  <c:v>-11.448936</c:v>
                </c:pt>
                <c:pt idx="179">
                  <c:v>-11.488187</c:v>
                </c:pt>
                <c:pt idx="180">
                  <c:v>-11.581386</c:v>
                </c:pt>
                <c:pt idx="181">
                  <c:v>-11.701211000000001</c:v>
                </c:pt>
                <c:pt idx="182">
                  <c:v>-11.716419999999999</c:v>
                </c:pt>
                <c:pt idx="183">
                  <c:v>-11.839259999999999</c:v>
                </c:pt>
                <c:pt idx="184">
                  <c:v>-12.053337000000001</c:v>
                </c:pt>
                <c:pt idx="185">
                  <c:v>-12.303119000000001</c:v>
                </c:pt>
                <c:pt idx="186">
                  <c:v>-12.565113999999999</c:v>
                </c:pt>
                <c:pt idx="187">
                  <c:v>-12.834250000000001</c:v>
                </c:pt>
                <c:pt idx="188">
                  <c:v>-12.989485999999999</c:v>
                </c:pt>
                <c:pt idx="189">
                  <c:v>-13.082036</c:v>
                </c:pt>
                <c:pt idx="190">
                  <c:v>-13.121351000000001</c:v>
                </c:pt>
                <c:pt idx="191">
                  <c:v>-13.142312</c:v>
                </c:pt>
                <c:pt idx="192">
                  <c:v>-13.158124000000001</c:v>
                </c:pt>
                <c:pt idx="193">
                  <c:v>-13.189902</c:v>
                </c:pt>
                <c:pt idx="194">
                  <c:v>-13.348791</c:v>
                </c:pt>
                <c:pt idx="195">
                  <c:v>-13.423491</c:v>
                </c:pt>
                <c:pt idx="196">
                  <c:v>-13.296951</c:v>
                </c:pt>
                <c:pt idx="197">
                  <c:v>-13.378629</c:v>
                </c:pt>
                <c:pt idx="198">
                  <c:v>-13.619415999999999</c:v>
                </c:pt>
                <c:pt idx="199">
                  <c:v>-13.726355</c:v>
                </c:pt>
                <c:pt idx="200">
                  <c:v>-13.870857000000001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14-40A3-8FF3-7129B99B2001}"/>
            </c:ext>
          </c:extLst>
        </c:ser>
        <c:ser>
          <c:idx val="5"/>
          <c:order val="5"/>
          <c:tx>
            <c:strRef>
              <c:f>CLvsLO!$T$2</c:f>
              <c:strCache>
                <c:ptCount val="1"/>
                <c:pt idx="0">
                  <c:v>+9 dBm</c:v>
                </c:pt>
              </c:strCache>
            </c:strRef>
          </c:tx>
          <c:spPr>
            <a:ln cap="rnd"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8</c:v>
                </c:pt>
                <c:pt idx="1">
                  <c:v>8.1850000000000005</c:v>
                </c:pt>
                <c:pt idx="2">
                  <c:v>8.3699999999999992</c:v>
                </c:pt>
                <c:pt idx="3">
                  <c:v>8.5549999999999997</c:v>
                </c:pt>
                <c:pt idx="4">
                  <c:v>8.74</c:v>
                </c:pt>
                <c:pt idx="5">
                  <c:v>8.9250000000000007</c:v>
                </c:pt>
                <c:pt idx="6">
                  <c:v>9.11</c:v>
                </c:pt>
                <c:pt idx="7">
                  <c:v>9.2949999999999999</c:v>
                </c:pt>
                <c:pt idx="8">
                  <c:v>9.48</c:v>
                </c:pt>
                <c:pt idx="9">
                  <c:v>9.6649999999999991</c:v>
                </c:pt>
                <c:pt idx="10">
                  <c:v>9.85</c:v>
                </c:pt>
                <c:pt idx="11">
                  <c:v>10.035</c:v>
                </c:pt>
                <c:pt idx="12">
                  <c:v>10.220000000000001</c:v>
                </c:pt>
                <c:pt idx="13">
                  <c:v>10.404999999999999</c:v>
                </c:pt>
                <c:pt idx="14">
                  <c:v>10.59</c:v>
                </c:pt>
                <c:pt idx="15">
                  <c:v>10.775</c:v>
                </c:pt>
                <c:pt idx="16">
                  <c:v>10.96</c:v>
                </c:pt>
                <c:pt idx="17">
                  <c:v>11.145</c:v>
                </c:pt>
                <c:pt idx="18">
                  <c:v>11.33</c:v>
                </c:pt>
                <c:pt idx="19">
                  <c:v>11.515000000000001</c:v>
                </c:pt>
                <c:pt idx="20">
                  <c:v>11.7</c:v>
                </c:pt>
                <c:pt idx="21">
                  <c:v>11.885</c:v>
                </c:pt>
                <c:pt idx="22">
                  <c:v>12.07</c:v>
                </c:pt>
                <c:pt idx="23">
                  <c:v>12.255000000000001</c:v>
                </c:pt>
                <c:pt idx="24">
                  <c:v>12.44</c:v>
                </c:pt>
                <c:pt idx="25">
                  <c:v>12.625</c:v>
                </c:pt>
                <c:pt idx="26">
                  <c:v>12.81</c:v>
                </c:pt>
                <c:pt idx="27">
                  <c:v>12.994999999999999</c:v>
                </c:pt>
                <c:pt idx="28">
                  <c:v>13.18</c:v>
                </c:pt>
                <c:pt idx="29">
                  <c:v>13.365</c:v>
                </c:pt>
                <c:pt idx="30">
                  <c:v>13.55</c:v>
                </c:pt>
                <c:pt idx="31">
                  <c:v>13.734999999999999</c:v>
                </c:pt>
                <c:pt idx="32">
                  <c:v>13.92</c:v>
                </c:pt>
                <c:pt idx="33">
                  <c:v>14.105</c:v>
                </c:pt>
                <c:pt idx="34">
                  <c:v>14.29</c:v>
                </c:pt>
                <c:pt idx="35">
                  <c:v>14.475</c:v>
                </c:pt>
                <c:pt idx="36">
                  <c:v>14.66</c:v>
                </c:pt>
                <c:pt idx="37">
                  <c:v>14.845000000000001</c:v>
                </c:pt>
                <c:pt idx="38">
                  <c:v>15.03</c:v>
                </c:pt>
                <c:pt idx="39">
                  <c:v>15.215</c:v>
                </c:pt>
                <c:pt idx="40">
                  <c:v>15.4</c:v>
                </c:pt>
                <c:pt idx="41">
                  <c:v>15.585000000000001</c:v>
                </c:pt>
                <c:pt idx="42">
                  <c:v>15.77</c:v>
                </c:pt>
                <c:pt idx="43">
                  <c:v>15.955</c:v>
                </c:pt>
                <c:pt idx="44">
                  <c:v>16.14</c:v>
                </c:pt>
                <c:pt idx="45">
                  <c:v>16.324999999999999</c:v>
                </c:pt>
                <c:pt idx="46">
                  <c:v>16.510000000000002</c:v>
                </c:pt>
                <c:pt idx="47">
                  <c:v>16.695</c:v>
                </c:pt>
                <c:pt idx="48">
                  <c:v>16.88</c:v>
                </c:pt>
                <c:pt idx="49">
                  <c:v>17.065000000000001</c:v>
                </c:pt>
                <c:pt idx="50">
                  <c:v>17.25</c:v>
                </c:pt>
                <c:pt idx="51">
                  <c:v>17.434999999999999</c:v>
                </c:pt>
                <c:pt idx="52">
                  <c:v>17.62</c:v>
                </c:pt>
                <c:pt idx="53">
                  <c:v>17.805</c:v>
                </c:pt>
                <c:pt idx="54">
                  <c:v>17.989999999999998</c:v>
                </c:pt>
                <c:pt idx="55">
                  <c:v>18.175000000000001</c:v>
                </c:pt>
                <c:pt idx="56">
                  <c:v>18.36</c:v>
                </c:pt>
                <c:pt idx="57">
                  <c:v>18.545000000000002</c:v>
                </c:pt>
                <c:pt idx="58">
                  <c:v>18.73</c:v>
                </c:pt>
                <c:pt idx="59">
                  <c:v>18.914999999999999</c:v>
                </c:pt>
                <c:pt idx="60">
                  <c:v>19.100000000000001</c:v>
                </c:pt>
                <c:pt idx="61">
                  <c:v>19.285</c:v>
                </c:pt>
                <c:pt idx="62">
                  <c:v>19.47</c:v>
                </c:pt>
                <c:pt idx="63">
                  <c:v>19.655000000000001</c:v>
                </c:pt>
                <c:pt idx="64">
                  <c:v>19.84</c:v>
                </c:pt>
                <c:pt idx="65">
                  <c:v>20.024999999999999</c:v>
                </c:pt>
                <c:pt idx="66">
                  <c:v>20.21</c:v>
                </c:pt>
                <c:pt idx="67">
                  <c:v>20.395</c:v>
                </c:pt>
                <c:pt idx="68">
                  <c:v>20.58</c:v>
                </c:pt>
                <c:pt idx="69">
                  <c:v>20.765000000000001</c:v>
                </c:pt>
                <c:pt idx="70">
                  <c:v>20.95</c:v>
                </c:pt>
                <c:pt idx="71">
                  <c:v>21.135000000000002</c:v>
                </c:pt>
                <c:pt idx="72">
                  <c:v>21.32</c:v>
                </c:pt>
                <c:pt idx="73">
                  <c:v>21.504999999999999</c:v>
                </c:pt>
                <c:pt idx="74">
                  <c:v>21.69</c:v>
                </c:pt>
                <c:pt idx="75">
                  <c:v>21.875</c:v>
                </c:pt>
                <c:pt idx="76">
                  <c:v>22.06</c:v>
                </c:pt>
                <c:pt idx="77">
                  <c:v>22.245000000000001</c:v>
                </c:pt>
                <c:pt idx="78">
                  <c:v>22.43</c:v>
                </c:pt>
                <c:pt idx="79">
                  <c:v>22.614999999999998</c:v>
                </c:pt>
                <c:pt idx="80">
                  <c:v>22.8</c:v>
                </c:pt>
                <c:pt idx="81">
                  <c:v>22.984999999999999</c:v>
                </c:pt>
                <c:pt idx="82">
                  <c:v>23.17</c:v>
                </c:pt>
                <c:pt idx="83">
                  <c:v>23.355</c:v>
                </c:pt>
                <c:pt idx="84">
                  <c:v>23.54</c:v>
                </c:pt>
                <c:pt idx="85">
                  <c:v>23.725000000000001</c:v>
                </c:pt>
                <c:pt idx="86">
                  <c:v>23.91</c:v>
                </c:pt>
                <c:pt idx="87">
                  <c:v>24.094999999999999</c:v>
                </c:pt>
                <c:pt idx="88">
                  <c:v>24.28</c:v>
                </c:pt>
                <c:pt idx="89">
                  <c:v>24.465</c:v>
                </c:pt>
                <c:pt idx="90">
                  <c:v>24.65</c:v>
                </c:pt>
                <c:pt idx="91">
                  <c:v>24.835000000000001</c:v>
                </c:pt>
                <c:pt idx="92">
                  <c:v>25.02</c:v>
                </c:pt>
                <c:pt idx="93">
                  <c:v>25.204999999999998</c:v>
                </c:pt>
                <c:pt idx="94">
                  <c:v>25.39</c:v>
                </c:pt>
                <c:pt idx="95">
                  <c:v>25.574999999999999</c:v>
                </c:pt>
                <c:pt idx="96">
                  <c:v>25.76</c:v>
                </c:pt>
                <c:pt idx="97">
                  <c:v>25.945</c:v>
                </c:pt>
                <c:pt idx="98">
                  <c:v>26.13</c:v>
                </c:pt>
                <c:pt idx="99">
                  <c:v>26.315000000000001</c:v>
                </c:pt>
                <c:pt idx="100">
                  <c:v>26.5</c:v>
                </c:pt>
                <c:pt idx="101">
                  <c:v>26.684999999999999</c:v>
                </c:pt>
                <c:pt idx="102">
                  <c:v>26.87</c:v>
                </c:pt>
                <c:pt idx="103">
                  <c:v>27.055</c:v>
                </c:pt>
                <c:pt idx="104">
                  <c:v>27.24</c:v>
                </c:pt>
                <c:pt idx="105">
                  <c:v>27.425000000000001</c:v>
                </c:pt>
                <c:pt idx="106">
                  <c:v>27.61</c:v>
                </c:pt>
                <c:pt idx="107">
                  <c:v>27.795000000000002</c:v>
                </c:pt>
                <c:pt idx="108">
                  <c:v>27.98</c:v>
                </c:pt>
                <c:pt idx="109">
                  <c:v>28.164999999999999</c:v>
                </c:pt>
                <c:pt idx="110">
                  <c:v>28.35</c:v>
                </c:pt>
                <c:pt idx="111">
                  <c:v>28.535</c:v>
                </c:pt>
                <c:pt idx="112">
                  <c:v>28.72</c:v>
                </c:pt>
                <c:pt idx="113">
                  <c:v>28.905000000000001</c:v>
                </c:pt>
                <c:pt idx="114">
                  <c:v>29.09</c:v>
                </c:pt>
                <c:pt idx="115">
                  <c:v>29.274999999999999</c:v>
                </c:pt>
                <c:pt idx="116">
                  <c:v>29.46</c:v>
                </c:pt>
                <c:pt idx="117">
                  <c:v>29.645</c:v>
                </c:pt>
                <c:pt idx="118">
                  <c:v>29.83</c:v>
                </c:pt>
                <c:pt idx="119">
                  <c:v>30.015000000000001</c:v>
                </c:pt>
                <c:pt idx="120">
                  <c:v>30.2</c:v>
                </c:pt>
                <c:pt idx="121">
                  <c:v>30.385000000000002</c:v>
                </c:pt>
                <c:pt idx="122">
                  <c:v>30.57</c:v>
                </c:pt>
                <c:pt idx="123">
                  <c:v>30.754999999999999</c:v>
                </c:pt>
                <c:pt idx="124">
                  <c:v>30.94</c:v>
                </c:pt>
                <c:pt idx="125">
                  <c:v>31.125</c:v>
                </c:pt>
                <c:pt idx="126">
                  <c:v>31.31</c:v>
                </c:pt>
                <c:pt idx="127">
                  <c:v>31.495000000000001</c:v>
                </c:pt>
                <c:pt idx="128">
                  <c:v>31.68</c:v>
                </c:pt>
                <c:pt idx="129">
                  <c:v>31.864999999999998</c:v>
                </c:pt>
                <c:pt idx="130">
                  <c:v>32.049999999999997</c:v>
                </c:pt>
                <c:pt idx="131">
                  <c:v>32.234999999999999</c:v>
                </c:pt>
                <c:pt idx="132">
                  <c:v>32.42</c:v>
                </c:pt>
                <c:pt idx="133">
                  <c:v>32.604999999999997</c:v>
                </c:pt>
                <c:pt idx="134">
                  <c:v>32.79</c:v>
                </c:pt>
                <c:pt idx="135">
                  <c:v>32.975000000000001</c:v>
                </c:pt>
                <c:pt idx="136">
                  <c:v>33.159999999999997</c:v>
                </c:pt>
                <c:pt idx="137">
                  <c:v>33.344999999999999</c:v>
                </c:pt>
                <c:pt idx="138">
                  <c:v>33.53</c:v>
                </c:pt>
                <c:pt idx="139">
                  <c:v>33.715000000000003</c:v>
                </c:pt>
                <c:pt idx="140">
                  <c:v>33.9</c:v>
                </c:pt>
                <c:pt idx="141">
                  <c:v>34.085000000000001</c:v>
                </c:pt>
                <c:pt idx="142">
                  <c:v>34.270000000000003</c:v>
                </c:pt>
                <c:pt idx="143">
                  <c:v>34.454999999999998</c:v>
                </c:pt>
                <c:pt idx="144">
                  <c:v>34.64</c:v>
                </c:pt>
                <c:pt idx="145">
                  <c:v>34.825000000000003</c:v>
                </c:pt>
                <c:pt idx="146">
                  <c:v>35.01</c:v>
                </c:pt>
                <c:pt idx="147">
                  <c:v>35.195</c:v>
                </c:pt>
                <c:pt idx="148">
                  <c:v>35.380000000000003</c:v>
                </c:pt>
                <c:pt idx="149">
                  <c:v>35.564999999999998</c:v>
                </c:pt>
                <c:pt idx="150">
                  <c:v>35.75</c:v>
                </c:pt>
                <c:pt idx="151">
                  <c:v>35.935000000000002</c:v>
                </c:pt>
                <c:pt idx="152">
                  <c:v>36.119999999999997</c:v>
                </c:pt>
                <c:pt idx="153">
                  <c:v>36.305</c:v>
                </c:pt>
                <c:pt idx="154">
                  <c:v>36.49</c:v>
                </c:pt>
                <c:pt idx="155">
                  <c:v>36.674999999999997</c:v>
                </c:pt>
                <c:pt idx="156">
                  <c:v>36.86</c:v>
                </c:pt>
                <c:pt idx="157">
                  <c:v>37.045000000000002</c:v>
                </c:pt>
                <c:pt idx="158">
                  <c:v>37.229999999999997</c:v>
                </c:pt>
                <c:pt idx="159">
                  <c:v>37.414999999999999</c:v>
                </c:pt>
                <c:pt idx="160">
                  <c:v>37.6</c:v>
                </c:pt>
                <c:pt idx="161">
                  <c:v>37.784999999999997</c:v>
                </c:pt>
                <c:pt idx="162">
                  <c:v>37.97</c:v>
                </c:pt>
                <c:pt idx="163">
                  <c:v>38.155000000000001</c:v>
                </c:pt>
                <c:pt idx="164">
                  <c:v>38.340000000000003</c:v>
                </c:pt>
                <c:pt idx="165">
                  <c:v>38.524999999999999</c:v>
                </c:pt>
                <c:pt idx="166">
                  <c:v>38.71</c:v>
                </c:pt>
                <c:pt idx="167">
                  <c:v>38.895000000000003</c:v>
                </c:pt>
                <c:pt idx="168">
                  <c:v>39.08</c:v>
                </c:pt>
                <c:pt idx="169">
                  <c:v>39.265000000000001</c:v>
                </c:pt>
                <c:pt idx="170">
                  <c:v>39.450000000000003</c:v>
                </c:pt>
                <c:pt idx="171">
                  <c:v>39.634999999999998</c:v>
                </c:pt>
                <c:pt idx="172">
                  <c:v>39.82</c:v>
                </c:pt>
                <c:pt idx="173">
                  <c:v>40.005000000000003</c:v>
                </c:pt>
                <c:pt idx="174">
                  <c:v>40.19</c:v>
                </c:pt>
                <c:pt idx="175">
                  <c:v>40.375</c:v>
                </c:pt>
                <c:pt idx="176">
                  <c:v>40.56</c:v>
                </c:pt>
                <c:pt idx="177">
                  <c:v>40.744999999999997</c:v>
                </c:pt>
                <c:pt idx="178">
                  <c:v>40.93</c:v>
                </c:pt>
                <c:pt idx="179">
                  <c:v>41.115000000000002</c:v>
                </c:pt>
                <c:pt idx="180">
                  <c:v>41.3</c:v>
                </c:pt>
                <c:pt idx="181">
                  <c:v>41.484999999999999</c:v>
                </c:pt>
                <c:pt idx="182">
                  <c:v>41.67</c:v>
                </c:pt>
                <c:pt idx="183">
                  <c:v>41.854999999999997</c:v>
                </c:pt>
                <c:pt idx="184">
                  <c:v>42.04</c:v>
                </c:pt>
                <c:pt idx="185">
                  <c:v>42.225000000000001</c:v>
                </c:pt>
                <c:pt idx="186">
                  <c:v>42.41</c:v>
                </c:pt>
                <c:pt idx="187">
                  <c:v>42.594999999999999</c:v>
                </c:pt>
                <c:pt idx="188">
                  <c:v>42.78</c:v>
                </c:pt>
                <c:pt idx="189">
                  <c:v>42.965000000000003</c:v>
                </c:pt>
                <c:pt idx="190">
                  <c:v>43.15</c:v>
                </c:pt>
                <c:pt idx="191">
                  <c:v>43.335000000000001</c:v>
                </c:pt>
                <c:pt idx="192">
                  <c:v>43.52</c:v>
                </c:pt>
                <c:pt idx="193">
                  <c:v>43.704999999999998</c:v>
                </c:pt>
                <c:pt idx="194">
                  <c:v>43.89</c:v>
                </c:pt>
                <c:pt idx="195">
                  <c:v>44.075000000000003</c:v>
                </c:pt>
                <c:pt idx="196">
                  <c:v>44.26</c:v>
                </c:pt>
                <c:pt idx="197">
                  <c:v>44.445</c:v>
                </c:pt>
                <c:pt idx="198">
                  <c:v>44.63</c:v>
                </c:pt>
                <c:pt idx="199">
                  <c:v>44.814999999999998</c:v>
                </c:pt>
                <c:pt idx="200">
                  <c:v>45</c:v>
                </c:pt>
              </c:numCache>
            </c:numRef>
          </c:xVal>
          <c:yVal>
            <c:numRef>
              <c:f>CLvsLO!$T$5:$T$205</c:f>
              <c:numCache>
                <c:formatCode>General</c:formatCode>
                <c:ptCount val="201"/>
                <c:pt idx="0">
                  <c:v>-32.112999000000002</c:v>
                </c:pt>
                <c:pt idx="1">
                  <c:v>-31.720832999999999</c:v>
                </c:pt>
                <c:pt idx="2">
                  <c:v>-30.568832</c:v>
                </c:pt>
                <c:pt idx="3">
                  <c:v>-29.031319</c:v>
                </c:pt>
                <c:pt idx="4">
                  <c:v>-27.36805</c:v>
                </c:pt>
                <c:pt idx="5">
                  <c:v>-25.427700000000002</c:v>
                </c:pt>
                <c:pt idx="6">
                  <c:v>-23.174296999999999</c:v>
                </c:pt>
                <c:pt idx="7">
                  <c:v>-21.294443000000001</c:v>
                </c:pt>
                <c:pt idx="8">
                  <c:v>-19.728263999999999</c:v>
                </c:pt>
                <c:pt idx="9">
                  <c:v>-18.325951</c:v>
                </c:pt>
                <c:pt idx="10">
                  <c:v>-17.119076</c:v>
                </c:pt>
                <c:pt idx="11">
                  <c:v>-16.284991999999999</c:v>
                </c:pt>
                <c:pt idx="12">
                  <c:v>-15.676415</c:v>
                </c:pt>
                <c:pt idx="13">
                  <c:v>-15.00728</c:v>
                </c:pt>
                <c:pt idx="14">
                  <c:v>-14.476018</c:v>
                </c:pt>
                <c:pt idx="15">
                  <c:v>-13.894453</c:v>
                </c:pt>
                <c:pt idx="16">
                  <c:v>-13.23068</c:v>
                </c:pt>
                <c:pt idx="17">
                  <c:v>-12.62079</c:v>
                </c:pt>
                <c:pt idx="18">
                  <c:v>-12.057358000000001</c:v>
                </c:pt>
                <c:pt idx="19">
                  <c:v>-11.553032</c:v>
                </c:pt>
                <c:pt idx="20">
                  <c:v>-11.110023</c:v>
                </c:pt>
                <c:pt idx="21">
                  <c:v>-10.746985</c:v>
                </c:pt>
                <c:pt idx="22">
                  <c:v>-10.392734000000001</c:v>
                </c:pt>
                <c:pt idx="23">
                  <c:v>-10.074171</c:v>
                </c:pt>
                <c:pt idx="24">
                  <c:v>-9.7504472999999994</c:v>
                </c:pt>
                <c:pt idx="25">
                  <c:v>-9.4135933000000005</c:v>
                </c:pt>
                <c:pt idx="26">
                  <c:v>-9.0583153000000003</c:v>
                </c:pt>
                <c:pt idx="27">
                  <c:v>-8.7527732999999994</c:v>
                </c:pt>
                <c:pt idx="28">
                  <c:v>-8.4480982000000004</c:v>
                </c:pt>
                <c:pt idx="29">
                  <c:v>-8.1840916000000004</c:v>
                </c:pt>
                <c:pt idx="30">
                  <c:v>-7.9419950999999998</c:v>
                </c:pt>
                <c:pt idx="31">
                  <c:v>-7.7093800999999997</c:v>
                </c:pt>
                <c:pt idx="32">
                  <c:v>-7.5319085000000001</c:v>
                </c:pt>
                <c:pt idx="33">
                  <c:v>-7.3925179999999999</c:v>
                </c:pt>
                <c:pt idx="34">
                  <c:v>-7.2459946000000004</c:v>
                </c:pt>
                <c:pt idx="35">
                  <c:v>-7.1361603999999996</c:v>
                </c:pt>
                <c:pt idx="36">
                  <c:v>-7.0814342000000003</c:v>
                </c:pt>
                <c:pt idx="37">
                  <c:v>-7.0356320999999999</c:v>
                </c:pt>
                <c:pt idx="38">
                  <c:v>-7.003355</c:v>
                </c:pt>
                <c:pt idx="39">
                  <c:v>-7.0099149000000001</c:v>
                </c:pt>
                <c:pt idx="40">
                  <c:v>-7.0281301000000003</c:v>
                </c:pt>
                <c:pt idx="41">
                  <c:v>-7.0480555999999996</c:v>
                </c:pt>
                <c:pt idx="42">
                  <c:v>-7.0483431999999997</c:v>
                </c:pt>
                <c:pt idx="43">
                  <c:v>-7.0329303999999997</c:v>
                </c:pt>
                <c:pt idx="44">
                  <c:v>-7.0138658999999999</c:v>
                </c:pt>
                <c:pt idx="45">
                  <c:v>-6.9911770999999998</c:v>
                </c:pt>
                <c:pt idx="46">
                  <c:v>-6.9723473</c:v>
                </c:pt>
                <c:pt idx="47">
                  <c:v>-6.9682388</c:v>
                </c:pt>
                <c:pt idx="48">
                  <c:v>-6.9767574999999997</c:v>
                </c:pt>
                <c:pt idx="49">
                  <c:v>-6.9973644999999998</c:v>
                </c:pt>
                <c:pt idx="50">
                  <c:v>-7.0316849000000001</c:v>
                </c:pt>
                <c:pt idx="51">
                  <c:v>-7.0782914000000003</c:v>
                </c:pt>
                <c:pt idx="52">
                  <c:v>-7.1335626000000003</c:v>
                </c:pt>
                <c:pt idx="53">
                  <c:v>-7.1897688000000004</c:v>
                </c:pt>
                <c:pt idx="54">
                  <c:v>-7.2522159000000004</c:v>
                </c:pt>
                <c:pt idx="55">
                  <c:v>-7.3088565000000001</c:v>
                </c:pt>
                <c:pt idx="56">
                  <c:v>-7.3459949</c:v>
                </c:pt>
                <c:pt idx="57">
                  <c:v>-7.3758258999999997</c:v>
                </c:pt>
                <c:pt idx="58">
                  <c:v>-7.4438728999999997</c:v>
                </c:pt>
                <c:pt idx="59">
                  <c:v>-7.5722160000000001</c:v>
                </c:pt>
                <c:pt idx="60">
                  <c:v>-7.7780347000000001</c:v>
                </c:pt>
                <c:pt idx="61">
                  <c:v>-7.9715404999999997</c:v>
                </c:pt>
                <c:pt idx="62">
                  <c:v>-8.2501440000000006</c:v>
                </c:pt>
                <c:pt idx="63">
                  <c:v>-8.5356293000000001</c:v>
                </c:pt>
                <c:pt idx="64">
                  <c:v>-8.7677812999999993</c:v>
                </c:pt>
                <c:pt idx="65">
                  <c:v>-8.9637841999999992</c:v>
                </c:pt>
                <c:pt idx="66">
                  <c:v>-9.1179828999999994</c:v>
                </c:pt>
                <c:pt idx="67">
                  <c:v>-9.2028064999999994</c:v>
                </c:pt>
                <c:pt idx="68">
                  <c:v>-9.3389378000000001</c:v>
                </c:pt>
                <c:pt idx="69">
                  <c:v>-9.5260563000000005</c:v>
                </c:pt>
                <c:pt idx="70">
                  <c:v>-9.6333447000000003</c:v>
                </c:pt>
                <c:pt idx="71">
                  <c:v>-9.8541784000000003</c:v>
                </c:pt>
                <c:pt idx="72">
                  <c:v>-10.132930999999999</c:v>
                </c:pt>
                <c:pt idx="73">
                  <c:v>-10.448324</c:v>
                </c:pt>
                <c:pt idx="74">
                  <c:v>-10.784604</c:v>
                </c:pt>
                <c:pt idx="75">
                  <c:v>-11.206503</c:v>
                </c:pt>
                <c:pt idx="76">
                  <c:v>-11.613633</c:v>
                </c:pt>
                <c:pt idx="77">
                  <c:v>-12.052514</c:v>
                </c:pt>
                <c:pt idx="78">
                  <c:v>-12.419665</c:v>
                </c:pt>
                <c:pt idx="79">
                  <c:v>-12.600256</c:v>
                </c:pt>
                <c:pt idx="80">
                  <c:v>-12.727385999999999</c:v>
                </c:pt>
                <c:pt idx="81">
                  <c:v>-12.791510000000001</c:v>
                </c:pt>
                <c:pt idx="82">
                  <c:v>-12.754569</c:v>
                </c:pt>
                <c:pt idx="83">
                  <c:v>-12.647551999999999</c:v>
                </c:pt>
                <c:pt idx="84">
                  <c:v>-12.562194</c:v>
                </c:pt>
                <c:pt idx="85">
                  <c:v>-12.437227999999999</c:v>
                </c:pt>
                <c:pt idx="86">
                  <c:v>-12.254135</c:v>
                </c:pt>
                <c:pt idx="87">
                  <c:v>-11.970140000000001</c:v>
                </c:pt>
                <c:pt idx="88">
                  <c:v>-11.726063</c:v>
                </c:pt>
                <c:pt idx="89">
                  <c:v>-11.466085</c:v>
                </c:pt>
                <c:pt idx="90">
                  <c:v>-11.223053999999999</c:v>
                </c:pt>
                <c:pt idx="91">
                  <c:v>-11.032871</c:v>
                </c:pt>
                <c:pt idx="92">
                  <c:v>-10.889524</c:v>
                </c:pt>
                <c:pt idx="93">
                  <c:v>-10.753489</c:v>
                </c:pt>
                <c:pt idx="94">
                  <c:v>-10.689372000000001</c:v>
                </c:pt>
                <c:pt idx="95">
                  <c:v>-10.618959</c:v>
                </c:pt>
                <c:pt idx="96">
                  <c:v>-10.554334000000001</c:v>
                </c:pt>
                <c:pt idx="97">
                  <c:v>-10.535676</c:v>
                </c:pt>
                <c:pt idx="98">
                  <c:v>-10.459783</c:v>
                </c:pt>
                <c:pt idx="99">
                  <c:v>-10.394193</c:v>
                </c:pt>
                <c:pt idx="100">
                  <c:v>-10.325682</c:v>
                </c:pt>
                <c:pt idx="101">
                  <c:v>-10.281081</c:v>
                </c:pt>
                <c:pt idx="102">
                  <c:v>-10.229628999999999</c:v>
                </c:pt>
                <c:pt idx="103">
                  <c:v>-10.153732</c:v>
                </c:pt>
                <c:pt idx="104">
                  <c:v>-10.091552999999999</c:v>
                </c:pt>
                <c:pt idx="105">
                  <c:v>-10.086982000000001</c:v>
                </c:pt>
                <c:pt idx="106">
                  <c:v>-10.094992</c:v>
                </c:pt>
                <c:pt idx="107">
                  <c:v>-10.135773</c:v>
                </c:pt>
                <c:pt idx="108">
                  <c:v>-10.19462</c:v>
                </c:pt>
                <c:pt idx="109">
                  <c:v>-10.242512</c:v>
                </c:pt>
                <c:pt idx="110">
                  <c:v>-10.267014</c:v>
                </c:pt>
                <c:pt idx="111">
                  <c:v>-10.287584000000001</c:v>
                </c:pt>
                <c:pt idx="112">
                  <c:v>-10.257130999999999</c:v>
                </c:pt>
                <c:pt idx="113">
                  <c:v>-10.233682999999999</c:v>
                </c:pt>
                <c:pt idx="114">
                  <c:v>-10.217753999999999</c:v>
                </c:pt>
                <c:pt idx="115">
                  <c:v>-10.215413</c:v>
                </c:pt>
                <c:pt idx="116">
                  <c:v>-10.197206</c:v>
                </c:pt>
                <c:pt idx="117">
                  <c:v>-10.186113000000001</c:v>
                </c:pt>
                <c:pt idx="118">
                  <c:v>-10.167751000000001</c:v>
                </c:pt>
                <c:pt idx="119">
                  <c:v>-10.182396000000001</c:v>
                </c:pt>
                <c:pt idx="120">
                  <c:v>-10.163679</c:v>
                </c:pt>
                <c:pt idx="121">
                  <c:v>-10.126409000000001</c:v>
                </c:pt>
                <c:pt idx="122">
                  <c:v>-10.102283</c:v>
                </c:pt>
                <c:pt idx="123">
                  <c:v>-10.112538000000001</c:v>
                </c:pt>
                <c:pt idx="124">
                  <c:v>-10.079027999999999</c:v>
                </c:pt>
                <c:pt idx="125">
                  <c:v>-10.074503999999999</c:v>
                </c:pt>
                <c:pt idx="126">
                  <c:v>-10.089707000000001</c:v>
                </c:pt>
                <c:pt idx="127">
                  <c:v>-10.092978</c:v>
                </c:pt>
                <c:pt idx="128">
                  <c:v>-10.11321</c:v>
                </c:pt>
                <c:pt idx="129">
                  <c:v>-10.134270000000001</c:v>
                </c:pt>
                <c:pt idx="130">
                  <c:v>-10.141211</c:v>
                </c:pt>
                <c:pt idx="131">
                  <c:v>-10.180958</c:v>
                </c:pt>
                <c:pt idx="132">
                  <c:v>-10.237378</c:v>
                </c:pt>
                <c:pt idx="133">
                  <c:v>-10.316831000000001</c:v>
                </c:pt>
                <c:pt idx="134">
                  <c:v>-10.43609</c:v>
                </c:pt>
                <c:pt idx="135">
                  <c:v>-10.568012</c:v>
                </c:pt>
                <c:pt idx="136">
                  <c:v>-10.625221</c:v>
                </c:pt>
                <c:pt idx="137">
                  <c:v>-10.689356999999999</c:v>
                </c:pt>
                <c:pt idx="138">
                  <c:v>-10.791366999999999</c:v>
                </c:pt>
                <c:pt idx="139">
                  <c:v>-10.86448</c:v>
                </c:pt>
                <c:pt idx="140">
                  <c:v>-10.892270999999999</c:v>
                </c:pt>
                <c:pt idx="141">
                  <c:v>-11.088215999999999</c:v>
                </c:pt>
                <c:pt idx="142">
                  <c:v>-11.259789</c:v>
                </c:pt>
                <c:pt idx="143">
                  <c:v>-11.447915</c:v>
                </c:pt>
                <c:pt idx="144">
                  <c:v>-11.829034</c:v>
                </c:pt>
                <c:pt idx="145">
                  <c:v>-12.194075</c:v>
                </c:pt>
                <c:pt idx="146">
                  <c:v>-12.436472</c:v>
                </c:pt>
                <c:pt idx="147">
                  <c:v>-12.580196000000001</c:v>
                </c:pt>
                <c:pt idx="148">
                  <c:v>-12.748232</c:v>
                </c:pt>
                <c:pt idx="149">
                  <c:v>-13.068705</c:v>
                </c:pt>
                <c:pt idx="150">
                  <c:v>-13.16972</c:v>
                </c:pt>
                <c:pt idx="151">
                  <c:v>-13.394776</c:v>
                </c:pt>
                <c:pt idx="152">
                  <c:v>-13.76937</c:v>
                </c:pt>
                <c:pt idx="153">
                  <c:v>-14.854362999999999</c:v>
                </c:pt>
                <c:pt idx="154">
                  <c:v>-15.780791000000001</c:v>
                </c:pt>
                <c:pt idx="155">
                  <c:v>-15.644731</c:v>
                </c:pt>
                <c:pt idx="156">
                  <c:v>-15.745969000000001</c:v>
                </c:pt>
                <c:pt idx="157">
                  <c:v>-16.443199</c:v>
                </c:pt>
                <c:pt idx="158">
                  <c:v>-15.525604</c:v>
                </c:pt>
                <c:pt idx="159">
                  <c:v>-14.320531000000001</c:v>
                </c:pt>
                <c:pt idx="160">
                  <c:v>-14.664455</c:v>
                </c:pt>
                <c:pt idx="161">
                  <c:v>-14.719448</c:v>
                </c:pt>
                <c:pt idx="162">
                  <c:v>-14.300414999999999</c:v>
                </c:pt>
                <c:pt idx="163">
                  <c:v>-14.829777</c:v>
                </c:pt>
                <c:pt idx="164">
                  <c:v>-15.563568999999999</c:v>
                </c:pt>
                <c:pt idx="165">
                  <c:v>-15.708512000000001</c:v>
                </c:pt>
                <c:pt idx="166">
                  <c:v>-15.559559999999999</c:v>
                </c:pt>
                <c:pt idx="167">
                  <c:v>-15.509645000000001</c:v>
                </c:pt>
                <c:pt idx="168">
                  <c:v>-15.050447999999999</c:v>
                </c:pt>
                <c:pt idx="169">
                  <c:v>-14.331109</c:v>
                </c:pt>
                <c:pt idx="170">
                  <c:v>-14.013294</c:v>
                </c:pt>
                <c:pt idx="171">
                  <c:v>-13.785420999999999</c:v>
                </c:pt>
                <c:pt idx="172">
                  <c:v>-13.493872</c:v>
                </c:pt>
                <c:pt idx="173">
                  <c:v>-13.601228000000001</c:v>
                </c:pt>
                <c:pt idx="174">
                  <c:v>-13.602319</c:v>
                </c:pt>
                <c:pt idx="175">
                  <c:v>-13.611501000000001</c:v>
                </c:pt>
                <c:pt idx="176">
                  <c:v>-13.940383000000001</c:v>
                </c:pt>
                <c:pt idx="177">
                  <c:v>-14.244534</c:v>
                </c:pt>
                <c:pt idx="178">
                  <c:v>-14.142064</c:v>
                </c:pt>
                <c:pt idx="179">
                  <c:v>-14.155139</c:v>
                </c:pt>
                <c:pt idx="180">
                  <c:v>-14.352622</c:v>
                </c:pt>
                <c:pt idx="181">
                  <c:v>-14.544066000000001</c:v>
                </c:pt>
                <c:pt idx="182">
                  <c:v>-14.342884</c:v>
                </c:pt>
                <c:pt idx="183">
                  <c:v>-14.473326</c:v>
                </c:pt>
                <c:pt idx="184">
                  <c:v>-14.776438000000001</c:v>
                </c:pt>
                <c:pt idx="185">
                  <c:v>-14.952807999999999</c:v>
                </c:pt>
                <c:pt idx="186">
                  <c:v>-15.096771</c:v>
                </c:pt>
                <c:pt idx="187">
                  <c:v>-15.322641000000001</c:v>
                </c:pt>
                <c:pt idx="188">
                  <c:v>-15.340389999999999</c:v>
                </c:pt>
                <c:pt idx="189">
                  <c:v>-15.35778</c:v>
                </c:pt>
                <c:pt idx="190">
                  <c:v>-15.387053999999999</c:v>
                </c:pt>
                <c:pt idx="191">
                  <c:v>-15.428692</c:v>
                </c:pt>
                <c:pt idx="192">
                  <c:v>-15.536051</c:v>
                </c:pt>
                <c:pt idx="193">
                  <c:v>-15.707974999999999</c:v>
                </c:pt>
                <c:pt idx="194">
                  <c:v>-16.161387999999999</c:v>
                </c:pt>
                <c:pt idx="195">
                  <c:v>-16.522490000000001</c:v>
                </c:pt>
                <c:pt idx="196">
                  <c:v>-16.456629</c:v>
                </c:pt>
                <c:pt idx="197">
                  <c:v>-16.917287999999999</c:v>
                </c:pt>
                <c:pt idx="198">
                  <c:v>-17.954357000000002</c:v>
                </c:pt>
                <c:pt idx="199">
                  <c:v>-18.681163999999999</c:v>
                </c:pt>
                <c:pt idx="200">
                  <c:v>-19.395693000000001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14-40A3-8FF3-7129B99B2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3"/>
                <c:tx>
                  <c:strRef>
                    <c:extLst>
                      <c:ext uri="{02D57815-91ED-43cb-92C2-25804820EDAC}">
                        <c15:formulaRef>
                          <c15:sqref>CLvsLO!$U$2</c15:sqref>
                        </c15:formulaRef>
                      </c:ext>
                    </c:extLst>
                    <c:strCache>
                      <c:ptCount val="1"/>
                      <c:pt idx="0">
                        <c:v>+9 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CLvsLO!$P$5:$P$205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8</c:v>
                      </c:pt>
                      <c:pt idx="1">
                        <c:v>8.1850000000000005</c:v>
                      </c:pt>
                      <c:pt idx="2">
                        <c:v>8.3699999999999992</c:v>
                      </c:pt>
                      <c:pt idx="3">
                        <c:v>8.5549999999999997</c:v>
                      </c:pt>
                      <c:pt idx="4">
                        <c:v>8.74</c:v>
                      </c:pt>
                      <c:pt idx="5">
                        <c:v>8.9250000000000007</c:v>
                      </c:pt>
                      <c:pt idx="6">
                        <c:v>9.11</c:v>
                      </c:pt>
                      <c:pt idx="7">
                        <c:v>9.2949999999999999</c:v>
                      </c:pt>
                      <c:pt idx="8">
                        <c:v>9.48</c:v>
                      </c:pt>
                      <c:pt idx="9">
                        <c:v>9.6649999999999991</c:v>
                      </c:pt>
                      <c:pt idx="10">
                        <c:v>9.85</c:v>
                      </c:pt>
                      <c:pt idx="11">
                        <c:v>10.035</c:v>
                      </c:pt>
                      <c:pt idx="12">
                        <c:v>10.220000000000001</c:v>
                      </c:pt>
                      <c:pt idx="13">
                        <c:v>10.404999999999999</c:v>
                      </c:pt>
                      <c:pt idx="14">
                        <c:v>10.59</c:v>
                      </c:pt>
                      <c:pt idx="15">
                        <c:v>10.775</c:v>
                      </c:pt>
                      <c:pt idx="16">
                        <c:v>10.96</c:v>
                      </c:pt>
                      <c:pt idx="17">
                        <c:v>11.145</c:v>
                      </c:pt>
                      <c:pt idx="18">
                        <c:v>11.33</c:v>
                      </c:pt>
                      <c:pt idx="19">
                        <c:v>11.515000000000001</c:v>
                      </c:pt>
                      <c:pt idx="20">
                        <c:v>11.7</c:v>
                      </c:pt>
                      <c:pt idx="21">
                        <c:v>11.885</c:v>
                      </c:pt>
                      <c:pt idx="22">
                        <c:v>12.07</c:v>
                      </c:pt>
                      <c:pt idx="23">
                        <c:v>12.255000000000001</c:v>
                      </c:pt>
                      <c:pt idx="24">
                        <c:v>12.44</c:v>
                      </c:pt>
                      <c:pt idx="25">
                        <c:v>12.625</c:v>
                      </c:pt>
                      <c:pt idx="26">
                        <c:v>12.81</c:v>
                      </c:pt>
                      <c:pt idx="27">
                        <c:v>12.994999999999999</c:v>
                      </c:pt>
                      <c:pt idx="28">
                        <c:v>13.18</c:v>
                      </c:pt>
                      <c:pt idx="29">
                        <c:v>13.365</c:v>
                      </c:pt>
                      <c:pt idx="30">
                        <c:v>13.55</c:v>
                      </c:pt>
                      <c:pt idx="31">
                        <c:v>13.734999999999999</c:v>
                      </c:pt>
                      <c:pt idx="32">
                        <c:v>13.92</c:v>
                      </c:pt>
                      <c:pt idx="33">
                        <c:v>14.105</c:v>
                      </c:pt>
                      <c:pt idx="34">
                        <c:v>14.29</c:v>
                      </c:pt>
                      <c:pt idx="35">
                        <c:v>14.475</c:v>
                      </c:pt>
                      <c:pt idx="36">
                        <c:v>14.66</c:v>
                      </c:pt>
                      <c:pt idx="37">
                        <c:v>14.845000000000001</c:v>
                      </c:pt>
                      <c:pt idx="38">
                        <c:v>15.03</c:v>
                      </c:pt>
                      <c:pt idx="39">
                        <c:v>15.215</c:v>
                      </c:pt>
                      <c:pt idx="40">
                        <c:v>15.4</c:v>
                      </c:pt>
                      <c:pt idx="41">
                        <c:v>15.585000000000001</c:v>
                      </c:pt>
                      <c:pt idx="42">
                        <c:v>15.77</c:v>
                      </c:pt>
                      <c:pt idx="43">
                        <c:v>15.955</c:v>
                      </c:pt>
                      <c:pt idx="44">
                        <c:v>16.14</c:v>
                      </c:pt>
                      <c:pt idx="45">
                        <c:v>16.324999999999999</c:v>
                      </c:pt>
                      <c:pt idx="46">
                        <c:v>16.510000000000002</c:v>
                      </c:pt>
                      <c:pt idx="47">
                        <c:v>16.695</c:v>
                      </c:pt>
                      <c:pt idx="48">
                        <c:v>16.88</c:v>
                      </c:pt>
                      <c:pt idx="49">
                        <c:v>17.065000000000001</c:v>
                      </c:pt>
                      <c:pt idx="50">
                        <c:v>17.25</c:v>
                      </c:pt>
                      <c:pt idx="51">
                        <c:v>17.434999999999999</c:v>
                      </c:pt>
                      <c:pt idx="52">
                        <c:v>17.62</c:v>
                      </c:pt>
                      <c:pt idx="53">
                        <c:v>17.805</c:v>
                      </c:pt>
                      <c:pt idx="54">
                        <c:v>17.989999999999998</c:v>
                      </c:pt>
                      <c:pt idx="55">
                        <c:v>18.175000000000001</c:v>
                      </c:pt>
                      <c:pt idx="56">
                        <c:v>18.36</c:v>
                      </c:pt>
                      <c:pt idx="57">
                        <c:v>18.545000000000002</c:v>
                      </c:pt>
                      <c:pt idx="58">
                        <c:v>18.73</c:v>
                      </c:pt>
                      <c:pt idx="59">
                        <c:v>18.914999999999999</c:v>
                      </c:pt>
                      <c:pt idx="60">
                        <c:v>19.100000000000001</c:v>
                      </c:pt>
                      <c:pt idx="61">
                        <c:v>19.285</c:v>
                      </c:pt>
                      <c:pt idx="62">
                        <c:v>19.47</c:v>
                      </c:pt>
                      <c:pt idx="63">
                        <c:v>19.655000000000001</c:v>
                      </c:pt>
                      <c:pt idx="64">
                        <c:v>19.84</c:v>
                      </c:pt>
                      <c:pt idx="65">
                        <c:v>20.024999999999999</c:v>
                      </c:pt>
                      <c:pt idx="66">
                        <c:v>20.21</c:v>
                      </c:pt>
                      <c:pt idx="67">
                        <c:v>20.395</c:v>
                      </c:pt>
                      <c:pt idx="68">
                        <c:v>20.58</c:v>
                      </c:pt>
                      <c:pt idx="69">
                        <c:v>20.765000000000001</c:v>
                      </c:pt>
                      <c:pt idx="70">
                        <c:v>20.95</c:v>
                      </c:pt>
                      <c:pt idx="71">
                        <c:v>21.135000000000002</c:v>
                      </c:pt>
                      <c:pt idx="72">
                        <c:v>21.32</c:v>
                      </c:pt>
                      <c:pt idx="73">
                        <c:v>21.504999999999999</c:v>
                      </c:pt>
                      <c:pt idx="74">
                        <c:v>21.69</c:v>
                      </c:pt>
                      <c:pt idx="75">
                        <c:v>21.875</c:v>
                      </c:pt>
                      <c:pt idx="76">
                        <c:v>22.06</c:v>
                      </c:pt>
                      <c:pt idx="77">
                        <c:v>22.245000000000001</c:v>
                      </c:pt>
                      <c:pt idx="78">
                        <c:v>22.43</c:v>
                      </c:pt>
                      <c:pt idx="79">
                        <c:v>22.614999999999998</c:v>
                      </c:pt>
                      <c:pt idx="80">
                        <c:v>22.8</c:v>
                      </c:pt>
                      <c:pt idx="81">
                        <c:v>22.984999999999999</c:v>
                      </c:pt>
                      <c:pt idx="82">
                        <c:v>23.17</c:v>
                      </c:pt>
                      <c:pt idx="83">
                        <c:v>23.355</c:v>
                      </c:pt>
                      <c:pt idx="84">
                        <c:v>23.54</c:v>
                      </c:pt>
                      <c:pt idx="85">
                        <c:v>23.725000000000001</c:v>
                      </c:pt>
                      <c:pt idx="86">
                        <c:v>23.91</c:v>
                      </c:pt>
                      <c:pt idx="87">
                        <c:v>24.094999999999999</c:v>
                      </c:pt>
                      <c:pt idx="88">
                        <c:v>24.28</c:v>
                      </c:pt>
                      <c:pt idx="89">
                        <c:v>24.465</c:v>
                      </c:pt>
                      <c:pt idx="90">
                        <c:v>24.65</c:v>
                      </c:pt>
                      <c:pt idx="91">
                        <c:v>24.835000000000001</c:v>
                      </c:pt>
                      <c:pt idx="92">
                        <c:v>25.02</c:v>
                      </c:pt>
                      <c:pt idx="93">
                        <c:v>25.204999999999998</c:v>
                      </c:pt>
                      <c:pt idx="94">
                        <c:v>25.39</c:v>
                      </c:pt>
                      <c:pt idx="95">
                        <c:v>25.574999999999999</c:v>
                      </c:pt>
                      <c:pt idx="96">
                        <c:v>25.76</c:v>
                      </c:pt>
                      <c:pt idx="97">
                        <c:v>25.945</c:v>
                      </c:pt>
                      <c:pt idx="98">
                        <c:v>26.13</c:v>
                      </c:pt>
                      <c:pt idx="99">
                        <c:v>26.315000000000001</c:v>
                      </c:pt>
                      <c:pt idx="100">
                        <c:v>26.5</c:v>
                      </c:pt>
                      <c:pt idx="101">
                        <c:v>26.684999999999999</c:v>
                      </c:pt>
                      <c:pt idx="102">
                        <c:v>26.87</c:v>
                      </c:pt>
                      <c:pt idx="103">
                        <c:v>27.055</c:v>
                      </c:pt>
                      <c:pt idx="104">
                        <c:v>27.24</c:v>
                      </c:pt>
                      <c:pt idx="105">
                        <c:v>27.425000000000001</c:v>
                      </c:pt>
                      <c:pt idx="106">
                        <c:v>27.61</c:v>
                      </c:pt>
                      <c:pt idx="107">
                        <c:v>27.795000000000002</c:v>
                      </c:pt>
                      <c:pt idx="108">
                        <c:v>27.98</c:v>
                      </c:pt>
                      <c:pt idx="109">
                        <c:v>28.164999999999999</c:v>
                      </c:pt>
                      <c:pt idx="110">
                        <c:v>28.35</c:v>
                      </c:pt>
                      <c:pt idx="111">
                        <c:v>28.535</c:v>
                      </c:pt>
                      <c:pt idx="112">
                        <c:v>28.72</c:v>
                      </c:pt>
                      <c:pt idx="113">
                        <c:v>28.905000000000001</c:v>
                      </c:pt>
                      <c:pt idx="114">
                        <c:v>29.09</c:v>
                      </c:pt>
                      <c:pt idx="115">
                        <c:v>29.274999999999999</c:v>
                      </c:pt>
                      <c:pt idx="116">
                        <c:v>29.46</c:v>
                      </c:pt>
                      <c:pt idx="117">
                        <c:v>29.645</c:v>
                      </c:pt>
                      <c:pt idx="118">
                        <c:v>29.83</c:v>
                      </c:pt>
                      <c:pt idx="119">
                        <c:v>30.015000000000001</c:v>
                      </c:pt>
                      <c:pt idx="120">
                        <c:v>30.2</c:v>
                      </c:pt>
                      <c:pt idx="121">
                        <c:v>30.385000000000002</c:v>
                      </c:pt>
                      <c:pt idx="122">
                        <c:v>30.57</c:v>
                      </c:pt>
                      <c:pt idx="123">
                        <c:v>30.754999999999999</c:v>
                      </c:pt>
                      <c:pt idx="124">
                        <c:v>30.94</c:v>
                      </c:pt>
                      <c:pt idx="125">
                        <c:v>31.125</c:v>
                      </c:pt>
                      <c:pt idx="126">
                        <c:v>31.31</c:v>
                      </c:pt>
                      <c:pt idx="127">
                        <c:v>31.495000000000001</c:v>
                      </c:pt>
                      <c:pt idx="128">
                        <c:v>31.68</c:v>
                      </c:pt>
                      <c:pt idx="129">
                        <c:v>31.864999999999998</c:v>
                      </c:pt>
                      <c:pt idx="130">
                        <c:v>32.049999999999997</c:v>
                      </c:pt>
                      <c:pt idx="131">
                        <c:v>32.234999999999999</c:v>
                      </c:pt>
                      <c:pt idx="132">
                        <c:v>32.42</c:v>
                      </c:pt>
                      <c:pt idx="133">
                        <c:v>32.604999999999997</c:v>
                      </c:pt>
                      <c:pt idx="134">
                        <c:v>32.79</c:v>
                      </c:pt>
                      <c:pt idx="135">
                        <c:v>32.975000000000001</c:v>
                      </c:pt>
                      <c:pt idx="136">
                        <c:v>33.159999999999997</c:v>
                      </c:pt>
                      <c:pt idx="137">
                        <c:v>33.344999999999999</c:v>
                      </c:pt>
                      <c:pt idx="138">
                        <c:v>33.53</c:v>
                      </c:pt>
                      <c:pt idx="139">
                        <c:v>33.715000000000003</c:v>
                      </c:pt>
                      <c:pt idx="140">
                        <c:v>33.9</c:v>
                      </c:pt>
                      <c:pt idx="141">
                        <c:v>34.085000000000001</c:v>
                      </c:pt>
                      <c:pt idx="142">
                        <c:v>34.270000000000003</c:v>
                      </c:pt>
                      <c:pt idx="143">
                        <c:v>34.454999999999998</c:v>
                      </c:pt>
                      <c:pt idx="144">
                        <c:v>34.64</c:v>
                      </c:pt>
                      <c:pt idx="145">
                        <c:v>34.825000000000003</c:v>
                      </c:pt>
                      <c:pt idx="146">
                        <c:v>35.01</c:v>
                      </c:pt>
                      <c:pt idx="147">
                        <c:v>35.195</c:v>
                      </c:pt>
                      <c:pt idx="148">
                        <c:v>35.380000000000003</c:v>
                      </c:pt>
                      <c:pt idx="149">
                        <c:v>35.564999999999998</c:v>
                      </c:pt>
                      <c:pt idx="150">
                        <c:v>35.75</c:v>
                      </c:pt>
                      <c:pt idx="151">
                        <c:v>35.935000000000002</c:v>
                      </c:pt>
                      <c:pt idx="152">
                        <c:v>36.119999999999997</c:v>
                      </c:pt>
                      <c:pt idx="153">
                        <c:v>36.305</c:v>
                      </c:pt>
                      <c:pt idx="154">
                        <c:v>36.49</c:v>
                      </c:pt>
                      <c:pt idx="155">
                        <c:v>36.674999999999997</c:v>
                      </c:pt>
                      <c:pt idx="156">
                        <c:v>36.86</c:v>
                      </c:pt>
                      <c:pt idx="157">
                        <c:v>37.045000000000002</c:v>
                      </c:pt>
                      <c:pt idx="158">
                        <c:v>37.229999999999997</c:v>
                      </c:pt>
                      <c:pt idx="159">
                        <c:v>37.414999999999999</c:v>
                      </c:pt>
                      <c:pt idx="160">
                        <c:v>37.6</c:v>
                      </c:pt>
                      <c:pt idx="161">
                        <c:v>37.784999999999997</c:v>
                      </c:pt>
                      <c:pt idx="162">
                        <c:v>37.97</c:v>
                      </c:pt>
                      <c:pt idx="163">
                        <c:v>38.155000000000001</c:v>
                      </c:pt>
                      <c:pt idx="164">
                        <c:v>38.340000000000003</c:v>
                      </c:pt>
                      <c:pt idx="165">
                        <c:v>38.524999999999999</c:v>
                      </c:pt>
                      <c:pt idx="166">
                        <c:v>38.71</c:v>
                      </c:pt>
                      <c:pt idx="167">
                        <c:v>38.895000000000003</c:v>
                      </c:pt>
                      <c:pt idx="168">
                        <c:v>39.08</c:v>
                      </c:pt>
                      <c:pt idx="169">
                        <c:v>39.265000000000001</c:v>
                      </c:pt>
                      <c:pt idx="170">
                        <c:v>39.450000000000003</c:v>
                      </c:pt>
                      <c:pt idx="171">
                        <c:v>39.634999999999998</c:v>
                      </c:pt>
                      <c:pt idx="172">
                        <c:v>39.82</c:v>
                      </c:pt>
                      <c:pt idx="173">
                        <c:v>40.005000000000003</c:v>
                      </c:pt>
                      <c:pt idx="174">
                        <c:v>40.19</c:v>
                      </c:pt>
                      <c:pt idx="175">
                        <c:v>40.375</c:v>
                      </c:pt>
                      <c:pt idx="176">
                        <c:v>40.56</c:v>
                      </c:pt>
                      <c:pt idx="177">
                        <c:v>40.744999999999997</c:v>
                      </c:pt>
                      <c:pt idx="178">
                        <c:v>40.93</c:v>
                      </c:pt>
                      <c:pt idx="179">
                        <c:v>41.115000000000002</c:v>
                      </c:pt>
                      <c:pt idx="180">
                        <c:v>41.3</c:v>
                      </c:pt>
                      <c:pt idx="181">
                        <c:v>41.484999999999999</c:v>
                      </c:pt>
                      <c:pt idx="182">
                        <c:v>41.67</c:v>
                      </c:pt>
                      <c:pt idx="183">
                        <c:v>41.854999999999997</c:v>
                      </c:pt>
                      <c:pt idx="184">
                        <c:v>42.04</c:v>
                      </c:pt>
                      <c:pt idx="185">
                        <c:v>42.225000000000001</c:v>
                      </c:pt>
                      <c:pt idx="186">
                        <c:v>42.41</c:v>
                      </c:pt>
                      <c:pt idx="187">
                        <c:v>42.594999999999999</c:v>
                      </c:pt>
                      <c:pt idx="188">
                        <c:v>42.78</c:v>
                      </c:pt>
                      <c:pt idx="189">
                        <c:v>42.965000000000003</c:v>
                      </c:pt>
                      <c:pt idx="190">
                        <c:v>43.15</c:v>
                      </c:pt>
                      <c:pt idx="191">
                        <c:v>43.335000000000001</c:v>
                      </c:pt>
                      <c:pt idx="192">
                        <c:v>43.52</c:v>
                      </c:pt>
                      <c:pt idx="193">
                        <c:v>43.704999999999998</c:v>
                      </c:pt>
                      <c:pt idx="194">
                        <c:v>43.89</c:v>
                      </c:pt>
                      <c:pt idx="195">
                        <c:v>44.075000000000003</c:v>
                      </c:pt>
                      <c:pt idx="196">
                        <c:v>44.26</c:v>
                      </c:pt>
                      <c:pt idx="197">
                        <c:v>44.445</c:v>
                      </c:pt>
                      <c:pt idx="198">
                        <c:v>44.63</c:v>
                      </c:pt>
                      <c:pt idx="199">
                        <c:v>44.814999999999998</c:v>
                      </c:pt>
                      <c:pt idx="200">
                        <c:v>45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CLvsLO!$U$5:$U$205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69E8-46C6-8D57-3AF0D99D948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CLvsLO!$V$2</c15:sqref>
                        </c15:formulaRef>
                      </c:ext>
                    </c:extLst>
                    <c:strCache>
                      <c:ptCount val="1"/>
                      <c:pt idx="0">
                        <c:v>+7 dBm</c:v>
                      </c:pt>
                    </c:strCache>
                  </c:strRef>
                </c:tx>
                <c:spPr>
                  <a:ln cap="rnd"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8</c:v>
                      </c:pt>
                      <c:pt idx="1">
                        <c:v>8.1850000000000005</c:v>
                      </c:pt>
                      <c:pt idx="2">
                        <c:v>8.3699999999999992</c:v>
                      </c:pt>
                      <c:pt idx="3">
                        <c:v>8.5549999999999997</c:v>
                      </c:pt>
                      <c:pt idx="4">
                        <c:v>8.74</c:v>
                      </c:pt>
                      <c:pt idx="5">
                        <c:v>8.9250000000000007</c:v>
                      </c:pt>
                      <c:pt idx="6">
                        <c:v>9.11</c:v>
                      </c:pt>
                      <c:pt idx="7">
                        <c:v>9.2949999999999999</c:v>
                      </c:pt>
                      <c:pt idx="8">
                        <c:v>9.48</c:v>
                      </c:pt>
                      <c:pt idx="9">
                        <c:v>9.6649999999999991</c:v>
                      </c:pt>
                      <c:pt idx="10">
                        <c:v>9.85</c:v>
                      </c:pt>
                      <c:pt idx="11">
                        <c:v>10.035</c:v>
                      </c:pt>
                      <c:pt idx="12">
                        <c:v>10.220000000000001</c:v>
                      </c:pt>
                      <c:pt idx="13">
                        <c:v>10.404999999999999</c:v>
                      </c:pt>
                      <c:pt idx="14">
                        <c:v>10.59</c:v>
                      </c:pt>
                      <c:pt idx="15">
                        <c:v>10.775</c:v>
                      </c:pt>
                      <c:pt idx="16">
                        <c:v>10.96</c:v>
                      </c:pt>
                      <c:pt idx="17">
                        <c:v>11.145</c:v>
                      </c:pt>
                      <c:pt idx="18">
                        <c:v>11.33</c:v>
                      </c:pt>
                      <c:pt idx="19">
                        <c:v>11.515000000000001</c:v>
                      </c:pt>
                      <c:pt idx="20">
                        <c:v>11.7</c:v>
                      </c:pt>
                      <c:pt idx="21">
                        <c:v>11.885</c:v>
                      </c:pt>
                      <c:pt idx="22">
                        <c:v>12.07</c:v>
                      </c:pt>
                      <c:pt idx="23">
                        <c:v>12.255000000000001</c:v>
                      </c:pt>
                      <c:pt idx="24">
                        <c:v>12.44</c:v>
                      </c:pt>
                      <c:pt idx="25">
                        <c:v>12.625</c:v>
                      </c:pt>
                      <c:pt idx="26">
                        <c:v>12.81</c:v>
                      </c:pt>
                      <c:pt idx="27">
                        <c:v>12.994999999999999</c:v>
                      </c:pt>
                      <c:pt idx="28">
                        <c:v>13.18</c:v>
                      </c:pt>
                      <c:pt idx="29">
                        <c:v>13.365</c:v>
                      </c:pt>
                      <c:pt idx="30">
                        <c:v>13.55</c:v>
                      </c:pt>
                      <c:pt idx="31">
                        <c:v>13.734999999999999</c:v>
                      </c:pt>
                      <c:pt idx="32">
                        <c:v>13.92</c:v>
                      </c:pt>
                      <c:pt idx="33">
                        <c:v>14.105</c:v>
                      </c:pt>
                      <c:pt idx="34">
                        <c:v>14.29</c:v>
                      </c:pt>
                      <c:pt idx="35">
                        <c:v>14.475</c:v>
                      </c:pt>
                      <c:pt idx="36">
                        <c:v>14.66</c:v>
                      </c:pt>
                      <c:pt idx="37">
                        <c:v>14.845000000000001</c:v>
                      </c:pt>
                      <c:pt idx="38">
                        <c:v>15.03</c:v>
                      </c:pt>
                      <c:pt idx="39">
                        <c:v>15.215</c:v>
                      </c:pt>
                      <c:pt idx="40">
                        <c:v>15.4</c:v>
                      </c:pt>
                      <c:pt idx="41">
                        <c:v>15.585000000000001</c:v>
                      </c:pt>
                      <c:pt idx="42">
                        <c:v>15.77</c:v>
                      </c:pt>
                      <c:pt idx="43">
                        <c:v>15.955</c:v>
                      </c:pt>
                      <c:pt idx="44">
                        <c:v>16.14</c:v>
                      </c:pt>
                      <c:pt idx="45">
                        <c:v>16.324999999999999</c:v>
                      </c:pt>
                      <c:pt idx="46">
                        <c:v>16.510000000000002</c:v>
                      </c:pt>
                      <c:pt idx="47">
                        <c:v>16.695</c:v>
                      </c:pt>
                      <c:pt idx="48">
                        <c:v>16.88</c:v>
                      </c:pt>
                      <c:pt idx="49">
                        <c:v>17.065000000000001</c:v>
                      </c:pt>
                      <c:pt idx="50">
                        <c:v>17.25</c:v>
                      </c:pt>
                      <c:pt idx="51">
                        <c:v>17.434999999999999</c:v>
                      </c:pt>
                      <c:pt idx="52">
                        <c:v>17.62</c:v>
                      </c:pt>
                      <c:pt idx="53">
                        <c:v>17.805</c:v>
                      </c:pt>
                      <c:pt idx="54">
                        <c:v>17.989999999999998</c:v>
                      </c:pt>
                      <c:pt idx="55">
                        <c:v>18.175000000000001</c:v>
                      </c:pt>
                      <c:pt idx="56">
                        <c:v>18.36</c:v>
                      </c:pt>
                      <c:pt idx="57">
                        <c:v>18.545000000000002</c:v>
                      </c:pt>
                      <c:pt idx="58">
                        <c:v>18.73</c:v>
                      </c:pt>
                      <c:pt idx="59">
                        <c:v>18.914999999999999</c:v>
                      </c:pt>
                      <c:pt idx="60">
                        <c:v>19.100000000000001</c:v>
                      </c:pt>
                      <c:pt idx="61">
                        <c:v>19.285</c:v>
                      </c:pt>
                      <c:pt idx="62">
                        <c:v>19.47</c:v>
                      </c:pt>
                      <c:pt idx="63">
                        <c:v>19.655000000000001</c:v>
                      </c:pt>
                      <c:pt idx="64">
                        <c:v>19.84</c:v>
                      </c:pt>
                      <c:pt idx="65">
                        <c:v>20.024999999999999</c:v>
                      </c:pt>
                      <c:pt idx="66">
                        <c:v>20.21</c:v>
                      </c:pt>
                      <c:pt idx="67">
                        <c:v>20.395</c:v>
                      </c:pt>
                      <c:pt idx="68">
                        <c:v>20.58</c:v>
                      </c:pt>
                      <c:pt idx="69">
                        <c:v>20.765000000000001</c:v>
                      </c:pt>
                      <c:pt idx="70">
                        <c:v>20.95</c:v>
                      </c:pt>
                      <c:pt idx="71">
                        <c:v>21.135000000000002</c:v>
                      </c:pt>
                      <c:pt idx="72">
                        <c:v>21.32</c:v>
                      </c:pt>
                      <c:pt idx="73">
                        <c:v>21.504999999999999</c:v>
                      </c:pt>
                      <c:pt idx="74">
                        <c:v>21.69</c:v>
                      </c:pt>
                      <c:pt idx="75">
                        <c:v>21.875</c:v>
                      </c:pt>
                      <c:pt idx="76">
                        <c:v>22.06</c:v>
                      </c:pt>
                      <c:pt idx="77">
                        <c:v>22.245000000000001</c:v>
                      </c:pt>
                      <c:pt idx="78">
                        <c:v>22.43</c:v>
                      </c:pt>
                      <c:pt idx="79">
                        <c:v>22.614999999999998</c:v>
                      </c:pt>
                      <c:pt idx="80">
                        <c:v>22.8</c:v>
                      </c:pt>
                      <c:pt idx="81">
                        <c:v>22.984999999999999</c:v>
                      </c:pt>
                      <c:pt idx="82">
                        <c:v>23.17</c:v>
                      </c:pt>
                      <c:pt idx="83">
                        <c:v>23.355</c:v>
                      </c:pt>
                      <c:pt idx="84">
                        <c:v>23.54</c:v>
                      </c:pt>
                      <c:pt idx="85">
                        <c:v>23.725000000000001</c:v>
                      </c:pt>
                      <c:pt idx="86">
                        <c:v>23.91</c:v>
                      </c:pt>
                      <c:pt idx="87">
                        <c:v>24.094999999999999</c:v>
                      </c:pt>
                      <c:pt idx="88">
                        <c:v>24.28</c:v>
                      </c:pt>
                      <c:pt idx="89">
                        <c:v>24.465</c:v>
                      </c:pt>
                      <c:pt idx="90">
                        <c:v>24.65</c:v>
                      </c:pt>
                      <c:pt idx="91">
                        <c:v>24.835000000000001</c:v>
                      </c:pt>
                      <c:pt idx="92">
                        <c:v>25.02</c:v>
                      </c:pt>
                      <c:pt idx="93">
                        <c:v>25.204999999999998</c:v>
                      </c:pt>
                      <c:pt idx="94">
                        <c:v>25.39</c:v>
                      </c:pt>
                      <c:pt idx="95">
                        <c:v>25.574999999999999</c:v>
                      </c:pt>
                      <c:pt idx="96">
                        <c:v>25.76</c:v>
                      </c:pt>
                      <c:pt idx="97">
                        <c:v>25.945</c:v>
                      </c:pt>
                      <c:pt idx="98">
                        <c:v>26.13</c:v>
                      </c:pt>
                      <c:pt idx="99">
                        <c:v>26.315000000000001</c:v>
                      </c:pt>
                      <c:pt idx="100">
                        <c:v>26.5</c:v>
                      </c:pt>
                      <c:pt idx="101">
                        <c:v>26.684999999999999</c:v>
                      </c:pt>
                      <c:pt idx="102">
                        <c:v>26.87</c:v>
                      </c:pt>
                      <c:pt idx="103">
                        <c:v>27.055</c:v>
                      </c:pt>
                      <c:pt idx="104">
                        <c:v>27.24</c:v>
                      </c:pt>
                      <c:pt idx="105">
                        <c:v>27.425000000000001</c:v>
                      </c:pt>
                      <c:pt idx="106">
                        <c:v>27.61</c:v>
                      </c:pt>
                      <c:pt idx="107">
                        <c:v>27.795000000000002</c:v>
                      </c:pt>
                      <c:pt idx="108">
                        <c:v>27.98</c:v>
                      </c:pt>
                      <c:pt idx="109">
                        <c:v>28.164999999999999</c:v>
                      </c:pt>
                      <c:pt idx="110">
                        <c:v>28.35</c:v>
                      </c:pt>
                      <c:pt idx="111">
                        <c:v>28.535</c:v>
                      </c:pt>
                      <c:pt idx="112">
                        <c:v>28.72</c:v>
                      </c:pt>
                      <c:pt idx="113">
                        <c:v>28.905000000000001</c:v>
                      </c:pt>
                      <c:pt idx="114">
                        <c:v>29.09</c:v>
                      </c:pt>
                      <c:pt idx="115">
                        <c:v>29.274999999999999</c:v>
                      </c:pt>
                      <c:pt idx="116">
                        <c:v>29.46</c:v>
                      </c:pt>
                      <c:pt idx="117">
                        <c:v>29.645</c:v>
                      </c:pt>
                      <c:pt idx="118">
                        <c:v>29.83</c:v>
                      </c:pt>
                      <c:pt idx="119">
                        <c:v>30.015000000000001</c:v>
                      </c:pt>
                      <c:pt idx="120">
                        <c:v>30.2</c:v>
                      </c:pt>
                      <c:pt idx="121">
                        <c:v>30.385000000000002</c:v>
                      </c:pt>
                      <c:pt idx="122">
                        <c:v>30.57</c:v>
                      </c:pt>
                      <c:pt idx="123">
                        <c:v>30.754999999999999</c:v>
                      </c:pt>
                      <c:pt idx="124">
                        <c:v>30.94</c:v>
                      </c:pt>
                      <c:pt idx="125">
                        <c:v>31.125</c:v>
                      </c:pt>
                      <c:pt idx="126">
                        <c:v>31.31</c:v>
                      </c:pt>
                      <c:pt idx="127">
                        <c:v>31.495000000000001</c:v>
                      </c:pt>
                      <c:pt idx="128">
                        <c:v>31.68</c:v>
                      </c:pt>
                      <c:pt idx="129">
                        <c:v>31.864999999999998</c:v>
                      </c:pt>
                      <c:pt idx="130">
                        <c:v>32.049999999999997</c:v>
                      </c:pt>
                      <c:pt idx="131">
                        <c:v>32.234999999999999</c:v>
                      </c:pt>
                      <c:pt idx="132">
                        <c:v>32.42</c:v>
                      </c:pt>
                      <c:pt idx="133">
                        <c:v>32.604999999999997</c:v>
                      </c:pt>
                      <c:pt idx="134">
                        <c:v>32.79</c:v>
                      </c:pt>
                      <c:pt idx="135">
                        <c:v>32.975000000000001</c:v>
                      </c:pt>
                      <c:pt idx="136">
                        <c:v>33.159999999999997</c:v>
                      </c:pt>
                      <c:pt idx="137">
                        <c:v>33.344999999999999</c:v>
                      </c:pt>
                      <c:pt idx="138">
                        <c:v>33.53</c:v>
                      </c:pt>
                      <c:pt idx="139">
                        <c:v>33.715000000000003</c:v>
                      </c:pt>
                      <c:pt idx="140">
                        <c:v>33.9</c:v>
                      </c:pt>
                      <c:pt idx="141">
                        <c:v>34.085000000000001</c:v>
                      </c:pt>
                      <c:pt idx="142">
                        <c:v>34.270000000000003</c:v>
                      </c:pt>
                      <c:pt idx="143">
                        <c:v>34.454999999999998</c:v>
                      </c:pt>
                      <c:pt idx="144">
                        <c:v>34.64</c:v>
                      </c:pt>
                      <c:pt idx="145">
                        <c:v>34.825000000000003</c:v>
                      </c:pt>
                      <c:pt idx="146">
                        <c:v>35.01</c:v>
                      </c:pt>
                      <c:pt idx="147">
                        <c:v>35.195</c:v>
                      </c:pt>
                      <c:pt idx="148">
                        <c:v>35.380000000000003</c:v>
                      </c:pt>
                      <c:pt idx="149">
                        <c:v>35.564999999999998</c:v>
                      </c:pt>
                      <c:pt idx="150">
                        <c:v>35.75</c:v>
                      </c:pt>
                      <c:pt idx="151">
                        <c:v>35.935000000000002</c:v>
                      </c:pt>
                      <c:pt idx="152">
                        <c:v>36.119999999999997</c:v>
                      </c:pt>
                      <c:pt idx="153">
                        <c:v>36.305</c:v>
                      </c:pt>
                      <c:pt idx="154">
                        <c:v>36.49</c:v>
                      </c:pt>
                      <c:pt idx="155">
                        <c:v>36.674999999999997</c:v>
                      </c:pt>
                      <c:pt idx="156">
                        <c:v>36.86</c:v>
                      </c:pt>
                      <c:pt idx="157">
                        <c:v>37.045000000000002</c:v>
                      </c:pt>
                      <c:pt idx="158">
                        <c:v>37.229999999999997</c:v>
                      </c:pt>
                      <c:pt idx="159">
                        <c:v>37.414999999999999</c:v>
                      </c:pt>
                      <c:pt idx="160">
                        <c:v>37.6</c:v>
                      </c:pt>
                      <c:pt idx="161">
                        <c:v>37.784999999999997</c:v>
                      </c:pt>
                      <c:pt idx="162">
                        <c:v>37.97</c:v>
                      </c:pt>
                      <c:pt idx="163">
                        <c:v>38.155000000000001</c:v>
                      </c:pt>
                      <c:pt idx="164">
                        <c:v>38.340000000000003</c:v>
                      </c:pt>
                      <c:pt idx="165">
                        <c:v>38.524999999999999</c:v>
                      </c:pt>
                      <c:pt idx="166">
                        <c:v>38.71</c:v>
                      </c:pt>
                      <c:pt idx="167">
                        <c:v>38.895000000000003</c:v>
                      </c:pt>
                      <c:pt idx="168">
                        <c:v>39.08</c:v>
                      </c:pt>
                      <c:pt idx="169">
                        <c:v>39.265000000000001</c:v>
                      </c:pt>
                      <c:pt idx="170">
                        <c:v>39.450000000000003</c:v>
                      </c:pt>
                      <c:pt idx="171">
                        <c:v>39.634999999999998</c:v>
                      </c:pt>
                      <c:pt idx="172">
                        <c:v>39.82</c:v>
                      </c:pt>
                      <c:pt idx="173">
                        <c:v>40.005000000000003</c:v>
                      </c:pt>
                      <c:pt idx="174">
                        <c:v>40.19</c:v>
                      </c:pt>
                      <c:pt idx="175">
                        <c:v>40.375</c:v>
                      </c:pt>
                      <c:pt idx="176">
                        <c:v>40.56</c:v>
                      </c:pt>
                      <c:pt idx="177">
                        <c:v>40.744999999999997</c:v>
                      </c:pt>
                      <c:pt idx="178">
                        <c:v>40.93</c:v>
                      </c:pt>
                      <c:pt idx="179">
                        <c:v>41.115000000000002</c:v>
                      </c:pt>
                      <c:pt idx="180">
                        <c:v>41.3</c:v>
                      </c:pt>
                      <c:pt idx="181">
                        <c:v>41.484999999999999</c:v>
                      </c:pt>
                      <c:pt idx="182">
                        <c:v>41.67</c:v>
                      </c:pt>
                      <c:pt idx="183">
                        <c:v>41.854999999999997</c:v>
                      </c:pt>
                      <c:pt idx="184">
                        <c:v>42.04</c:v>
                      </c:pt>
                      <c:pt idx="185">
                        <c:v>42.225000000000001</c:v>
                      </c:pt>
                      <c:pt idx="186">
                        <c:v>42.41</c:v>
                      </c:pt>
                      <c:pt idx="187">
                        <c:v>42.594999999999999</c:v>
                      </c:pt>
                      <c:pt idx="188">
                        <c:v>42.78</c:v>
                      </c:pt>
                      <c:pt idx="189">
                        <c:v>42.965000000000003</c:v>
                      </c:pt>
                      <c:pt idx="190">
                        <c:v>43.15</c:v>
                      </c:pt>
                      <c:pt idx="191">
                        <c:v>43.335000000000001</c:v>
                      </c:pt>
                      <c:pt idx="192">
                        <c:v>43.52</c:v>
                      </c:pt>
                      <c:pt idx="193">
                        <c:v>43.704999999999998</c:v>
                      </c:pt>
                      <c:pt idx="194">
                        <c:v>43.89</c:v>
                      </c:pt>
                      <c:pt idx="195">
                        <c:v>44.075000000000003</c:v>
                      </c:pt>
                      <c:pt idx="196">
                        <c:v>44.26</c:v>
                      </c:pt>
                      <c:pt idx="197">
                        <c:v>44.445</c:v>
                      </c:pt>
                      <c:pt idx="198">
                        <c:v>44.63</c:v>
                      </c:pt>
                      <c:pt idx="199">
                        <c:v>44.814999999999998</c:v>
                      </c:pt>
                      <c:pt idx="200">
                        <c:v>45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CLvsLO!$V$5:$V$205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223-4609-883B-9F35C5306F81}"/>
                  </c:ext>
                </c:extLst>
              </c15:ser>
            </c15:filteredScatterSeries>
          </c:ext>
        </c:extLst>
      </c:scatterChart>
      <c:valAx>
        <c:axId val="116069888"/>
        <c:scaling>
          <c:orientation val="minMax"/>
          <c:max val="44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2"/>
      </c:valAx>
      <c:valAx>
        <c:axId val="116071808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1850659502325903"/>
          <c:y val="0.56238152522601337"/>
          <c:w val="0.20314437210621095"/>
          <c:h val="0.23213181685622628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53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0.01</c:v>
                </c:pt>
                <c:pt idx="1">
                  <c:v>0.18990000000000001</c:v>
                </c:pt>
                <c:pt idx="2">
                  <c:v>0.36980000000000002</c:v>
                </c:pt>
                <c:pt idx="3">
                  <c:v>0.54969999999999997</c:v>
                </c:pt>
                <c:pt idx="4">
                  <c:v>0.72960000000000003</c:v>
                </c:pt>
                <c:pt idx="5">
                  <c:v>0.90949999999999998</c:v>
                </c:pt>
                <c:pt idx="6">
                  <c:v>1.0893999999999999</c:v>
                </c:pt>
                <c:pt idx="7">
                  <c:v>1.2693000000000001</c:v>
                </c:pt>
                <c:pt idx="8">
                  <c:v>1.4492</c:v>
                </c:pt>
                <c:pt idx="9">
                  <c:v>1.6291</c:v>
                </c:pt>
                <c:pt idx="10">
                  <c:v>1.8089999999999999</c:v>
                </c:pt>
                <c:pt idx="11">
                  <c:v>1.9888999999999999</c:v>
                </c:pt>
                <c:pt idx="12">
                  <c:v>2.1688000000000001</c:v>
                </c:pt>
                <c:pt idx="13">
                  <c:v>2.3487</c:v>
                </c:pt>
                <c:pt idx="14">
                  <c:v>2.5286</c:v>
                </c:pt>
                <c:pt idx="15">
                  <c:v>2.7084999999999999</c:v>
                </c:pt>
                <c:pt idx="16">
                  <c:v>2.8883999999999999</c:v>
                </c:pt>
                <c:pt idx="17">
                  <c:v>3.0682999999999998</c:v>
                </c:pt>
                <c:pt idx="18">
                  <c:v>3.2482000000000002</c:v>
                </c:pt>
                <c:pt idx="19">
                  <c:v>3.4281000000000001</c:v>
                </c:pt>
                <c:pt idx="20">
                  <c:v>3.6080000000000001</c:v>
                </c:pt>
                <c:pt idx="21">
                  <c:v>3.7879</c:v>
                </c:pt>
                <c:pt idx="22">
                  <c:v>3.9678</c:v>
                </c:pt>
                <c:pt idx="23">
                  <c:v>4.1477000000000004</c:v>
                </c:pt>
                <c:pt idx="24">
                  <c:v>4.3276000000000003</c:v>
                </c:pt>
                <c:pt idx="25">
                  <c:v>4.5075000000000003</c:v>
                </c:pt>
                <c:pt idx="26">
                  <c:v>4.6874000000000002</c:v>
                </c:pt>
                <c:pt idx="27">
                  <c:v>4.8673000000000002</c:v>
                </c:pt>
                <c:pt idx="28">
                  <c:v>5.0472000000000001</c:v>
                </c:pt>
                <c:pt idx="29">
                  <c:v>5.2271000000000001</c:v>
                </c:pt>
                <c:pt idx="30">
                  <c:v>5.407</c:v>
                </c:pt>
                <c:pt idx="31">
                  <c:v>5.5869</c:v>
                </c:pt>
                <c:pt idx="32">
                  <c:v>5.7667999999999999</c:v>
                </c:pt>
                <c:pt idx="33">
                  <c:v>5.9466999999999999</c:v>
                </c:pt>
                <c:pt idx="34">
                  <c:v>6.1265999999999998</c:v>
                </c:pt>
                <c:pt idx="35">
                  <c:v>6.3064999999999998</c:v>
                </c:pt>
                <c:pt idx="36">
                  <c:v>6.4863999999999997</c:v>
                </c:pt>
                <c:pt idx="37">
                  <c:v>6.6662999999999997</c:v>
                </c:pt>
                <c:pt idx="38">
                  <c:v>6.8461999999999996</c:v>
                </c:pt>
                <c:pt idx="39">
                  <c:v>7.0260999999999996</c:v>
                </c:pt>
                <c:pt idx="40">
                  <c:v>7.2060000000000004</c:v>
                </c:pt>
                <c:pt idx="41">
                  <c:v>7.3859000000000004</c:v>
                </c:pt>
                <c:pt idx="42">
                  <c:v>7.5658000000000003</c:v>
                </c:pt>
                <c:pt idx="43">
                  <c:v>7.7457000000000003</c:v>
                </c:pt>
                <c:pt idx="44">
                  <c:v>7.9256000000000002</c:v>
                </c:pt>
                <c:pt idx="45">
                  <c:v>8.1054999999999993</c:v>
                </c:pt>
                <c:pt idx="46">
                  <c:v>8.2853999999999992</c:v>
                </c:pt>
                <c:pt idx="47">
                  <c:v>8.4652999999999992</c:v>
                </c:pt>
                <c:pt idx="48">
                  <c:v>8.6452000000000009</c:v>
                </c:pt>
                <c:pt idx="49">
                  <c:v>8.8251000000000008</c:v>
                </c:pt>
                <c:pt idx="50">
                  <c:v>9.0050000000000008</c:v>
                </c:pt>
                <c:pt idx="51">
                  <c:v>9.1849000000000007</c:v>
                </c:pt>
                <c:pt idx="52">
                  <c:v>9.3648000000000007</c:v>
                </c:pt>
                <c:pt idx="53">
                  <c:v>9.5447000000000006</c:v>
                </c:pt>
                <c:pt idx="54">
                  <c:v>9.7246000000000006</c:v>
                </c:pt>
                <c:pt idx="55">
                  <c:v>9.9045000000000005</c:v>
                </c:pt>
                <c:pt idx="56">
                  <c:v>10.0844</c:v>
                </c:pt>
                <c:pt idx="57">
                  <c:v>10.2643</c:v>
                </c:pt>
                <c:pt idx="58">
                  <c:v>10.4442</c:v>
                </c:pt>
                <c:pt idx="59">
                  <c:v>10.6241</c:v>
                </c:pt>
                <c:pt idx="60">
                  <c:v>10.804</c:v>
                </c:pt>
                <c:pt idx="61">
                  <c:v>10.9839</c:v>
                </c:pt>
                <c:pt idx="62">
                  <c:v>11.1638</c:v>
                </c:pt>
                <c:pt idx="63">
                  <c:v>11.3437</c:v>
                </c:pt>
                <c:pt idx="64">
                  <c:v>11.5236</c:v>
                </c:pt>
                <c:pt idx="65">
                  <c:v>11.7035</c:v>
                </c:pt>
                <c:pt idx="66">
                  <c:v>11.8834</c:v>
                </c:pt>
                <c:pt idx="67">
                  <c:v>12.0633</c:v>
                </c:pt>
                <c:pt idx="68">
                  <c:v>12.2432</c:v>
                </c:pt>
                <c:pt idx="69">
                  <c:v>12.4231</c:v>
                </c:pt>
                <c:pt idx="70">
                  <c:v>12.603</c:v>
                </c:pt>
                <c:pt idx="71">
                  <c:v>12.7829</c:v>
                </c:pt>
                <c:pt idx="72">
                  <c:v>12.9628</c:v>
                </c:pt>
                <c:pt idx="73">
                  <c:v>13.1427</c:v>
                </c:pt>
                <c:pt idx="74">
                  <c:v>13.3226</c:v>
                </c:pt>
                <c:pt idx="75">
                  <c:v>13.5025</c:v>
                </c:pt>
                <c:pt idx="76">
                  <c:v>13.682399999999999</c:v>
                </c:pt>
                <c:pt idx="77">
                  <c:v>13.862299999999999</c:v>
                </c:pt>
                <c:pt idx="78">
                  <c:v>14.042199999999999</c:v>
                </c:pt>
                <c:pt idx="79">
                  <c:v>14.222099999999999</c:v>
                </c:pt>
                <c:pt idx="80">
                  <c:v>14.401999999999999</c:v>
                </c:pt>
                <c:pt idx="81">
                  <c:v>14.581899999999999</c:v>
                </c:pt>
                <c:pt idx="82">
                  <c:v>14.761799999999999</c:v>
                </c:pt>
                <c:pt idx="83">
                  <c:v>14.941700000000001</c:v>
                </c:pt>
                <c:pt idx="84">
                  <c:v>15.121600000000001</c:v>
                </c:pt>
                <c:pt idx="85">
                  <c:v>15.301500000000001</c:v>
                </c:pt>
                <c:pt idx="86">
                  <c:v>15.481400000000001</c:v>
                </c:pt>
                <c:pt idx="87">
                  <c:v>15.661300000000001</c:v>
                </c:pt>
                <c:pt idx="88">
                  <c:v>15.841200000000001</c:v>
                </c:pt>
                <c:pt idx="89">
                  <c:v>16.021100000000001</c:v>
                </c:pt>
                <c:pt idx="90">
                  <c:v>16.201000000000001</c:v>
                </c:pt>
                <c:pt idx="91">
                  <c:v>16.3809</c:v>
                </c:pt>
                <c:pt idx="92">
                  <c:v>16.5608</c:v>
                </c:pt>
                <c:pt idx="93">
                  <c:v>16.7407</c:v>
                </c:pt>
                <c:pt idx="94">
                  <c:v>16.9206</c:v>
                </c:pt>
                <c:pt idx="95">
                  <c:v>17.1005</c:v>
                </c:pt>
                <c:pt idx="96">
                  <c:v>17.2804</c:v>
                </c:pt>
                <c:pt idx="97">
                  <c:v>17.4603</c:v>
                </c:pt>
                <c:pt idx="98">
                  <c:v>17.6402</c:v>
                </c:pt>
                <c:pt idx="99">
                  <c:v>17.8201</c:v>
                </c:pt>
                <c:pt idx="100">
                  <c:v>18</c:v>
                </c:pt>
              </c:numCache>
            </c:numRef>
          </c:xVal>
          <c:yVal>
            <c:numRef>
              <c:f>'IF Response'!$I$3:$I$103</c:f>
              <c:numCache>
                <c:formatCode>General</c:formatCode>
                <c:ptCount val="101"/>
                <c:pt idx="0">
                  <c:v>0</c:v>
                </c:pt>
                <c:pt idx="1">
                  <c:v>-9.0570000000003148E-3</c:v>
                </c:pt>
                <c:pt idx="2">
                  <c:v>-5.3122500000000628E-2</c:v>
                </c:pt>
                <c:pt idx="3">
                  <c:v>-8.6649899999999391E-2</c:v>
                </c:pt>
                <c:pt idx="4">
                  <c:v>-0.12687870000000068</c:v>
                </c:pt>
                <c:pt idx="5">
                  <c:v>-0.12585349999999984</c:v>
                </c:pt>
                <c:pt idx="6">
                  <c:v>-0.17606639999999985</c:v>
                </c:pt>
                <c:pt idx="7">
                  <c:v>-0.21912189999999931</c:v>
                </c:pt>
                <c:pt idx="8">
                  <c:v>-0.29456799999999994</c:v>
                </c:pt>
                <c:pt idx="9">
                  <c:v>-0.33791569999999993</c:v>
                </c:pt>
                <c:pt idx="10">
                  <c:v>-0.33941869999999952</c:v>
                </c:pt>
                <c:pt idx="11">
                  <c:v>-0.36239169999999987</c:v>
                </c:pt>
                <c:pt idx="12">
                  <c:v>-0.42069170000000078</c:v>
                </c:pt>
                <c:pt idx="13">
                  <c:v>-0.51535570000000064</c:v>
                </c:pt>
                <c:pt idx="14">
                  <c:v>-0.56124269999999932</c:v>
                </c:pt>
                <c:pt idx="15">
                  <c:v>-0.59957670000000007</c:v>
                </c:pt>
                <c:pt idx="16">
                  <c:v>-0.59644070000000049</c:v>
                </c:pt>
                <c:pt idx="17">
                  <c:v>-0.61302069999999986</c:v>
                </c:pt>
                <c:pt idx="18">
                  <c:v>-0.59000269999999944</c:v>
                </c:pt>
                <c:pt idx="19">
                  <c:v>-0.58724669999999968</c:v>
                </c:pt>
                <c:pt idx="20">
                  <c:v>-0.56539169999999928</c:v>
                </c:pt>
                <c:pt idx="21">
                  <c:v>-0.53536869999999936</c:v>
                </c:pt>
                <c:pt idx="22">
                  <c:v>-0.48590770000000028</c:v>
                </c:pt>
                <c:pt idx="23">
                  <c:v>-0.41330370000000016</c:v>
                </c:pt>
                <c:pt idx="24">
                  <c:v>-0.42413069999999919</c:v>
                </c:pt>
                <c:pt idx="25">
                  <c:v>-0.45322170000000028</c:v>
                </c:pt>
                <c:pt idx="26">
                  <c:v>-0.54614570000000029</c:v>
                </c:pt>
                <c:pt idx="27">
                  <c:v>-0.57275970000000065</c:v>
                </c:pt>
                <c:pt idx="28">
                  <c:v>-0.59895870000000073</c:v>
                </c:pt>
                <c:pt idx="29">
                  <c:v>-0.59338769999999919</c:v>
                </c:pt>
                <c:pt idx="30">
                  <c:v>-0.58605370000000079</c:v>
                </c:pt>
                <c:pt idx="31">
                  <c:v>-0.6164126999999997</c:v>
                </c:pt>
                <c:pt idx="32">
                  <c:v>-0.59939969999999931</c:v>
                </c:pt>
                <c:pt idx="33">
                  <c:v>-0.62588170000000076</c:v>
                </c:pt>
                <c:pt idx="34">
                  <c:v>-0.58170169999999999</c:v>
                </c:pt>
                <c:pt idx="35">
                  <c:v>-0.6167006999999991</c:v>
                </c:pt>
                <c:pt idx="36">
                  <c:v>-0.64350669999999965</c:v>
                </c:pt>
                <c:pt idx="37">
                  <c:v>-0.73930370000000067</c:v>
                </c:pt>
                <c:pt idx="38">
                  <c:v>-0.89411869999999993</c:v>
                </c:pt>
                <c:pt idx="39">
                  <c:v>-0.93091270000000037</c:v>
                </c:pt>
                <c:pt idx="40">
                  <c:v>-1.0302117000000006</c:v>
                </c:pt>
                <c:pt idx="41">
                  <c:v>-0.99751170000000045</c:v>
                </c:pt>
                <c:pt idx="42">
                  <c:v>-1.1467767000000002</c:v>
                </c:pt>
                <c:pt idx="43">
                  <c:v>-1.2355146999999995</c:v>
                </c:pt>
                <c:pt idx="44">
                  <c:v>-1.3207266999999998</c:v>
                </c:pt>
                <c:pt idx="45">
                  <c:v>-1.3552447000000001</c:v>
                </c:pt>
                <c:pt idx="46">
                  <c:v>-1.3407306999999999</c:v>
                </c:pt>
                <c:pt idx="47">
                  <c:v>-1.4304377000000006</c:v>
                </c:pt>
                <c:pt idx="48">
                  <c:v>-1.4481117000000001</c:v>
                </c:pt>
                <c:pt idx="49">
                  <c:v>-1.5607866999999995</c:v>
                </c:pt>
                <c:pt idx="50">
                  <c:v>-1.5496697000000008</c:v>
                </c:pt>
                <c:pt idx="51">
                  <c:v>-1.5758937</c:v>
                </c:pt>
                <c:pt idx="52">
                  <c:v>-1.6001636999999995</c:v>
                </c:pt>
                <c:pt idx="53">
                  <c:v>-1.7360897000000008</c:v>
                </c:pt>
                <c:pt idx="54">
                  <c:v>-1.9531966999999995</c:v>
                </c:pt>
                <c:pt idx="55">
                  <c:v>-2.0586056999999993</c:v>
                </c:pt>
                <c:pt idx="56">
                  <c:v>-2.1818486999999998</c:v>
                </c:pt>
                <c:pt idx="57">
                  <c:v>-2.1649697000000003</c:v>
                </c:pt>
                <c:pt idx="58">
                  <c:v>-2.2321846999999995</c:v>
                </c:pt>
                <c:pt idx="59">
                  <c:v>-2.2977617000000006</c:v>
                </c:pt>
                <c:pt idx="60">
                  <c:v>-2.4389017000000006</c:v>
                </c:pt>
                <c:pt idx="61">
                  <c:v>-2.5556777000000004</c:v>
                </c:pt>
                <c:pt idx="62">
                  <c:v>-2.5886396999999999</c:v>
                </c:pt>
                <c:pt idx="63">
                  <c:v>-2.6880687000000005</c:v>
                </c:pt>
                <c:pt idx="64">
                  <c:v>-2.7952926999999992</c:v>
                </c:pt>
                <c:pt idx="65">
                  <c:v>-3.0951307000000003</c:v>
                </c:pt>
                <c:pt idx="66">
                  <c:v>-3.3339227000000005</c:v>
                </c:pt>
                <c:pt idx="67">
                  <c:v>-3.6901806999999991</c:v>
                </c:pt>
                <c:pt idx="68">
                  <c:v>-3.8621937000000006</c:v>
                </c:pt>
                <c:pt idx="69">
                  <c:v>-4.1244736999999994</c:v>
                </c:pt>
                <c:pt idx="70">
                  <c:v>-4.2937457000000006</c:v>
                </c:pt>
                <c:pt idx="71">
                  <c:v>-4.5154896999999998</c:v>
                </c:pt>
                <c:pt idx="72">
                  <c:v>-4.6966637000000002</c:v>
                </c:pt>
                <c:pt idx="73">
                  <c:v>-4.7397167000000007</c:v>
                </c:pt>
                <c:pt idx="74">
                  <c:v>-4.6678256999999999</c:v>
                </c:pt>
                <c:pt idx="75">
                  <c:v>-4.4428266999999995</c:v>
                </c:pt>
                <c:pt idx="76">
                  <c:v>-4.2866386999999992</c:v>
                </c:pt>
                <c:pt idx="77">
                  <c:v>-4.3122126999999999</c:v>
                </c:pt>
                <c:pt idx="78">
                  <c:v>-4.5928916999999991</c:v>
                </c:pt>
                <c:pt idx="79">
                  <c:v>-5.0743617000000008</c:v>
                </c:pt>
                <c:pt idx="80">
                  <c:v>-5.7612327000000008</c:v>
                </c:pt>
                <c:pt idx="81">
                  <c:v>-6.6048417000000015</c:v>
                </c:pt>
                <c:pt idx="82">
                  <c:v>-7.5807196999999995</c:v>
                </c:pt>
                <c:pt idx="83">
                  <c:v>-8.5250707000000006</c:v>
                </c:pt>
                <c:pt idx="84">
                  <c:v>-9.4298806999999982</c:v>
                </c:pt>
                <c:pt idx="85">
                  <c:v>-10.242096700000001</c:v>
                </c:pt>
                <c:pt idx="86">
                  <c:v>-10.973006699999999</c:v>
                </c:pt>
                <c:pt idx="87">
                  <c:v>-11.6300937</c:v>
                </c:pt>
                <c:pt idx="88">
                  <c:v>-12.287499700000001</c:v>
                </c:pt>
                <c:pt idx="89">
                  <c:v>-12.963127700000001</c:v>
                </c:pt>
                <c:pt idx="90">
                  <c:v>-13.646477699999998</c:v>
                </c:pt>
                <c:pt idx="91">
                  <c:v>-14.319329700000001</c:v>
                </c:pt>
                <c:pt idx="92">
                  <c:v>-14.989222699999999</c:v>
                </c:pt>
                <c:pt idx="93">
                  <c:v>-15.626833699999999</c:v>
                </c:pt>
                <c:pt idx="94">
                  <c:v>-16.265457699999999</c:v>
                </c:pt>
                <c:pt idx="95">
                  <c:v>-16.913723699999998</c:v>
                </c:pt>
                <c:pt idx="96">
                  <c:v>-17.5826137</c:v>
                </c:pt>
                <c:pt idx="97">
                  <c:v>-18.268915700000001</c:v>
                </c:pt>
                <c:pt idx="98">
                  <c:v>-18.977173700000002</c:v>
                </c:pt>
                <c:pt idx="99">
                  <c:v>-19.747074699999999</c:v>
                </c:pt>
                <c:pt idx="100">
                  <c:v>-20.272114699999999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59-4324-8BCC-67FE79EEC80B}"/>
            </c:ext>
          </c:extLst>
        </c:ser>
        <c:ser>
          <c:idx val="0"/>
          <c:order val="1"/>
          <c:tx>
            <c:v>53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0.01</c:v>
                </c:pt>
                <c:pt idx="1">
                  <c:v>0.18990000000000001</c:v>
                </c:pt>
                <c:pt idx="2">
                  <c:v>0.36980000000000002</c:v>
                </c:pt>
                <c:pt idx="3">
                  <c:v>0.54969999999999997</c:v>
                </c:pt>
                <c:pt idx="4">
                  <c:v>0.72960000000000003</c:v>
                </c:pt>
                <c:pt idx="5">
                  <c:v>0.90949999999999998</c:v>
                </c:pt>
                <c:pt idx="6">
                  <c:v>1.0893999999999999</c:v>
                </c:pt>
                <c:pt idx="7">
                  <c:v>1.2693000000000001</c:v>
                </c:pt>
                <c:pt idx="8">
                  <c:v>1.4492</c:v>
                </c:pt>
                <c:pt idx="9">
                  <c:v>1.6291</c:v>
                </c:pt>
                <c:pt idx="10">
                  <c:v>1.8089999999999999</c:v>
                </c:pt>
                <c:pt idx="11">
                  <c:v>1.9888999999999999</c:v>
                </c:pt>
                <c:pt idx="12">
                  <c:v>2.1688000000000001</c:v>
                </c:pt>
                <c:pt idx="13">
                  <c:v>2.3487</c:v>
                </c:pt>
                <c:pt idx="14">
                  <c:v>2.5286</c:v>
                </c:pt>
                <c:pt idx="15">
                  <c:v>2.7084999999999999</c:v>
                </c:pt>
                <c:pt idx="16">
                  <c:v>2.8883999999999999</c:v>
                </c:pt>
                <c:pt idx="17">
                  <c:v>3.0682999999999998</c:v>
                </c:pt>
                <c:pt idx="18">
                  <c:v>3.2482000000000002</c:v>
                </c:pt>
                <c:pt idx="19">
                  <c:v>3.4281000000000001</c:v>
                </c:pt>
                <c:pt idx="20">
                  <c:v>3.6080000000000001</c:v>
                </c:pt>
                <c:pt idx="21">
                  <c:v>3.7879</c:v>
                </c:pt>
                <c:pt idx="22">
                  <c:v>3.9678</c:v>
                </c:pt>
                <c:pt idx="23">
                  <c:v>4.1477000000000004</c:v>
                </c:pt>
                <c:pt idx="24">
                  <c:v>4.3276000000000003</c:v>
                </c:pt>
                <c:pt idx="25">
                  <c:v>4.5075000000000003</c:v>
                </c:pt>
                <c:pt idx="26">
                  <c:v>4.6874000000000002</c:v>
                </c:pt>
                <c:pt idx="27">
                  <c:v>4.8673000000000002</c:v>
                </c:pt>
                <c:pt idx="28">
                  <c:v>5.0472000000000001</c:v>
                </c:pt>
                <c:pt idx="29">
                  <c:v>5.2271000000000001</c:v>
                </c:pt>
                <c:pt idx="30">
                  <c:v>5.407</c:v>
                </c:pt>
                <c:pt idx="31">
                  <c:v>5.5869</c:v>
                </c:pt>
                <c:pt idx="32">
                  <c:v>5.7667999999999999</c:v>
                </c:pt>
                <c:pt idx="33">
                  <c:v>5.9466999999999999</c:v>
                </c:pt>
                <c:pt idx="34">
                  <c:v>6.1265999999999998</c:v>
                </c:pt>
                <c:pt idx="35">
                  <c:v>6.3064999999999998</c:v>
                </c:pt>
                <c:pt idx="36">
                  <c:v>6.4863999999999997</c:v>
                </c:pt>
                <c:pt idx="37">
                  <c:v>6.6662999999999997</c:v>
                </c:pt>
                <c:pt idx="38">
                  <c:v>6.8461999999999996</c:v>
                </c:pt>
                <c:pt idx="39">
                  <c:v>7.0260999999999996</c:v>
                </c:pt>
                <c:pt idx="40">
                  <c:v>7.2060000000000004</c:v>
                </c:pt>
                <c:pt idx="41">
                  <c:v>7.3859000000000004</c:v>
                </c:pt>
                <c:pt idx="42">
                  <c:v>7.5658000000000003</c:v>
                </c:pt>
                <c:pt idx="43">
                  <c:v>7.7457000000000003</c:v>
                </c:pt>
                <c:pt idx="44">
                  <c:v>7.9256000000000002</c:v>
                </c:pt>
                <c:pt idx="45">
                  <c:v>8.1054999999999993</c:v>
                </c:pt>
                <c:pt idx="46">
                  <c:v>8.2853999999999992</c:v>
                </c:pt>
                <c:pt idx="47">
                  <c:v>8.4652999999999992</c:v>
                </c:pt>
                <c:pt idx="48">
                  <c:v>8.6452000000000009</c:v>
                </c:pt>
                <c:pt idx="49">
                  <c:v>8.8251000000000008</c:v>
                </c:pt>
                <c:pt idx="50">
                  <c:v>9.0050000000000008</c:v>
                </c:pt>
                <c:pt idx="51">
                  <c:v>9.1849000000000007</c:v>
                </c:pt>
                <c:pt idx="52">
                  <c:v>9.3648000000000007</c:v>
                </c:pt>
                <c:pt idx="53">
                  <c:v>9.5447000000000006</c:v>
                </c:pt>
                <c:pt idx="54">
                  <c:v>9.7246000000000006</c:v>
                </c:pt>
                <c:pt idx="55">
                  <c:v>9.9045000000000005</c:v>
                </c:pt>
                <c:pt idx="56">
                  <c:v>10.0844</c:v>
                </c:pt>
                <c:pt idx="57">
                  <c:v>10.2643</c:v>
                </c:pt>
                <c:pt idx="58">
                  <c:v>10.4442</c:v>
                </c:pt>
                <c:pt idx="59">
                  <c:v>10.6241</c:v>
                </c:pt>
                <c:pt idx="60">
                  <c:v>10.804</c:v>
                </c:pt>
                <c:pt idx="61">
                  <c:v>10.9839</c:v>
                </c:pt>
                <c:pt idx="62">
                  <c:v>11.1638</c:v>
                </c:pt>
                <c:pt idx="63">
                  <c:v>11.3437</c:v>
                </c:pt>
                <c:pt idx="64">
                  <c:v>11.5236</c:v>
                </c:pt>
                <c:pt idx="65">
                  <c:v>11.7035</c:v>
                </c:pt>
                <c:pt idx="66">
                  <c:v>11.8834</c:v>
                </c:pt>
                <c:pt idx="67">
                  <c:v>12.0633</c:v>
                </c:pt>
                <c:pt idx="68">
                  <c:v>12.2432</c:v>
                </c:pt>
                <c:pt idx="69">
                  <c:v>12.4231</c:v>
                </c:pt>
                <c:pt idx="70">
                  <c:v>12.603</c:v>
                </c:pt>
                <c:pt idx="71">
                  <c:v>12.7829</c:v>
                </c:pt>
                <c:pt idx="72">
                  <c:v>12.9628</c:v>
                </c:pt>
                <c:pt idx="73">
                  <c:v>13.1427</c:v>
                </c:pt>
                <c:pt idx="74">
                  <c:v>13.3226</c:v>
                </c:pt>
                <c:pt idx="75">
                  <c:v>13.5025</c:v>
                </c:pt>
                <c:pt idx="76">
                  <c:v>13.682399999999999</c:v>
                </c:pt>
                <c:pt idx="77">
                  <c:v>13.862299999999999</c:v>
                </c:pt>
                <c:pt idx="78">
                  <c:v>14.042199999999999</c:v>
                </c:pt>
                <c:pt idx="79">
                  <c:v>14.222099999999999</c:v>
                </c:pt>
                <c:pt idx="80">
                  <c:v>14.401999999999999</c:v>
                </c:pt>
                <c:pt idx="81">
                  <c:v>14.581899999999999</c:v>
                </c:pt>
                <c:pt idx="82">
                  <c:v>14.761799999999999</c:v>
                </c:pt>
                <c:pt idx="83">
                  <c:v>14.941700000000001</c:v>
                </c:pt>
                <c:pt idx="84">
                  <c:v>15.121600000000001</c:v>
                </c:pt>
                <c:pt idx="85">
                  <c:v>15.301500000000001</c:v>
                </c:pt>
                <c:pt idx="86">
                  <c:v>15.481400000000001</c:v>
                </c:pt>
                <c:pt idx="87">
                  <c:v>15.661300000000001</c:v>
                </c:pt>
                <c:pt idx="88">
                  <c:v>15.841200000000001</c:v>
                </c:pt>
                <c:pt idx="89">
                  <c:v>16.021100000000001</c:v>
                </c:pt>
                <c:pt idx="90">
                  <c:v>16.201000000000001</c:v>
                </c:pt>
                <c:pt idx="91">
                  <c:v>16.3809</c:v>
                </c:pt>
                <c:pt idx="92">
                  <c:v>16.5608</c:v>
                </c:pt>
                <c:pt idx="93">
                  <c:v>16.7407</c:v>
                </c:pt>
                <c:pt idx="94">
                  <c:v>16.9206</c:v>
                </c:pt>
                <c:pt idx="95">
                  <c:v>17.1005</c:v>
                </c:pt>
                <c:pt idx="96">
                  <c:v>17.2804</c:v>
                </c:pt>
                <c:pt idx="97">
                  <c:v>17.4603</c:v>
                </c:pt>
                <c:pt idx="98">
                  <c:v>17.6402</c:v>
                </c:pt>
                <c:pt idx="99">
                  <c:v>17.8201</c:v>
                </c:pt>
                <c:pt idx="100">
                  <c:v>18</c:v>
                </c:pt>
              </c:numCache>
            </c:numRef>
          </c:xVal>
          <c:yVal>
            <c:numRef>
              <c:f>'IF Response'!$S$3:$S$103</c:f>
              <c:numCache>
                <c:formatCode>General</c:formatCode>
                <c:ptCount val="101"/>
                <c:pt idx="0">
                  <c:v>0.26870800000000017</c:v>
                </c:pt>
                <c:pt idx="1">
                  <c:v>0.20822099999999999</c:v>
                </c:pt>
                <c:pt idx="2">
                  <c:v>0.15255699999999983</c:v>
                </c:pt>
                <c:pt idx="3">
                  <c:v>7.439899999999966E-2</c:v>
                </c:pt>
                <c:pt idx="4">
                  <c:v>3.3776999999998836E-2</c:v>
                </c:pt>
                <c:pt idx="5">
                  <c:v>-3.3931000000000822E-2</c:v>
                </c:pt>
                <c:pt idx="6">
                  <c:v>-8.0340000000003187E-3</c:v>
                </c:pt>
                <c:pt idx="7">
                  <c:v>1.1161999999998784E-2</c:v>
                </c:pt>
                <c:pt idx="8">
                  <c:v>2.4044999999999206E-2</c:v>
                </c:pt>
                <c:pt idx="9">
                  <c:v>0</c:v>
                </c:pt>
                <c:pt idx="10">
                  <c:v>-4.0918000000001342E-2</c:v>
                </c:pt>
                <c:pt idx="11">
                  <c:v>-4.0987000000001217E-2</c:v>
                </c:pt>
                <c:pt idx="12">
                  <c:v>-4.4223000000000567E-2</c:v>
                </c:pt>
                <c:pt idx="13">
                  <c:v>-4.5685000000000642E-2</c:v>
                </c:pt>
                <c:pt idx="14">
                  <c:v>-7.2757000000001071E-2</c:v>
                </c:pt>
                <c:pt idx="15">
                  <c:v>-0.10986100000000043</c:v>
                </c:pt>
                <c:pt idx="16">
                  <c:v>-0.15334700000000012</c:v>
                </c:pt>
                <c:pt idx="17">
                  <c:v>-0.15526400000000073</c:v>
                </c:pt>
                <c:pt idx="18">
                  <c:v>-0.17682100000000034</c:v>
                </c:pt>
                <c:pt idx="19">
                  <c:v>-0.179392</c:v>
                </c:pt>
                <c:pt idx="20">
                  <c:v>-0.2315870000000011</c:v>
                </c:pt>
                <c:pt idx="21">
                  <c:v>-0.29075500000000076</c:v>
                </c:pt>
                <c:pt idx="22">
                  <c:v>-0.35215900000000033</c:v>
                </c:pt>
                <c:pt idx="23">
                  <c:v>-0.41611800000000088</c:v>
                </c:pt>
                <c:pt idx="24">
                  <c:v>-0.38879600000000103</c:v>
                </c:pt>
                <c:pt idx="25">
                  <c:v>-0.38369100000000067</c:v>
                </c:pt>
                <c:pt idx="26">
                  <c:v>-0.33185800000000043</c:v>
                </c:pt>
                <c:pt idx="27">
                  <c:v>-0.38433600000000112</c:v>
                </c:pt>
                <c:pt idx="28">
                  <c:v>-0.42680600000000091</c:v>
                </c:pt>
                <c:pt idx="29">
                  <c:v>-0.49094499999999996</c:v>
                </c:pt>
                <c:pt idx="30">
                  <c:v>-0.51245100000000043</c:v>
                </c:pt>
                <c:pt idx="31">
                  <c:v>-0.51201600000000091</c:v>
                </c:pt>
                <c:pt idx="32">
                  <c:v>-0.56607900000000022</c:v>
                </c:pt>
                <c:pt idx="33">
                  <c:v>-0.61277800000000049</c:v>
                </c:pt>
                <c:pt idx="34">
                  <c:v>-0.70763100000000101</c:v>
                </c:pt>
                <c:pt idx="35">
                  <c:v>-0.74487900000000096</c:v>
                </c:pt>
                <c:pt idx="36">
                  <c:v>-0.80346399999999996</c:v>
                </c:pt>
                <c:pt idx="37">
                  <c:v>-0.8398020000000006</c:v>
                </c:pt>
                <c:pt idx="38">
                  <c:v>-0.83040100000000017</c:v>
                </c:pt>
                <c:pt idx="39">
                  <c:v>-0.85013300000000136</c:v>
                </c:pt>
                <c:pt idx="40">
                  <c:v>-0.82579400000000014</c:v>
                </c:pt>
                <c:pt idx="41">
                  <c:v>-0.9017470000000003</c:v>
                </c:pt>
                <c:pt idx="42">
                  <c:v>-0.86767200000000066</c:v>
                </c:pt>
                <c:pt idx="43">
                  <c:v>-0.91959400000000002</c:v>
                </c:pt>
                <c:pt idx="44">
                  <c:v>-0.90672800000000109</c:v>
                </c:pt>
                <c:pt idx="45">
                  <c:v>-1.0141680000000015</c:v>
                </c:pt>
                <c:pt idx="46">
                  <c:v>-1.093432</c:v>
                </c:pt>
                <c:pt idx="47">
                  <c:v>-1.1701530000000009</c:v>
                </c:pt>
                <c:pt idx="48">
                  <c:v>-1.2623660000000001</c:v>
                </c:pt>
                <c:pt idx="49">
                  <c:v>-1.3134139999999999</c:v>
                </c:pt>
                <c:pt idx="50">
                  <c:v>-1.5162750000000003</c:v>
                </c:pt>
                <c:pt idx="51">
                  <c:v>-1.6986490000000014</c:v>
                </c:pt>
                <c:pt idx="52">
                  <c:v>-1.910502000000001</c:v>
                </c:pt>
                <c:pt idx="53">
                  <c:v>-1.9447840000000003</c:v>
                </c:pt>
                <c:pt idx="54">
                  <c:v>-1.9705680000000001</c:v>
                </c:pt>
                <c:pt idx="55">
                  <c:v>-2.0108350000000002</c:v>
                </c:pt>
                <c:pt idx="56">
                  <c:v>-2.123228000000001</c:v>
                </c:pt>
                <c:pt idx="57">
                  <c:v>-2.273377</c:v>
                </c:pt>
                <c:pt idx="58">
                  <c:v>-2.387080000000001</c:v>
                </c:pt>
                <c:pt idx="59">
                  <c:v>-2.5905430000000003</c:v>
                </c:pt>
                <c:pt idx="60">
                  <c:v>-2.7010890000000014</c:v>
                </c:pt>
                <c:pt idx="61">
                  <c:v>-2.8918560000000006</c:v>
                </c:pt>
                <c:pt idx="62">
                  <c:v>-2.8863099999999999</c:v>
                </c:pt>
                <c:pt idx="63">
                  <c:v>-2.8399220000000014</c:v>
                </c:pt>
                <c:pt idx="64">
                  <c:v>-2.5906130000000012</c:v>
                </c:pt>
                <c:pt idx="65">
                  <c:v>-2.3263560000000005</c:v>
                </c:pt>
                <c:pt idx="66">
                  <c:v>-2.049570000000001</c:v>
                </c:pt>
                <c:pt idx="67">
                  <c:v>-1.9005010000000002</c:v>
                </c:pt>
                <c:pt idx="68">
                  <c:v>-1.8955700000000011</c:v>
                </c:pt>
                <c:pt idx="69">
                  <c:v>-2.007816</c:v>
                </c:pt>
                <c:pt idx="70">
                  <c:v>-2.2341920000000002</c:v>
                </c:pt>
                <c:pt idx="71">
                  <c:v>-2.5596530000000008</c:v>
                </c:pt>
                <c:pt idx="72">
                  <c:v>-3.0755310000000016</c:v>
                </c:pt>
                <c:pt idx="73">
                  <c:v>-3.6608990000000006</c:v>
                </c:pt>
                <c:pt idx="74">
                  <c:v>-4.370241</c:v>
                </c:pt>
                <c:pt idx="75">
                  <c:v>-5.0531420000000011</c:v>
                </c:pt>
                <c:pt idx="76">
                  <c:v>-5.782019</c:v>
                </c:pt>
                <c:pt idx="77">
                  <c:v>-6.4354829999999996</c:v>
                </c:pt>
                <c:pt idx="78">
                  <c:v>-7.0822280000000024</c:v>
                </c:pt>
                <c:pt idx="79">
                  <c:v>-7.6910010000000018</c:v>
                </c:pt>
                <c:pt idx="80">
                  <c:v>-8.3054760000000005</c:v>
                </c:pt>
                <c:pt idx="81">
                  <c:v>-8.8895600000000012</c:v>
                </c:pt>
                <c:pt idx="82">
                  <c:v>-9.4590210000000017</c:v>
                </c:pt>
                <c:pt idx="83">
                  <c:v>-10.019858000000001</c:v>
                </c:pt>
                <c:pt idx="84">
                  <c:v>-10.57042</c:v>
                </c:pt>
                <c:pt idx="85">
                  <c:v>-11.131863000000001</c:v>
                </c:pt>
                <c:pt idx="86">
                  <c:v>-11.690078000000002</c:v>
                </c:pt>
                <c:pt idx="87">
                  <c:v>-12.254172000000002</c:v>
                </c:pt>
                <c:pt idx="88">
                  <c:v>-12.821212000000001</c:v>
                </c:pt>
                <c:pt idx="89">
                  <c:v>-13.398017000000001</c:v>
                </c:pt>
                <c:pt idx="90">
                  <c:v>-13.985852</c:v>
                </c:pt>
                <c:pt idx="91">
                  <c:v>-14.561341000000001</c:v>
                </c:pt>
                <c:pt idx="92">
                  <c:v>-15.116496</c:v>
                </c:pt>
                <c:pt idx="93">
                  <c:v>-15.722604000000002</c:v>
                </c:pt>
                <c:pt idx="94">
                  <c:v>-16.353219000000003</c:v>
                </c:pt>
                <c:pt idx="95">
                  <c:v>-17.016837000000002</c:v>
                </c:pt>
                <c:pt idx="96">
                  <c:v>-17.666620999999999</c:v>
                </c:pt>
                <c:pt idx="97">
                  <c:v>-18.337401</c:v>
                </c:pt>
                <c:pt idx="98">
                  <c:v>-19.033417</c:v>
                </c:pt>
                <c:pt idx="99">
                  <c:v>-19.761105000000001</c:v>
                </c:pt>
                <c:pt idx="100">
                  <c:v>-20.254113000000004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59-4324-8BCC-67FE79EEC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34272"/>
        <c:axId val="116136192"/>
      </c:scatterChart>
      <c:valAx>
        <c:axId val="116134272"/>
        <c:scaling>
          <c:orientation val="minMax"/>
          <c:max val="2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136192"/>
        <c:crosses val="autoZero"/>
        <c:crossBetween val="midCat"/>
        <c:majorUnit val="5"/>
      </c:valAx>
      <c:valAx>
        <c:axId val="116136192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134272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415963329373244"/>
          <c:y val="0.68226778944298638"/>
          <c:w val="0.46321612880848689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IF RL-LSLO 53 GHz - Configuration B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0.01</c:v>
                </c:pt>
                <c:pt idx="1">
                  <c:v>0.18990000000000001</c:v>
                </c:pt>
                <c:pt idx="2">
                  <c:v>0.36980000000000002</c:v>
                </c:pt>
                <c:pt idx="3">
                  <c:v>0.54969999999999997</c:v>
                </c:pt>
                <c:pt idx="4">
                  <c:v>0.72960000000000003</c:v>
                </c:pt>
                <c:pt idx="5">
                  <c:v>0.90949999999999998</c:v>
                </c:pt>
                <c:pt idx="6">
                  <c:v>1.0893999999999999</c:v>
                </c:pt>
                <c:pt idx="7">
                  <c:v>1.2693000000000001</c:v>
                </c:pt>
                <c:pt idx="8">
                  <c:v>1.4492</c:v>
                </c:pt>
                <c:pt idx="9">
                  <c:v>1.6291</c:v>
                </c:pt>
                <c:pt idx="10">
                  <c:v>1.8089999999999999</c:v>
                </c:pt>
                <c:pt idx="11">
                  <c:v>1.9888999999999999</c:v>
                </c:pt>
                <c:pt idx="12">
                  <c:v>2.1688000000000001</c:v>
                </c:pt>
                <c:pt idx="13">
                  <c:v>2.3487</c:v>
                </c:pt>
                <c:pt idx="14">
                  <c:v>2.5286</c:v>
                </c:pt>
                <c:pt idx="15">
                  <c:v>2.7084999999999999</c:v>
                </c:pt>
                <c:pt idx="16">
                  <c:v>2.8883999999999999</c:v>
                </c:pt>
                <c:pt idx="17">
                  <c:v>3.0682999999999998</c:v>
                </c:pt>
                <c:pt idx="18">
                  <c:v>3.2482000000000002</c:v>
                </c:pt>
                <c:pt idx="19">
                  <c:v>3.4281000000000001</c:v>
                </c:pt>
                <c:pt idx="20">
                  <c:v>3.6080000000000001</c:v>
                </c:pt>
                <c:pt idx="21">
                  <c:v>3.7879</c:v>
                </c:pt>
                <c:pt idx="22">
                  <c:v>3.9678</c:v>
                </c:pt>
                <c:pt idx="23">
                  <c:v>4.1477000000000004</c:v>
                </c:pt>
                <c:pt idx="24">
                  <c:v>4.3276000000000003</c:v>
                </c:pt>
                <c:pt idx="25">
                  <c:v>4.5075000000000003</c:v>
                </c:pt>
                <c:pt idx="26">
                  <c:v>4.6874000000000002</c:v>
                </c:pt>
                <c:pt idx="27">
                  <c:v>4.8673000000000002</c:v>
                </c:pt>
                <c:pt idx="28">
                  <c:v>5.0472000000000001</c:v>
                </c:pt>
                <c:pt idx="29">
                  <c:v>5.2271000000000001</c:v>
                </c:pt>
                <c:pt idx="30">
                  <c:v>5.407</c:v>
                </c:pt>
                <c:pt idx="31">
                  <c:v>5.5869</c:v>
                </c:pt>
                <c:pt idx="32">
                  <c:v>5.7667999999999999</c:v>
                </c:pt>
                <c:pt idx="33">
                  <c:v>5.9466999999999999</c:v>
                </c:pt>
                <c:pt idx="34">
                  <c:v>6.1265999999999998</c:v>
                </c:pt>
                <c:pt idx="35">
                  <c:v>6.3064999999999998</c:v>
                </c:pt>
                <c:pt idx="36">
                  <c:v>6.4863999999999997</c:v>
                </c:pt>
                <c:pt idx="37">
                  <c:v>6.6662999999999997</c:v>
                </c:pt>
                <c:pt idx="38">
                  <c:v>6.8461999999999996</c:v>
                </c:pt>
                <c:pt idx="39">
                  <c:v>7.0260999999999996</c:v>
                </c:pt>
                <c:pt idx="40">
                  <c:v>7.2060000000000004</c:v>
                </c:pt>
                <c:pt idx="41">
                  <c:v>7.3859000000000004</c:v>
                </c:pt>
                <c:pt idx="42">
                  <c:v>7.5658000000000003</c:v>
                </c:pt>
                <c:pt idx="43">
                  <c:v>7.7457000000000003</c:v>
                </c:pt>
                <c:pt idx="44">
                  <c:v>7.9256000000000002</c:v>
                </c:pt>
                <c:pt idx="45">
                  <c:v>8.1054999999999993</c:v>
                </c:pt>
                <c:pt idx="46">
                  <c:v>8.2853999999999992</c:v>
                </c:pt>
                <c:pt idx="47">
                  <c:v>8.4652999999999992</c:v>
                </c:pt>
                <c:pt idx="48">
                  <c:v>8.6452000000000009</c:v>
                </c:pt>
                <c:pt idx="49">
                  <c:v>8.8251000000000008</c:v>
                </c:pt>
                <c:pt idx="50">
                  <c:v>9.0050000000000008</c:v>
                </c:pt>
                <c:pt idx="51">
                  <c:v>9.1849000000000007</c:v>
                </c:pt>
                <c:pt idx="52">
                  <c:v>9.3648000000000007</c:v>
                </c:pt>
                <c:pt idx="53">
                  <c:v>9.5447000000000006</c:v>
                </c:pt>
                <c:pt idx="54">
                  <c:v>9.7246000000000006</c:v>
                </c:pt>
                <c:pt idx="55">
                  <c:v>9.9045000000000005</c:v>
                </c:pt>
                <c:pt idx="56">
                  <c:v>10.0844</c:v>
                </c:pt>
                <c:pt idx="57">
                  <c:v>10.2643</c:v>
                </c:pt>
                <c:pt idx="58">
                  <c:v>10.4442</c:v>
                </c:pt>
                <c:pt idx="59">
                  <c:v>10.6241</c:v>
                </c:pt>
                <c:pt idx="60">
                  <c:v>10.804</c:v>
                </c:pt>
                <c:pt idx="61">
                  <c:v>10.9839</c:v>
                </c:pt>
                <c:pt idx="62">
                  <c:v>11.1638</c:v>
                </c:pt>
                <c:pt idx="63">
                  <c:v>11.3437</c:v>
                </c:pt>
                <c:pt idx="64">
                  <c:v>11.5236</c:v>
                </c:pt>
                <c:pt idx="65">
                  <c:v>11.7035</c:v>
                </c:pt>
                <c:pt idx="66">
                  <c:v>11.8834</c:v>
                </c:pt>
                <c:pt idx="67">
                  <c:v>12.0633</c:v>
                </c:pt>
                <c:pt idx="68">
                  <c:v>12.2432</c:v>
                </c:pt>
                <c:pt idx="69">
                  <c:v>12.4231</c:v>
                </c:pt>
                <c:pt idx="70">
                  <c:v>12.603</c:v>
                </c:pt>
                <c:pt idx="71">
                  <c:v>12.7829</c:v>
                </c:pt>
                <c:pt idx="72">
                  <c:v>12.9628</c:v>
                </c:pt>
                <c:pt idx="73">
                  <c:v>13.1427</c:v>
                </c:pt>
                <c:pt idx="74">
                  <c:v>13.3226</c:v>
                </c:pt>
                <c:pt idx="75">
                  <c:v>13.5025</c:v>
                </c:pt>
                <c:pt idx="76">
                  <c:v>13.682399999999999</c:v>
                </c:pt>
                <c:pt idx="77">
                  <c:v>13.862299999999999</c:v>
                </c:pt>
                <c:pt idx="78">
                  <c:v>14.042199999999999</c:v>
                </c:pt>
                <c:pt idx="79">
                  <c:v>14.222099999999999</c:v>
                </c:pt>
                <c:pt idx="80">
                  <c:v>14.401999999999999</c:v>
                </c:pt>
                <c:pt idx="81">
                  <c:v>14.581899999999999</c:v>
                </c:pt>
                <c:pt idx="82">
                  <c:v>14.761799999999999</c:v>
                </c:pt>
                <c:pt idx="83">
                  <c:v>14.941700000000001</c:v>
                </c:pt>
                <c:pt idx="84">
                  <c:v>15.121600000000001</c:v>
                </c:pt>
                <c:pt idx="85">
                  <c:v>15.301500000000001</c:v>
                </c:pt>
                <c:pt idx="86">
                  <c:v>15.481400000000001</c:v>
                </c:pt>
                <c:pt idx="87">
                  <c:v>15.661300000000001</c:v>
                </c:pt>
                <c:pt idx="88">
                  <c:v>15.841200000000001</c:v>
                </c:pt>
                <c:pt idx="89">
                  <c:v>16.021100000000001</c:v>
                </c:pt>
                <c:pt idx="90">
                  <c:v>16.201000000000001</c:v>
                </c:pt>
                <c:pt idx="91">
                  <c:v>16.3809</c:v>
                </c:pt>
                <c:pt idx="92">
                  <c:v>16.5608</c:v>
                </c:pt>
                <c:pt idx="93">
                  <c:v>16.7407</c:v>
                </c:pt>
                <c:pt idx="94">
                  <c:v>16.9206</c:v>
                </c:pt>
                <c:pt idx="95">
                  <c:v>17.1005</c:v>
                </c:pt>
                <c:pt idx="96">
                  <c:v>17.2804</c:v>
                </c:pt>
                <c:pt idx="97">
                  <c:v>17.4603</c:v>
                </c:pt>
                <c:pt idx="98">
                  <c:v>17.6402</c:v>
                </c:pt>
                <c:pt idx="99">
                  <c:v>17.8201</c:v>
                </c:pt>
                <c:pt idx="100">
                  <c:v>18</c:v>
                </c:pt>
              </c:numCache>
            </c:numRef>
          </c:xVal>
          <c:yVal>
            <c:numRef>
              <c:f>'IF Response'!$J$3:$J$103</c:f>
              <c:numCache>
                <c:formatCode>General</c:formatCode>
                <c:ptCount val="101"/>
                <c:pt idx="0">
                  <c:v>-15.995646000000001</c:v>
                </c:pt>
                <c:pt idx="1">
                  <c:v>-15.546104</c:v>
                </c:pt>
                <c:pt idx="2">
                  <c:v>-15.301920000000001</c:v>
                </c:pt>
                <c:pt idx="3">
                  <c:v>-14.946616000000001</c:v>
                </c:pt>
                <c:pt idx="4">
                  <c:v>-14.760971</c:v>
                </c:pt>
                <c:pt idx="5">
                  <c:v>-14.587152</c:v>
                </c:pt>
                <c:pt idx="6">
                  <c:v>-14.628201000000001</c:v>
                </c:pt>
                <c:pt idx="7">
                  <c:v>-14.35571</c:v>
                </c:pt>
                <c:pt idx="8">
                  <c:v>-14.112045999999999</c:v>
                </c:pt>
                <c:pt idx="9">
                  <c:v>-13.749002000000001</c:v>
                </c:pt>
                <c:pt idx="10">
                  <c:v>-13.333453</c:v>
                </c:pt>
                <c:pt idx="11">
                  <c:v>-12.841984999999999</c:v>
                </c:pt>
                <c:pt idx="12">
                  <c:v>-12.390088</c:v>
                </c:pt>
                <c:pt idx="13">
                  <c:v>-12.07854</c:v>
                </c:pt>
                <c:pt idx="14">
                  <c:v>-11.667897</c:v>
                </c:pt>
                <c:pt idx="15">
                  <c:v>-11.602895</c:v>
                </c:pt>
                <c:pt idx="16">
                  <c:v>-11.534446000000001</c:v>
                </c:pt>
                <c:pt idx="17">
                  <c:v>-11.591303999999999</c:v>
                </c:pt>
                <c:pt idx="18">
                  <c:v>-11.588501000000001</c:v>
                </c:pt>
                <c:pt idx="19">
                  <c:v>-11.630395</c:v>
                </c:pt>
                <c:pt idx="20">
                  <c:v>-11.733283999999999</c:v>
                </c:pt>
                <c:pt idx="21">
                  <c:v>-11.959102</c:v>
                </c:pt>
                <c:pt idx="22">
                  <c:v>-12.298708</c:v>
                </c:pt>
                <c:pt idx="23">
                  <c:v>-12.396205999999999</c:v>
                </c:pt>
                <c:pt idx="24">
                  <c:v>-12.548973</c:v>
                </c:pt>
                <c:pt idx="25">
                  <c:v>-12.361661</c:v>
                </c:pt>
                <c:pt idx="26">
                  <c:v>-12.163223</c:v>
                </c:pt>
                <c:pt idx="27">
                  <c:v>-11.864784</c:v>
                </c:pt>
                <c:pt idx="28">
                  <c:v>-11.735353</c:v>
                </c:pt>
                <c:pt idx="29">
                  <c:v>-11.586463</c:v>
                </c:pt>
                <c:pt idx="30">
                  <c:v>-11.496957999999999</c:v>
                </c:pt>
                <c:pt idx="31">
                  <c:v>-11.483828000000001</c:v>
                </c:pt>
                <c:pt idx="32">
                  <c:v>-11.32418</c:v>
                </c:pt>
                <c:pt idx="33">
                  <c:v>-11.333119</c:v>
                </c:pt>
                <c:pt idx="34">
                  <c:v>-11.253195</c:v>
                </c:pt>
                <c:pt idx="35">
                  <c:v>-11.20473</c:v>
                </c:pt>
                <c:pt idx="36">
                  <c:v>-11.028537</c:v>
                </c:pt>
                <c:pt idx="37">
                  <c:v>-10.737935999999999</c:v>
                </c:pt>
                <c:pt idx="38">
                  <c:v>-10.518869</c:v>
                </c:pt>
                <c:pt idx="39">
                  <c:v>-10.224643</c:v>
                </c:pt>
                <c:pt idx="40">
                  <c:v>-10.052493999999999</c:v>
                </c:pt>
                <c:pt idx="41">
                  <c:v>-9.7842883999999994</c:v>
                </c:pt>
                <c:pt idx="42">
                  <c:v>-9.6639519000000007</c:v>
                </c:pt>
                <c:pt idx="43">
                  <c:v>-9.4251728000000004</c:v>
                </c:pt>
                <c:pt idx="44">
                  <c:v>-9.2826719000000004</c:v>
                </c:pt>
                <c:pt idx="45">
                  <c:v>-9.1051473999999999</c:v>
                </c:pt>
                <c:pt idx="46">
                  <c:v>-8.9463519999999992</c:v>
                </c:pt>
                <c:pt idx="47">
                  <c:v>-8.8539695999999992</c:v>
                </c:pt>
                <c:pt idx="48">
                  <c:v>-8.6143370000000008</c:v>
                </c:pt>
                <c:pt idx="49">
                  <c:v>-8.4521073999999992</c:v>
                </c:pt>
                <c:pt idx="50">
                  <c:v>-8.2777700000000003</c:v>
                </c:pt>
                <c:pt idx="51">
                  <c:v>-8.1235999999999997</c:v>
                </c:pt>
                <c:pt idx="52">
                  <c:v>-7.9227428</c:v>
                </c:pt>
                <c:pt idx="53">
                  <c:v>-7.7531055999999996</c:v>
                </c:pt>
                <c:pt idx="54">
                  <c:v>-7.5979961999999999</c:v>
                </c:pt>
                <c:pt idx="55">
                  <c:v>-7.3936367000000001</c:v>
                </c:pt>
                <c:pt idx="56">
                  <c:v>-7.3249240000000002</c:v>
                </c:pt>
                <c:pt idx="57">
                  <c:v>-7.3061881</c:v>
                </c:pt>
                <c:pt idx="58">
                  <c:v>-7.2751235999999997</c:v>
                </c:pt>
                <c:pt idx="59">
                  <c:v>-7.2302232000000002</c:v>
                </c:pt>
                <c:pt idx="60">
                  <c:v>-7.1449636999999999</c:v>
                </c:pt>
                <c:pt idx="61">
                  <c:v>-7.0563912000000002</c:v>
                </c:pt>
                <c:pt idx="62">
                  <c:v>-6.8587470000000001</c:v>
                </c:pt>
                <c:pt idx="63">
                  <c:v>-6.7175779000000002</c:v>
                </c:pt>
                <c:pt idx="64">
                  <c:v>-6.4019278999999996</c:v>
                </c:pt>
                <c:pt idx="65">
                  <c:v>-6.1401572</c:v>
                </c:pt>
                <c:pt idx="66">
                  <c:v>-5.7231788999999997</c:v>
                </c:pt>
                <c:pt idx="67">
                  <c:v>-5.3618727000000002</c:v>
                </c:pt>
                <c:pt idx="68">
                  <c:v>-4.9455356999999998</c:v>
                </c:pt>
                <c:pt idx="69">
                  <c:v>-4.6481475999999997</c:v>
                </c:pt>
                <c:pt idx="70">
                  <c:v>-4.3536158</c:v>
                </c:pt>
                <c:pt idx="71">
                  <c:v>-4.1422005000000004</c:v>
                </c:pt>
                <c:pt idx="72">
                  <c:v>-3.9825238999999999</c:v>
                </c:pt>
                <c:pt idx="73">
                  <c:v>-3.8854449</c:v>
                </c:pt>
                <c:pt idx="74">
                  <c:v>-3.8539908</c:v>
                </c:pt>
                <c:pt idx="75">
                  <c:v>-3.8639261999999999</c:v>
                </c:pt>
                <c:pt idx="76">
                  <c:v>-3.8811097000000001</c:v>
                </c:pt>
                <c:pt idx="77">
                  <c:v>-3.8105619000000002</c:v>
                </c:pt>
                <c:pt idx="78">
                  <c:v>-3.6764679</c:v>
                </c:pt>
                <c:pt idx="79">
                  <c:v>-3.4391999000000002</c:v>
                </c:pt>
                <c:pt idx="80">
                  <c:v>-3.1326377000000001</c:v>
                </c:pt>
                <c:pt idx="81">
                  <c:v>-2.8058155</c:v>
                </c:pt>
                <c:pt idx="82">
                  <c:v>-2.5085508999999999</c:v>
                </c:pt>
                <c:pt idx="83">
                  <c:v>-2.2627625</c:v>
                </c:pt>
                <c:pt idx="84">
                  <c:v>-2.0741754000000001</c:v>
                </c:pt>
                <c:pt idx="85">
                  <c:v>-1.9232849000000001</c:v>
                </c:pt>
                <c:pt idx="86">
                  <c:v>-1.8030143000000001</c:v>
                </c:pt>
                <c:pt idx="87">
                  <c:v>-1.7000888999999999</c:v>
                </c:pt>
                <c:pt idx="88">
                  <c:v>-1.6118847000000001</c:v>
                </c:pt>
                <c:pt idx="89">
                  <c:v>-1.5300454000000001</c:v>
                </c:pt>
                <c:pt idx="90">
                  <c:v>-1.4562899</c:v>
                </c:pt>
                <c:pt idx="91">
                  <c:v>-1.3884300000000001</c:v>
                </c:pt>
                <c:pt idx="92">
                  <c:v>-1.3250232</c:v>
                </c:pt>
                <c:pt idx="93">
                  <c:v>-1.2702529</c:v>
                </c:pt>
                <c:pt idx="94">
                  <c:v>-1.2235267999999999</c:v>
                </c:pt>
                <c:pt idx="95">
                  <c:v>-1.1842642000000001</c:v>
                </c:pt>
                <c:pt idx="96">
                  <c:v>-1.1523000000000001</c:v>
                </c:pt>
                <c:pt idx="97">
                  <c:v>-1.1290106</c:v>
                </c:pt>
                <c:pt idx="98">
                  <c:v>-1.1144061000000001</c:v>
                </c:pt>
                <c:pt idx="99">
                  <c:v>-1.1043395</c:v>
                </c:pt>
                <c:pt idx="100">
                  <c:v>-1.099167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EB-4A1E-A080-14B740E739BA}"/>
            </c:ext>
          </c:extLst>
        </c:ser>
        <c:ser>
          <c:idx val="0"/>
          <c:order val="1"/>
          <c:tx>
            <c:v>IF RL-LSLO 53 GHz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0.01</c:v>
                </c:pt>
                <c:pt idx="1">
                  <c:v>0.18990000000000001</c:v>
                </c:pt>
                <c:pt idx="2">
                  <c:v>0.36980000000000002</c:v>
                </c:pt>
                <c:pt idx="3">
                  <c:v>0.54969999999999997</c:v>
                </c:pt>
                <c:pt idx="4">
                  <c:v>0.72960000000000003</c:v>
                </c:pt>
                <c:pt idx="5">
                  <c:v>0.90949999999999998</c:v>
                </c:pt>
                <c:pt idx="6">
                  <c:v>1.0893999999999999</c:v>
                </c:pt>
                <c:pt idx="7">
                  <c:v>1.2693000000000001</c:v>
                </c:pt>
                <c:pt idx="8">
                  <c:v>1.4492</c:v>
                </c:pt>
                <c:pt idx="9">
                  <c:v>1.6291</c:v>
                </c:pt>
                <c:pt idx="10">
                  <c:v>1.8089999999999999</c:v>
                </c:pt>
                <c:pt idx="11">
                  <c:v>1.9888999999999999</c:v>
                </c:pt>
                <c:pt idx="12">
                  <c:v>2.1688000000000001</c:v>
                </c:pt>
                <c:pt idx="13">
                  <c:v>2.3487</c:v>
                </c:pt>
                <c:pt idx="14">
                  <c:v>2.5286</c:v>
                </c:pt>
                <c:pt idx="15">
                  <c:v>2.7084999999999999</c:v>
                </c:pt>
                <c:pt idx="16">
                  <c:v>2.8883999999999999</c:v>
                </c:pt>
                <c:pt idx="17">
                  <c:v>3.0682999999999998</c:v>
                </c:pt>
                <c:pt idx="18">
                  <c:v>3.2482000000000002</c:v>
                </c:pt>
                <c:pt idx="19">
                  <c:v>3.4281000000000001</c:v>
                </c:pt>
                <c:pt idx="20">
                  <c:v>3.6080000000000001</c:v>
                </c:pt>
                <c:pt idx="21">
                  <c:v>3.7879</c:v>
                </c:pt>
                <c:pt idx="22">
                  <c:v>3.9678</c:v>
                </c:pt>
                <c:pt idx="23">
                  <c:v>4.1477000000000004</c:v>
                </c:pt>
                <c:pt idx="24">
                  <c:v>4.3276000000000003</c:v>
                </c:pt>
                <c:pt idx="25">
                  <c:v>4.5075000000000003</c:v>
                </c:pt>
                <c:pt idx="26">
                  <c:v>4.6874000000000002</c:v>
                </c:pt>
                <c:pt idx="27">
                  <c:v>4.8673000000000002</c:v>
                </c:pt>
                <c:pt idx="28">
                  <c:v>5.0472000000000001</c:v>
                </c:pt>
                <c:pt idx="29">
                  <c:v>5.2271000000000001</c:v>
                </c:pt>
                <c:pt idx="30">
                  <c:v>5.407</c:v>
                </c:pt>
                <c:pt idx="31">
                  <c:v>5.5869</c:v>
                </c:pt>
                <c:pt idx="32">
                  <c:v>5.7667999999999999</c:v>
                </c:pt>
                <c:pt idx="33">
                  <c:v>5.9466999999999999</c:v>
                </c:pt>
                <c:pt idx="34">
                  <c:v>6.1265999999999998</c:v>
                </c:pt>
                <c:pt idx="35">
                  <c:v>6.3064999999999998</c:v>
                </c:pt>
                <c:pt idx="36">
                  <c:v>6.4863999999999997</c:v>
                </c:pt>
                <c:pt idx="37">
                  <c:v>6.6662999999999997</c:v>
                </c:pt>
                <c:pt idx="38">
                  <c:v>6.8461999999999996</c:v>
                </c:pt>
                <c:pt idx="39">
                  <c:v>7.0260999999999996</c:v>
                </c:pt>
                <c:pt idx="40">
                  <c:v>7.2060000000000004</c:v>
                </c:pt>
                <c:pt idx="41">
                  <c:v>7.3859000000000004</c:v>
                </c:pt>
                <c:pt idx="42">
                  <c:v>7.5658000000000003</c:v>
                </c:pt>
                <c:pt idx="43">
                  <c:v>7.7457000000000003</c:v>
                </c:pt>
                <c:pt idx="44">
                  <c:v>7.9256000000000002</c:v>
                </c:pt>
                <c:pt idx="45">
                  <c:v>8.1054999999999993</c:v>
                </c:pt>
                <c:pt idx="46">
                  <c:v>8.2853999999999992</c:v>
                </c:pt>
                <c:pt idx="47">
                  <c:v>8.4652999999999992</c:v>
                </c:pt>
                <c:pt idx="48">
                  <c:v>8.6452000000000009</c:v>
                </c:pt>
                <c:pt idx="49">
                  <c:v>8.8251000000000008</c:v>
                </c:pt>
                <c:pt idx="50">
                  <c:v>9.0050000000000008</c:v>
                </c:pt>
                <c:pt idx="51">
                  <c:v>9.1849000000000007</c:v>
                </c:pt>
                <c:pt idx="52">
                  <c:v>9.3648000000000007</c:v>
                </c:pt>
                <c:pt idx="53">
                  <c:v>9.5447000000000006</c:v>
                </c:pt>
                <c:pt idx="54">
                  <c:v>9.7246000000000006</c:v>
                </c:pt>
                <c:pt idx="55">
                  <c:v>9.9045000000000005</c:v>
                </c:pt>
                <c:pt idx="56">
                  <c:v>10.0844</c:v>
                </c:pt>
                <c:pt idx="57">
                  <c:v>10.2643</c:v>
                </c:pt>
                <c:pt idx="58">
                  <c:v>10.4442</c:v>
                </c:pt>
                <c:pt idx="59">
                  <c:v>10.6241</c:v>
                </c:pt>
                <c:pt idx="60">
                  <c:v>10.804</c:v>
                </c:pt>
                <c:pt idx="61">
                  <c:v>10.9839</c:v>
                </c:pt>
                <c:pt idx="62">
                  <c:v>11.1638</c:v>
                </c:pt>
                <c:pt idx="63">
                  <c:v>11.3437</c:v>
                </c:pt>
                <c:pt idx="64">
                  <c:v>11.5236</c:v>
                </c:pt>
                <c:pt idx="65">
                  <c:v>11.7035</c:v>
                </c:pt>
                <c:pt idx="66">
                  <c:v>11.8834</c:v>
                </c:pt>
                <c:pt idx="67">
                  <c:v>12.0633</c:v>
                </c:pt>
                <c:pt idx="68">
                  <c:v>12.2432</c:v>
                </c:pt>
                <c:pt idx="69">
                  <c:v>12.4231</c:v>
                </c:pt>
                <c:pt idx="70">
                  <c:v>12.603</c:v>
                </c:pt>
                <c:pt idx="71">
                  <c:v>12.7829</c:v>
                </c:pt>
                <c:pt idx="72">
                  <c:v>12.9628</c:v>
                </c:pt>
                <c:pt idx="73">
                  <c:v>13.1427</c:v>
                </c:pt>
                <c:pt idx="74">
                  <c:v>13.3226</c:v>
                </c:pt>
                <c:pt idx="75">
                  <c:v>13.5025</c:v>
                </c:pt>
                <c:pt idx="76">
                  <c:v>13.682399999999999</c:v>
                </c:pt>
                <c:pt idx="77">
                  <c:v>13.862299999999999</c:v>
                </c:pt>
                <c:pt idx="78">
                  <c:v>14.042199999999999</c:v>
                </c:pt>
                <c:pt idx="79">
                  <c:v>14.222099999999999</c:v>
                </c:pt>
                <c:pt idx="80">
                  <c:v>14.401999999999999</c:v>
                </c:pt>
                <c:pt idx="81">
                  <c:v>14.581899999999999</c:v>
                </c:pt>
                <c:pt idx="82">
                  <c:v>14.761799999999999</c:v>
                </c:pt>
                <c:pt idx="83">
                  <c:v>14.941700000000001</c:v>
                </c:pt>
                <c:pt idx="84">
                  <c:v>15.121600000000001</c:v>
                </c:pt>
                <c:pt idx="85">
                  <c:v>15.301500000000001</c:v>
                </c:pt>
                <c:pt idx="86">
                  <c:v>15.481400000000001</c:v>
                </c:pt>
                <c:pt idx="87">
                  <c:v>15.661300000000001</c:v>
                </c:pt>
                <c:pt idx="88">
                  <c:v>15.841200000000001</c:v>
                </c:pt>
                <c:pt idx="89">
                  <c:v>16.021100000000001</c:v>
                </c:pt>
                <c:pt idx="90">
                  <c:v>16.201000000000001</c:v>
                </c:pt>
                <c:pt idx="91">
                  <c:v>16.3809</c:v>
                </c:pt>
                <c:pt idx="92">
                  <c:v>16.5608</c:v>
                </c:pt>
                <c:pt idx="93">
                  <c:v>16.7407</c:v>
                </c:pt>
                <c:pt idx="94">
                  <c:v>16.9206</c:v>
                </c:pt>
                <c:pt idx="95">
                  <c:v>17.1005</c:v>
                </c:pt>
                <c:pt idx="96">
                  <c:v>17.2804</c:v>
                </c:pt>
                <c:pt idx="97">
                  <c:v>17.4603</c:v>
                </c:pt>
                <c:pt idx="98">
                  <c:v>17.6402</c:v>
                </c:pt>
                <c:pt idx="99">
                  <c:v>17.8201</c:v>
                </c:pt>
                <c:pt idx="100">
                  <c:v>18</c:v>
                </c:pt>
              </c:numCache>
            </c:numRef>
          </c:xVal>
          <c:yVal>
            <c:numRef>
              <c:f>'IF Response'!$T$3:$T$103</c:f>
              <c:numCache>
                <c:formatCode>General</c:formatCode>
                <c:ptCount val="101"/>
                <c:pt idx="0">
                  <c:v>-32.875785999999998</c:v>
                </c:pt>
                <c:pt idx="1">
                  <c:v>-34.550708999999998</c:v>
                </c:pt>
                <c:pt idx="2">
                  <c:v>-34.137711000000003</c:v>
                </c:pt>
                <c:pt idx="3">
                  <c:v>-33.687289999999997</c:v>
                </c:pt>
                <c:pt idx="4">
                  <c:v>-31.268284000000001</c:v>
                </c:pt>
                <c:pt idx="5">
                  <c:v>-28.982187</c:v>
                </c:pt>
                <c:pt idx="6">
                  <c:v>-26.86298</c:v>
                </c:pt>
                <c:pt idx="7">
                  <c:v>-26.050128999999998</c:v>
                </c:pt>
                <c:pt idx="8">
                  <c:v>-25.491002999999999</c:v>
                </c:pt>
                <c:pt idx="9">
                  <c:v>-24.880388</c:v>
                </c:pt>
                <c:pt idx="10">
                  <c:v>-24.506136000000001</c:v>
                </c:pt>
                <c:pt idx="11">
                  <c:v>-23.677149</c:v>
                </c:pt>
                <c:pt idx="12">
                  <c:v>-23.501149999999999</c:v>
                </c:pt>
                <c:pt idx="13">
                  <c:v>-22.905241</c:v>
                </c:pt>
                <c:pt idx="14">
                  <c:v>-22.715638999999999</c:v>
                </c:pt>
                <c:pt idx="15">
                  <c:v>-21.973140999999998</c:v>
                </c:pt>
                <c:pt idx="16">
                  <c:v>-21.427009999999999</c:v>
                </c:pt>
                <c:pt idx="17">
                  <c:v>-20.882393</c:v>
                </c:pt>
                <c:pt idx="18">
                  <c:v>-20.523143999999998</c:v>
                </c:pt>
                <c:pt idx="19">
                  <c:v>-20.003174000000001</c:v>
                </c:pt>
                <c:pt idx="20">
                  <c:v>-19.587924999999998</c:v>
                </c:pt>
                <c:pt idx="21">
                  <c:v>-18.861802999999998</c:v>
                </c:pt>
                <c:pt idx="22">
                  <c:v>-18.025379000000001</c:v>
                </c:pt>
                <c:pt idx="23">
                  <c:v>-17.445473</c:v>
                </c:pt>
                <c:pt idx="24">
                  <c:v>-16.780591999999999</c:v>
                </c:pt>
                <c:pt idx="25">
                  <c:v>-16.444559000000002</c:v>
                </c:pt>
                <c:pt idx="26">
                  <c:v>-16.041284999999998</c:v>
                </c:pt>
                <c:pt idx="27">
                  <c:v>-15.689394999999999</c:v>
                </c:pt>
                <c:pt idx="28">
                  <c:v>-15.0832</c:v>
                </c:pt>
                <c:pt idx="29">
                  <c:v>-14.639037999999999</c:v>
                </c:pt>
                <c:pt idx="30">
                  <c:v>-14.116225999999999</c:v>
                </c:pt>
                <c:pt idx="31">
                  <c:v>-13.601737</c:v>
                </c:pt>
                <c:pt idx="32">
                  <c:v>-13.271076000000001</c:v>
                </c:pt>
                <c:pt idx="33">
                  <c:v>-12.773771999999999</c:v>
                </c:pt>
                <c:pt idx="34">
                  <c:v>-12.376535000000001</c:v>
                </c:pt>
                <c:pt idx="35">
                  <c:v>-11.994115000000001</c:v>
                </c:pt>
                <c:pt idx="36">
                  <c:v>-11.745407999999999</c:v>
                </c:pt>
                <c:pt idx="37">
                  <c:v>-11.61983</c:v>
                </c:pt>
                <c:pt idx="38">
                  <c:v>-11.565567</c:v>
                </c:pt>
                <c:pt idx="39">
                  <c:v>-11.534840000000001</c:v>
                </c:pt>
                <c:pt idx="40">
                  <c:v>-11.431369999999999</c:v>
                </c:pt>
                <c:pt idx="41">
                  <c:v>-11.534288</c:v>
                </c:pt>
                <c:pt idx="42">
                  <c:v>-11.373601000000001</c:v>
                </c:pt>
                <c:pt idx="43">
                  <c:v>-11.335423</c:v>
                </c:pt>
                <c:pt idx="44">
                  <c:v>-11.112401</c:v>
                </c:pt>
                <c:pt idx="45">
                  <c:v>-10.887434000000001</c:v>
                </c:pt>
                <c:pt idx="46">
                  <c:v>-10.504044</c:v>
                </c:pt>
                <c:pt idx="47">
                  <c:v>-10.130836</c:v>
                </c:pt>
                <c:pt idx="48">
                  <c:v>-9.7149029000000002</c:v>
                </c:pt>
                <c:pt idx="49">
                  <c:v>-9.2694998000000002</c:v>
                </c:pt>
                <c:pt idx="50">
                  <c:v>-8.8686828999999996</c:v>
                </c:pt>
                <c:pt idx="51">
                  <c:v>-8.4968842999999996</c:v>
                </c:pt>
                <c:pt idx="52">
                  <c:v>-8.3008118</c:v>
                </c:pt>
                <c:pt idx="53">
                  <c:v>-8.1271743999999995</c:v>
                </c:pt>
                <c:pt idx="54">
                  <c:v>-8.0559463999999998</c:v>
                </c:pt>
                <c:pt idx="55">
                  <c:v>-8.0278463000000002</c:v>
                </c:pt>
                <c:pt idx="56">
                  <c:v>-7.8958769000000002</c:v>
                </c:pt>
                <c:pt idx="57">
                  <c:v>-7.7051816000000004</c:v>
                </c:pt>
                <c:pt idx="58">
                  <c:v>-7.4430065000000001</c:v>
                </c:pt>
                <c:pt idx="59">
                  <c:v>-7.2124071000000001</c:v>
                </c:pt>
                <c:pt idx="60">
                  <c:v>-6.9347167000000001</c:v>
                </c:pt>
                <c:pt idx="61">
                  <c:v>-6.7755260000000002</c:v>
                </c:pt>
                <c:pt idx="62">
                  <c:v>-6.6721009999999996</c:v>
                </c:pt>
                <c:pt idx="63">
                  <c:v>-6.7016301</c:v>
                </c:pt>
                <c:pt idx="64">
                  <c:v>-6.8420719999999999</c:v>
                </c:pt>
                <c:pt idx="65">
                  <c:v>-7.0865635999999999</c:v>
                </c:pt>
                <c:pt idx="66">
                  <c:v>-7.3059782999999996</c:v>
                </c:pt>
                <c:pt idx="67">
                  <c:v>-7.4043884000000002</c:v>
                </c:pt>
                <c:pt idx="68">
                  <c:v>-7.3488593</c:v>
                </c:pt>
                <c:pt idx="69">
                  <c:v>-7.0654158999999996</c:v>
                </c:pt>
                <c:pt idx="70">
                  <c:v>-6.5913401</c:v>
                </c:pt>
                <c:pt idx="71">
                  <c:v>-5.9829239999999997</c:v>
                </c:pt>
                <c:pt idx="72">
                  <c:v>-5.3530812000000001</c:v>
                </c:pt>
                <c:pt idx="73">
                  <c:v>-4.7177676999999996</c:v>
                </c:pt>
                <c:pt idx="74">
                  <c:v>-4.1455054000000002</c:v>
                </c:pt>
                <c:pt idx="75">
                  <c:v>-3.6520009</c:v>
                </c:pt>
                <c:pt idx="76">
                  <c:v>-3.2594321000000002</c:v>
                </c:pt>
                <c:pt idx="77">
                  <c:v>-2.9342027000000002</c:v>
                </c:pt>
                <c:pt idx="78">
                  <c:v>-2.6869187000000001</c:v>
                </c:pt>
                <c:pt idx="79">
                  <c:v>-2.4850284999999999</c:v>
                </c:pt>
                <c:pt idx="80">
                  <c:v>-2.3260136</c:v>
                </c:pt>
                <c:pt idx="81">
                  <c:v>-2.1898865999999999</c:v>
                </c:pt>
                <c:pt idx="82">
                  <c:v>-2.0697226999999998</c:v>
                </c:pt>
                <c:pt idx="83">
                  <c:v>-1.963274</c:v>
                </c:pt>
                <c:pt idx="84">
                  <c:v>-1.8714279</c:v>
                </c:pt>
                <c:pt idx="85">
                  <c:v>-1.7843355999999999</c:v>
                </c:pt>
                <c:pt idx="86">
                  <c:v>-1.7062575</c:v>
                </c:pt>
                <c:pt idx="87">
                  <c:v>-1.6348640999999999</c:v>
                </c:pt>
                <c:pt idx="88">
                  <c:v>-1.5652721000000001</c:v>
                </c:pt>
                <c:pt idx="89">
                  <c:v>-1.4977758999999999</c:v>
                </c:pt>
                <c:pt idx="90">
                  <c:v>-1.4364862</c:v>
                </c:pt>
                <c:pt idx="91">
                  <c:v>-1.3775862000000001</c:v>
                </c:pt>
                <c:pt idx="92">
                  <c:v>-1.3201042000000001</c:v>
                </c:pt>
                <c:pt idx="93">
                  <c:v>-1.2685419</c:v>
                </c:pt>
                <c:pt idx="94">
                  <c:v>-1.2259671999999999</c:v>
                </c:pt>
                <c:pt idx="95">
                  <c:v>-1.1871659999999999</c:v>
                </c:pt>
                <c:pt idx="96">
                  <c:v>-1.1546049</c:v>
                </c:pt>
                <c:pt idx="97">
                  <c:v>-1.1313114</c:v>
                </c:pt>
                <c:pt idx="98">
                  <c:v>-1.1162962999999999</c:v>
                </c:pt>
                <c:pt idx="99">
                  <c:v>-1.1055173</c:v>
                </c:pt>
                <c:pt idx="100">
                  <c:v>-1.1010138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EB-4A1E-A080-14B740E73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63936"/>
        <c:axId val="116274304"/>
      </c:scatterChart>
      <c:valAx>
        <c:axId val="116263936"/>
        <c:scaling>
          <c:orientation val="minMax"/>
          <c:max val="2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274304"/>
        <c:crosses val="autoZero"/>
        <c:crossBetween val="midCat"/>
        <c:majorUnit val="5"/>
      </c:valAx>
      <c:valAx>
        <c:axId val="116274304"/>
        <c:scaling>
          <c:orientation val="minMax"/>
          <c:max val="0"/>
          <c:min val="-4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26393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228279157339824"/>
          <c:y val="0.69686548535507686"/>
          <c:w val="0.51389494002361769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8</c:v>
                </c:pt>
                <c:pt idx="1">
                  <c:v>8.1850000000000005</c:v>
                </c:pt>
                <c:pt idx="2">
                  <c:v>8.3699999999999992</c:v>
                </c:pt>
                <c:pt idx="3">
                  <c:v>8.5549999999999997</c:v>
                </c:pt>
                <c:pt idx="4">
                  <c:v>8.74</c:v>
                </c:pt>
                <c:pt idx="5">
                  <c:v>8.9250000000000007</c:v>
                </c:pt>
                <c:pt idx="6">
                  <c:v>9.11</c:v>
                </c:pt>
                <c:pt idx="7">
                  <c:v>9.2949999999999999</c:v>
                </c:pt>
                <c:pt idx="8">
                  <c:v>9.48</c:v>
                </c:pt>
                <c:pt idx="9">
                  <c:v>9.6649999999999991</c:v>
                </c:pt>
                <c:pt idx="10">
                  <c:v>9.85</c:v>
                </c:pt>
                <c:pt idx="11">
                  <c:v>10.035</c:v>
                </c:pt>
                <c:pt idx="12">
                  <c:v>10.220000000000001</c:v>
                </c:pt>
                <c:pt idx="13">
                  <c:v>10.404999999999999</c:v>
                </c:pt>
                <c:pt idx="14">
                  <c:v>10.59</c:v>
                </c:pt>
                <c:pt idx="15">
                  <c:v>10.775</c:v>
                </c:pt>
                <c:pt idx="16">
                  <c:v>10.96</c:v>
                </c:pt>
                <c:pt idx="17">
                  <c:v>11.145</c:v>
                </c:pt>
                <c:pt idx="18">
                  <c:v>11.33</c:v>
                </c:pt>
                <c:pt idx="19">
                  <c:v>11.515000000000001</c:v>
                </c:pt>
                <c:pt idx="20">
                  <c:v>11.7</c:v>
                </c:pt>
                <c:pt idx="21">
                  <c:v>11.885</c:v>
                </c:pt>
                <c:pt idx="22">
                  <c:v>12.07</c:v>
                </c:pt>
                <c:pt idx="23">
                  <c:v>12.255000000000001</c:v>
                </c:pt>
                <c:pt idx="24">
                  <c:v>12.44</c:v>
                </c:pt>
                <c:pt idx="25">
                  <c:v>12.625</c:v>
                </c:pt>
                <c:pt idx="26">
                  <c:v>12.81</c:v>
                </c:pt>
                <c:pt idx="27">
                  <c:v>12.994999999999999</c:v>
                </c:pt>
                <c:pt idx="28">
                  <c:v>13.18</c:v>
                </c:pt>
                <c:pt idx="29">
                  <c:v>13.365</c:v>
                </c:pt>
                <c:pt idx="30">
                  <c:v>13.55</c:v>
                </c:pt>
                <c:pt idx="31">
                  <c:v>13.734999999999999</c:v>
                </c:pt>
                <c:pt idx="32">
                  <c:v>13.92</c:v>
                </c:pt>
                <c:pt idx="33">
                  <c:v>14.105</c:v>
                </c:pt>
                <c:pt idx="34">
                  <c:v>14.29</c:v>
                </c:pt>
                <c:pt idx="35">
                  <c:v>14.475</c:v>
                </c:pt>
                <c:pt idx="36">
                  <c:v>14.66</c:v>
                </c:pt>
                <c:pt idx="37">
                  <c:v>14.845000000000001</c:v>
                </c:pt>
                <c:pt idx="38">
                  <c:v>15.03</c:v>
                </c:pt>
                <c:pt idx="39">
                  <c:v>15.215</c:v>
                </c:pt>
                <c:pt idx="40">
                  <c:v>15.4</c:v>
                </c:pt>
                <c:pt idx="41">
                  <c:v>15.585000000000001</c:v>
                </c:pt>
                <c:pt idx="42">
                  <c:v>15.77</c:v>
                </c:pt>
                <c:pt idx="43">
                  <c:v>15.955</c:v>
                </c:pt>
                <c:pt idx="44">
                  <c:v>16.14</c:v>
                </c:pt>
                <c:pt idx="45">
                  <c:v>16.324999999999999</c:v>
                </c:pt>
                <c:pt idx="46">
                  <c:v>16.510000000000002</c:v>
                </c:pt>
                <c:pt idx="47">
                  <c:v>16.695</c:v>
                </c:pt>
                <c:pt idx="48">
                  <c:v>16.88</c:v>
                </c:pt>
                <c:pt idx="49">
                  <c:v>17.065000000000001</c:v>
                </c:pt>
                <c:pt idx="50">
                  <c:v>17.25</c:v>
                </c:pt>
                <c:pt idx="51">
                  <c:v>17.434999999999999</c:v>
                </c:pt>
                <c:pt idx="52">
                  <c:v>17.62</c:v>
                </c:pt>
                <c:pt idx="53">
                  <c:v>17.805</c:v>
                </c:pt>
                <c:pt idx="54">
                  <c:v>17.989999999999998</c:v>
                </c:pt>
                <c:pt idx="55">
                  <c:v>18.175000000000001</c:v>
                </c:pt>
                <c:pt idx="56">
                  <c:v>18.36</c:v>
                </c:pt>
                <c:pt idx="57">
                  <c:v>18.545000000000002</c:v>
                </c:pt>
                <c:pt idx="58">
                  <c:v>18.73</c:v>
                </c:pt>
                <c:pt idx="59">
                  <c:v>18.914999999999999</c:v>
                </c:pt>
                <c:pt idx="60">
                  <c:v>19.100000000000001</c:v>
                </c:pt>
                <c:pt idx="61">
                  <c:v>19.285</c:v>
                </c:pt>
                <c:pt idx="62">
                  <c:v>19.47</c:v>
                </c:pt>
                <c:pt idx="63">
                  <c:v>19.655000000000001</c:v>
                </c:pt>
                <c:pt idx="64">
                  <c:v>19.84</c:v>
                </c:pt>
                <c:pt idx="65">
                  <c:v>20.024999999999999</c:v>
                </c:pt>
                <c:pt idx="66">
                  <c:v>20.21</c:v>
                </c:pt>
                <c:pt idx="67">
                  <c:v>20.395</c:v>
                </c:pt>
                <c:pt idx="68">
                  <c:v>20.58</c:v>
                </c:pt>
                <c:pt idx="69">
                  <c:v>20.765000000000001</c:v>
                </c:pt>
                <c:pt idx="70">
                  <c:v>20.95</c:v>
                </c:pt>
                <c:pt idx="71">
                  <c:v>21.135000000000002</c:v>
                </c:pt>
                <c:pt idx="72">
                  <c:v>21.32</c:v>
                </c:pt>
                <c:pt idx="73">
                  <c:v>21.504999999999999</c:v>
                </c:pt>
                <c:pt idx="74">
                  <c:v>21.69</c:v>
                </c:pt>
                <c:pt idx="75">
                  <c:v>21.875</c:v>
                </c:pt>
                <c:pt idx="76">
                  <c:v>22.06</c:v>
                </c:pt>
                <c:pt idx="77">
                  <c:v>22.245000000000001</c:v>
                </c:pt>
                <c:pt idx="78">
                  <c:v>22.43</c:v>
                </c:pt>
                <c:pt idx="79">
                  <c:v>22.614999999999998</c:v>
                </c:pt>
                <c:pt idx="80">
                  <c:v>22.8</c:v>
                </c:pt>
                <c:pt idx="81">
                  <c:v>22.984999999999999</c:v>
                </c:pt>
                <c:pt idx="82">
                  <c:v>23.17</c:v>
                </c:pt>
                <c:pt idx="83">
                  <c:v>23.355</c:v>
                </c:pt>
                <c:pt idx="84">
                  <c:v>23.54</c:v>
                </c:pt>
                <c:pt idx="85">
                  <c:v>23.725000000000001</c:v>
                </c:pt>
                <c:pt idx="86">
                  <c:v>23.91</c:v>
                </c:pt>
                <c:pt idx="87">
                  <c:v>24.094999999999999</c:v>
                </c:pt>
                <c:pt idx="88">
                  <c:v>24.28</c:v>
                </c:pt>
                <c:pt idx="89">
                  <c:v>24.465</c:v>
                </c:pt>
                <c:pt idx="90">
                  <c:v>24.65</c:v>
                </c:pt>
                <c:pt idx="91">
                  <c:v>24.835000000000001</c:v>
                </c:pt>
                <c:pt idx="92">
                  <c:v>25.02</c:v>
                </c:pt>
                <c:pt idx="93">
                  <c:v>25.204999999999998</c:v>
                </c:pt>
                <c:pt idx="94">
                  <c:v>25.39</c:v>
                </c:pt>
                <c:pt idx="95">
                  <c:v>25.574999999999999</c:v>
                </c:pt>
                <c:pt idx="96">
                  <c:v>25.76</c:v>
                </c:pt>
                <c:pt idx="97">
                  <c:v>25.945</c:v>
                </c:pt>
                <c:pt idx="98">
                  <c:v>26.13</c:v>
                </c:pt>
                <c:pt idx="99">
                  <c:v>26.315000000000001</c:v>
                </c:pt>
                <c:pt idx="100">
                  <c:v>26.5</c:v>
                </c:pt>
                <c:pt idx="101">
                  <c:v>26.684999999999999</c:v>
                </c:pt>
                <c:pt idx="102">
                  <c:v>26.87</c:v>
                </c:pt>
                <c:pt idx="103">
                  <c:v>27.055</c:v>
                </c:pt>
                <c:pt idx="104">
                  <c:v>27.24</c:v>
                </c:pt>
                <c:pt idx="105">
                  <c:v>27.425000000000001</c:v>
                </c:pt>
                <c:pt idx="106">
                  <c:v>27.61</c:v>
                </c:pt>
                <c:pt idx="107">
                  <c:v>27.795000000000002</c:v>
                </c:pt>
                <c:pt idx="108">
                  <c:v>27.98</c:v>
                </c:pt>
                <c:pt idx="109">
                  <c:v>28.164999999999999</c:v>
                </c:pt>
                <c:pt idx="110">
                  <c:v>28.35</c:v>
                </c:pt>
                <c:pt idx="111">
                  <c:v>28.535</c:v>
                </c:pt>
                <c:pt idx="112">
                  <c:v>28.72</c:v>
                </c:pt>
                <c:pt idx="113">
                  <c:v>28.905000000000001</c:v>
                </c:pt>
                <c:pt idx="114">
                  <c:v>29.09</c:v>
                </c:pt>
                <c:pt idx="115">
                  <c:v>29.274999999999999</c:v>
                </c:pt>
                <c:pt idx="116">
                  <c:v>29.46</c:v>
                </c:pt>
                <c:pt idx="117">
                  <c:v>29.645</c:v>
                </c:pt>
                <c:pt idx="118">
                  <c:v>29.83</c:v>
                </c:pt>
                <c:pt idx="119">
                  <c:v>30.015000000000001</c:v>
                </c:pt>
                <c:pt idx="120">
                  <c:v>30.2</c:v>
                </c:pt>
                <c:pt idx="121">
                  <c:v>30.385000000000002</c:v>
                </c:pt>
                <c:pt idx="122">
                  <c:v>30.57</c:v>
                </c:pt>
                <c:pt idx="123">
                  <c:v>30.754999999999999</c:v>
                </c:pt>
                <c:pt idx="124">
                  <c:v>30.94</c:v>
                </c:pt>
                <c:pt idx="125">
                  <c:v>31.125</c:v>
                </c:pt>
                <c:pt idx="126">
                  <c:v>31.31</c:v>
                </c:pt>
                <c:pt idx="127">
                  <c:v>31.495000000000001</c:v>
                </c:pt>
                <c:pt idx="128">
                  <c:v>31.68</c:v>
                </c:pt>
                <c:pt idx="129">
                  <c:v>31.864999999999998</c:v>
                </c:pt>
                <c:pt idx="130">
                  <c:v>32.049999999999997</c:v>
                </c:pt>
                <c:pt idx="131">
                  <c:v>32.234999999999999</c:v>
                </c:pt>
                <c:pt idx="132">
                  <c:v>32.42</c:v>
                </c:pt>
                <c:pt idx="133">
                  <c:v>32.604999999999997</c:v>
                </c:pt>
                <c:pt idx="134">
                  <c:v>32.79</c:v>
                </c:pt>
                <c:pt idx="135">
                  <c:v>32.975000000000001</c:v>
                </c:pt>
                <c:pt idx="136">
                  <c:v>33.159999999999997</c:v>
                </c:pt>
                <c:pt idx="137">
                  <c:v>33.344999999999999</c:v>
                </c:pt>
                <c:pt idx="138">
                  <c:v>33.53</c:v>
                </c:pt>
                <c:pt idx="139">
                  <c:v>33.715000000000003</c:v>
                </c:pt>
                <c:pt idx="140">
                  <c:v>33.9</c:v>
                </c:pt>
                <c:pt idx="141">
                  <c:v>34.085000000000001</c:v>
                </c:pt>
                <c:pt idx="142">
                  <c:v>34.270000000000003</c:v>
                </c:pt>
                <c:pt idx="143">
                  <c:v>34.454999999999998</c:v>
                </c:pt>
                <c:pt idx="144">
                  <c:v>34.64</c:v>
                </c:pt>
                <c:pt idx="145">
                  <c:v>34.825000000000003</c:v>
                </c:pt>
                <c:pt idx="146">
                  <c:v>35.01</c:v>
                </c:pt>
                <c:pt idx="147">
                  <c:v>35.195</c:v>
                </c:pt>
                <c:pt idx="148">
                  <c:v>35.380000000000003</c:v>
                </c:pt>
                <c:pt idx="149">
                  <c:v>35.564999999999998</c:v>
                </c:pt>
                <c:pt idx="150">
                  <c:v>35.75</c:v>
                </c:pt>
                <c:pt idx="151">
                  <c:v>35.935000000000002</c:v>
                </c:pt>
                <c:pt idx="152">
                  <c:v>36.119999999999997</c:v>
                </c:pt>
                <c:pt idx="153">
                  <c:v>36.305</c:v>
                </c:pt>
                <c:pt idx="154">
                  <c:v>36.49</c:v>
                </c:pt>
                <c:pt idx="155">
                  <c:v>36.674999999999997</c:v>
                </c:pt>
                <c:pt idx="156">
                  <c:v>36.86</c:v>
                </c:pt>
                <c:pt idx="157">
                  <c:v>37.045000000000002</c:v>
                </c:pt>
                <c:pt idx="158">
                  <c:v>37.229999999999997</c:v>
                </c:pt>
                <c:pt idx="159">
                  <c:v>37.414999999999999</c:v>
                </c:pt>
                <c:pt idx="160">
                  <c:v>37.6</c:v>
                </c:pt>
                <c:pt idx="161">
                  <c:v>37.784999999999997</c:v>
                </c:pt>
                <c:pt idx="162">
                  <c:v>37.97</c:v>
                </c:pt>
                <c:pt idx="163">
                  <c:v>38.155000000000001</c:v>
                </c:pt>
                <c:pt idx="164">
                  <c:v>38.340000000000003</c:v>
                </c:pt>
                <c:pt idx="165">
                  <c:v>38.524999999999999</c:v>
                </c:pt>
                <c:pt idx="166">
                  <c:v>38.71</c:v>
                </c:pt>
                <c:pt idx="167">
                  <c:v>38.895000000000003</c:v>
                </c:pt>
                <c:pt idx="168">
                  <c:v>39.08</c:v>
                </c:pt>
                <c:pt idx="169">
                  <c:v>39.265000000000001</c:v>
                </c:pt>
                <c:pt idx="170">
                  <c:v>39.450000000000003</c:v>
                </c:pt>
                <c:pt idx="171">
                  <c:v>39.634999999999998</c:v>
                </c:pt>
                <c:pt idx="172">
                  <c:v>39.82</c:v>
                </c:pt>
                <c:pt idx="173">
                  <c:v>40.005000000000003</c:v>
                </c:pt>
                <c:pt idx="174">
                  <c:v>40.19</c:v>
                </c:pt>
                <c:pt idx="175">
                  <c:v>40.375</c:v>
                </c:pt>
                <c:pt idx="176">
                  <c:v>40.56</c:v>
                </c:pt>
                <c:pt idx="177">
                  <c:v>40.744999999999997</c:v>
                </c:pt>
                <c:pt idx="178">
                  <c:v>40.93</c:v>
                </c:pt>
                <c:pt idx="179">
                  <c:v>41.115000000000002</c:v>
                </c:pt>
                <c:pt idx="180">
                  <c:v>41.3</c:v>
                </c:pt>
                <c:pt idx="181">
                  <c:v>41.484999999999999</c:v>
                </c:pt>
                <c:pt idx="182">
                  <c:v>41.67</c:v>
                </c:pt>
                <c:pt idx="183">
                  <c:v>41.854999999999997</c:v>
                </c:pt>
                <c:pt idx="184">
                  <c:v>42.04</c:v>
                </c:pt>
                <c:pt idx="185">
                  <c:v>42.225000000000001</c:v>
                </c:pt>
                <c:pt idx="186">
                  <c:v>42.41</c:v>
                </c:pt>
                <c:pt idx="187">
                  <c:v>42.594999999999999</c:v>
                </c:pt>
                <c:pt idx="188">
                  <c:v>42.78</c:v>
                </c:pt>
                <c:pt idx="189">
                  <c:v>42.965000000000003</c:v>
                </c:pt>
                <c:pt idx="190">
                  <c:v>43.15</c:v>
                </c:pt>
                <c:pt idx="191">
                  <c:v>43.335000000000001</c:v>
                </c:pt>
                <c:pt idx="192">
                  <c:v>43.52</c:v>
                </c:pt>
                <c:pt idx="193">
                  <c:v>43.704999999999998</c:v>
                </c:pt>
                <c:pt idx="194">
                  <c:v>43.89</c:v>
                </c:pt>
                <c:pt idx="195">
                  <c:v>44.075000000000003</c:v>
                </c:pt>
                <c:pt idx="196">
                  <c:v>44.26</c:v>
                </c:pt>
                <c:pt idx="197">
                  <c:v>44.445</c:v>
                </c:pt>
                <c:pt idx="198">
                  <c:v>44.63</c:v>
                </c:pt>
                <c:pt idx="199">
                  <c:v>44.814999999999998</c:v>
                </c:pt>
                <c:pt idx="200">
                  <c:v>45</c:v>
                </c:pt>
              </c:numCache>
            </c:numRef>
          </c:xVal>
          <c:yVal>
            <c:numRef>
              <c:f>Isolations!$R$5:$R$205</c:f>
              <c:numCache>
                <c:formatCode>General</c:formatCode>
                <c:ptCount val="201"/>
                <c:pt idx="0">
                  <c:v>-32.723269999999999</c:v>
                </c:pt>
                <c:pt idx="1">
                  <c:v>-32.546261000000001</c:v>
                </c:pt>
                <c:pt idx="2">
                  <c:v>-32.365757000000002</c:v>
                </c:pt>
                <c:pt idx="3">
                  <c:v>-32.220764000000003</c:v>
                </c:pt>
                <c:pt idx="4">
                  <c:v>-32.011882999999997</c:v>
                </c:pt>
                <c:pt idx="5">
                  <c:v>-31.985081000000001</c:v>
                </c:pt>
                <c:pt idx="6">
                  <c:v>-31.982672000000001</c:v>
                </c:pt>
                <c:pt idx="7">
                  <c:v>-32.017265000000002</c:v>
                </c:pt>
                <c:pt idx="8">
                  <c:v>-32.128002000000002</c:v>
                </c:pt>
                <c:pt idx="9">
                  <c:v>-32.605559999999997</c:v>
                </c:pt>
                <c:pt idx="10">
                  <c:v>-32.872233999999999</c:v>
                </c:pt>
                <c:pt idx="11">
                  <c:v>-33.436171999999999</c:v>
                </c:pt>
                <c:pt idx="12">
                  <c:v>-34.010975000000002</c:v>
                </c:pt>
                <c:pt idx="13">
                  <c:v>-34.577263000000002</c:v>
                </c:pt>
                <c:pt idx="14">
                  <c:v>-35.069507999999999</c:v>
                </c:pt>
                <c:pt idx="15">
                  <c:v>-35.617812999999998</c:v>
                </c:pt>
                <c:pt idx="16">
                  <c:v>-36.157566000000003</c:v>
                </c:pt>
                <c:pt idx="17">
                  <c:v>-36.590473000000003</c:v>
                </c:pt>
                <c:pt idx="18">
                  <c:v>-37.102061999999997</c:v>
                </c:pt>
                <c:pt idx="19">
                  <c:v>-37.338473999999998</c:v>
                </c:pt>
                <c:pt idx="20">
                  <c:v>-37.984661000000003</c:v>
                </c:pt>
                <c:pt idx="21">
                  <c:v>-38.008209000000001</c:v>
                </c:pt>
                <c:pt idx="22">
                  <c:v>-38.234248999999998</c:v>
                </c:pt>
                <c:pt idx="23">
                  <c:v>-38.267578</c:v>
                </c:pt>
                <c:pt idx="24">
                  <c:v>-38.668441999999999</c:v>
                </c:pt>
                <c:pt idx="25">
                  <c:v>-38.526878000000004</c:v>
                </c:pt>
                <c:pt idx="26">
                  <c:v>-39.068263999999999</c:v>
                </c:pt>
                <c:pt idx="27">
                  <c:v>-39.296875</c:v>
                </c:pt>
                <c:pt idx="28">
                  <c:v>-40.311863000000002</c:v>
                </c:pt>
                <c:pt idx="29">
                  <c:v>-41.399268999999997</c:v>
                </c:pt>
                <c:pt idx="30">
                  <c:v>-42.673243999999997</c:v>
                </c:pt>
                <c:pt idx="31">
                  <c:v>-43.871029</c:v>
                </c:pt>
                <c:pt idx="32">
                  <c:v>-45.201152999999998</c:v>
                </c:pt>
                <c:pt idx="33">
                  <c:v>-45.817863000000003</c:v>
                </c:pt>
                <c:pt idx="34">
                  <c:v>-46.109051000000001</c:v>
                </c:pt>
                <c:pt idx="35">
                  <c:v>-46.40522</c:v>
                </c:pt>
                <c:pt idx="36">
                  <c:v>-46.335906999999999</c:v>
                </c:pt>
                <c:pt idx="37">
                  <c:v>-46.285969000000001</c:v>
                </c:pt>
                <c:pt idx="38">
                  <c:v>-46.114094000000001</c:v>
                </c:pt>
                <c:pt idx="39">
                  <c:v>-45.759270000000001</c:v>
                </c:pt>
                <c:pt idx="40">
                  <c:v>-45.343643</c:v>
                </c:pt>
                <c:pt idx="41">
                  <c:v>-45.241427999999999</c:v>
                </c:pt>
                <c:pt idx="42">
                  <c:v>-45.243923000000002</c:v>
                </c:pt>
                <c:pt idx="43">
                  <c:v>-45.335845999999997</c:v>
                </c:pt>
                <c:pt idx="44">
                  <c:v>-45.682628999999999</c:v>
                </c:pt>
                <c:pt idx="45">
                  <c:v>-46.076053999999999</c:v>
                </c:pt>
                <c:pt idx="46">
                  <c:v>-46.414107999999999</c:v>
                </c:pt>
                <c:pt idx="47">
                  <c:v>-46.841030000000003</c:v>
                </c:pt>
                <c:pt idx="48">
                  <c:v>-47.361331999999997</c:v>
                </c:pt>
                <c:pt idx="49">
                  <c:v>-48.012348000000003</c:v>
                </c:pt>
                <c:pt idx="50">
                  <c:v>-48.715603000000002</c:v>
                </c:pt>
                <c:pt idx="51">
                  <c:v>-49.350085999999997</c:v>
                </c:pt>
                <c:pt idx="52">
                  <c:v>-49.802483000000002</c:v>
                </c:pt>
                <c:pt idx="53">
                  <c:v>-50.196570999999999</c:v>
                </c:pt>
                <c:pt idx="54">
                  <c:v>-50.457374999999999</c:v>
                </c:pt>
                <c:pt idx="55">
                  <c:v>-50.707397</c:v>
                </c:pt>
                <c:pt idx="56">
                  <c:v>-50.911133</c:v>
                </c:pt>
                <c:pt idx="57">
                  <c:v>-51.315598000000001</c:v>
                </c:pt>
                <c:pt idx="58">
                  <c:v>-51.577933999999999</c:v>
                </c:pt>
                <c:pt idx="59">
                  <c:v>-51.893932</c:v>
                </c:pt>
                <c:pt idx="60">
                  <c:v>-52.262135000000001</c:v>
                </c:pt>
                <c:pt idx="61">
                  <c:v>-52.800789000000002</c:v>
                </c:pt>
                <c:pt idx="62">
                  <c:v>-53.364593999999997</c:v>
                </c:pt>
                <c:pt idx="63">
                  <c:v>-54.269584999999999</c:v>
                </c:pt>
                <c:pt idx="64">
                  <c:v>-55.265591000000001</c:v>
                </c:pt>
                <c:pt idx="65">
                  <c:v>-55.892341999999999</c:v>
                </c:pt>
                <c:pt idx="66">
                  <c:v>-55.397368999999998</c:v>
                </c:pt>
                <c:pt idx="67">
                  <c:v>-53.471992</c:v>
                </c:pt>
                <c:pt idx="68">
                  <c:v>-49.866844</c:v>
                </c:pt>
                <c:pt idx="69">
                  <c:v>-44.421028</c:v>
                </c:pt>
                <c:pt idx="70">
                  <c:v>-39.673904</c:v>
                </c:pt>
                <c:pt idx="71">
                  <c:v>-36.750945999999999</c:v>
                </c:pt>
                <c:pt idx="72">
                  <c:v>-35.551575</c:v>
                </c:pt>
                <c:pt idx="73">
                  <c:v>-36.026245000000003</c:v>
                </c:pt>
                <c:pt idx="74">
                  <c:v>-38.353928000000003</c:v>
                </c:pt>
                <c:pt idx="75">
                  <c:v>-40.361122000000002</c:v>
                </c:pt>
                <c:pt idx="76">
                  <c:v>-41.707298000000002</c:v>
                </c:pt>
                <c:pt idx="77">
                  <c:v>-42.676144000000001</c:v>
                </c:pt>
                <c:pt idx="78">
                  <c:v>-43.301322999999996</c:v>
                </c:pt>
                <c:pt idx="79">
                  <c:v>-43.724232000000001</c:v>
                </c:pt>
                <c:pt idx="80">
                  <c:v>-44.140633000000001</c:v>
                </c:pt>
                <c:pt idx="81">
                  <c:v>-44.261116000000001</c:v>
                </c:pt>
                <c:pt idx="82">
                  <c:v>-44.110084999999998</c:v>
                </c:pt>
                <c:pt idx="83">
                  <c:v>-44.110881999999997</c:v>
                </c:pt>
                <c:pt idx="84">
                  <c:v>-44.188048999999999</c:v>
                </c:pt>
                <c:pt idx="85">
                  <c:v>-44.075423999999998</c:v>
                </c:pt>
                <c:pt idx="86">
                  <c:v>-43.905037</c:v>
                </c:pt>
                <c:pt idx="87">
                  <c:v>-43.818809999999999</c:v>
                </c:pt>
                <c:pt idx="88">
                  <c:v>-43.683556000000003</c:v>
                </c:pt>
                <c:pt idx="89">
                  <c:v>-43.444907999999998</c:v>
                </c:pt>
                <c:pt idx="90">
                  <c:v>-43.281863999999999</c:v>
                </c:pt>
                <c:pt idx="91">
                  <c:v>-43.227809999999998</c:v>
                </c:pt>
                <c:pt idx="92">
                  <c:v>-43.181342999999998</c:v>
                </c:pt>
                <c:pt idx="93">
                  <c:v>-43.045352999999999</c:v>
                </c:pt>
                <c:pt idx="94">
                  <c:v>-42.895885</c:v>
                </c:pt>
                <c:pt idx="95">
                  <c:v>-42.702075999999998</c:v>
                </c:pt>
                <c:pt idx="96">
                  <c:v>-42.524070999999999</c:v>
                </c:pt>
                <c:pt idx="97">
                  <c:v>-42.351723</c:v>
                </c:pt>
                <c:pt idx="98">
                  <c:v>-42.207881999999998</c:v>
                </c:pt>
                <c:pt idx="99">
                  <c:v>-42.023555999999999</c:v>
                </c:pt>
                <c:pt idx="100">
                  <c:v>-41.864032999999999</c:v>
                </c:pt>
                <c:pt idx="101">
                  <c:v>-41.657913000000001</c:v>
                </c:pt>
                <c:pt idx="102">
                  <c:v>-41.464928</c:v>
                </c:pt>
                <c:pt idx="103">
                  <c:v>-41.331122999999998</c:v>
                </c:pt>
                <c:pt idx="104">
                  <c:v>-41.333466000000001</c:v>
                </c:pt>
                <c:pt idx="105">
                  <c:v>-41.366661000000001</c:v>
                </c:pt>
                <c:pt idx="106">
                  <c:v>-41.502868999999997</c:v>
                </c:pt>
                <c:pt idx="107">
                  <c:v>-41.725887</c:v>
                </c:pt>
                <c:pt idx="108">
                  <c:v>-42.006377999999998</c:v>
                </c:pt>
                <c:pt idx="109">
                  <c:v>-42.349400000000003</c:v>
                </c:pt>
                <c:pt idx="110">
                  <c:v>-42.805523000000001</c:v>
                </c:pt>
                <c:pt idx="111">
                  <c:v>-43.398662999999999</c:v>
                </c:pt>
                <c:pt idx="112">
                  <c:v>-44.161411000000001</c:v>
                </c:pt>
                <c:pt idx="113">
                  <c:v>-45.182048999999999</c:v>
                </c:pt>
                <c:pt idx="114">
                  <c:v>-46.450114999999997</c:v>
                </c:pt>
                <c:pt idx="115">
                  <c:v>-48.182639999999999</c:v>
                </c:pt>
                <c:pt idx="116">
                  <c:v>-50.650272000000001</c:v>
                </c:pt>
                <c:pt idx="117">
                  <c:v>-53.847487999999998</c:v>
                </c:pt>
                <c:pt idx="118">
                  <c:v>-56.079757999999998</c:v>
                </c:pt>
                <c:pt idx="119">
                  <c:v>-56.685310000000001</c:v>
                </c:pt>
                <c:pt idx="120">
                  <c:v>-56.057704999999999</c:v>
                </c:pt>
                <c:pt idx="121">
                  <c:v>-54.014149000000003</c:v>
                </c:pt>
                <c:pt idx="122">
                  <c:v>-50.420391000000002</c:v>
                </c:pt>
                <c:pt idx="123">
                  <c:v>-47.073936000000003</c:v>
                </c:pt>
                <c:pt idx="124">
                  <c:v>-44.677318999999997</c:v>
                </c:pt>
                <c:pt idx="125">
                  <c:v>-42.698901999999997</c:v>
                </c:pt>
                <c:pt idx="126">
                  <c:v>-41.026417000000002</c:v>
                </c:pt>
                <c:pt idx="127">
                  <c:v>-39.87735</c:v>
                </c:pt>
                <c:pt idx="128">
                  <c:v>-38.972060999999997</c:v>
                </c:pt>
                <c:pt idx="129">
                  <c:v>-38.314072000000003</c:v>
                </c:pt>
                <c:pt idx="130">
                  <c:v>-37.828963999999999</c:v>
                </c:pt>
                <c:pt idx="131">
                  <c:v>-37.45937</c:v>
                </c:pt>
                <c:pt idx="132">
                  <c:v>-37.113922000000002</c:v>
                </c:pt>
                <c:pt idx="133">
                  <c:v>-36.889977000000002</c:v>
                </c:pt>
                <c:pt idx="134">
                  <c:v>-36.738010000000003</c:v>
                </c:pt>
                <c:pt idx="135">
                  <c:v>-36.640999000000001</c:v>
                </c:pt>
                <c:pt idx="136">
                  <c:v>-36.489773</c:v>
                </c:pt>
                <c:pt idx="137">
                  <c:v>-36.389980000000001</c:v>
                </c:pt>
                <c:pt idx="138">
                  <c:v>-36.307014000000002</c:v>
                </c:pt>
                <c:pt idx="139">
                  <c:v>-36.175418999999998</c:v>
                </c:pt>
                <c:pt idx="140">
                  <c:v>-36.003520999999999</c:v>
                </c:pt>
                <c:pt idx="141">
                  <c:v>-35.859833000000002</c:v>
                </c:pt>
                <c:pt idx="142">
                  <c:v>-35.653346999999997</c:v>
                </c:pt>
                <c:pt idx="143">
                  <c:v>-35.418446000000003</c:v>
                </c:pt>
                <c:pt idx="144">
                  <c:v>-35.191982000000003</c:v>
                </c:pt>
                <c:pt idx="145">
                  <c:v>-34.961978999999999</c:v>
                </c:pt>
                <c:pt idx="146">
                  <c:v>-34.758144000000001</c:v>
                </c:pt>
                <c:pt idx="147">
                  <c:v>-34.600658000000003</c:v>
                </c:pt>
                <c:pt idx="148">
                  <c:v>-34.436549999999997</c:v>
                </c:pt>
                <c:pt idx="149">
                  <c:v>-34.302146999999998</c:v>
                </c:pt>
                <c:pt idx="150">
                  <c:v>-34.176623999999997</c:v>
                </c:pt>
                <c:pt idx="151">
                  <c:v>-34.075775</c:v>
                </c:pt>
                <c:pt idx="152">
                  <c:v>-33.966301000000001</c:v>
                </c:pt>
                <c:pt idx="153">
                  <c:v>-33.887203</c:v>
                </c:pt>
                <c:pt idx="154">
                  <c:v>-33.808903000000001</c:v>
                </c:pt>
                <c:pt idx="155">
                  <c:v>-33.736297999999998</c:v>
                </c:pt>
                <c:pt idx="156">
                  <c:v>-33.699435999999999</c:v>
                </c:pt>
                <c:pt idx="157">
                  <c:v>-33.665545999999999</c:v>
                </c:pt>
                <c:pt idx="158">
                  <c:v>-33.647224000000001</c:v>
                </c:pt>
                <c:pt idx="159">
                  <c:v>-33.636702999999997</c:v>
                </c:pt>
                <c:pt idx="160">
                  <c:v>-33.657082000000003</c:v>
                </c:pt>
                <c:pt idx="161">
                  <c:v>-33.745196999999997</c:v>
                </c:pt>
                <c:pt idx="162">
                  <c:v>-33.891933000000002</c:v>
                </c:pt>
                <c:pt idx="163">
                  <c:v>-34.117386000000003</c:v>
                </c:pt>
                <c:pt idx="164">
                  <c:v>-34.411704999999998</c:v>
                </c:pt>
                <c:pt idx="165">
                  <c:v>-34.814743</c:v>
                </c:pt>
                <c:pt idx="166">
                  <c:v>-35.244185999999999</c:v>
                </c:pt>
                <c:pt idx="167">
                  <c:v>-35.783828999999997</c:v>
                </c:pt>
                <c:pt idx="168">
                  <c:v>-36.329861000000001</c:v>
                </c:pt>
                <c:pt idx="169">
                  <c:v>-36.94894</c:v>
                </c:pt>
                <c:pt idx="170">
                  <c:v>-37.635734999999997</c:v>
                </c:pt>
                <c:pt idx="171">
                  <c:v>-38.446579</c:v>
                </c:pt>
                <c:pt idx="172">
                  <c:v>-39.281970999999999</c:v>
                </c:pt>
                <c:pt idx="173">
                  <c:v>-40.237037999999998</c:v>
                </c:pt>
                <c:pt idx="174">
                  <c:v>-41.287681999999997</c:v>
                </c:pt>
                <c:pt idx="175">
                  <c:v>-42.419037000000003</c:v>
                </c:pt>
                <c:pt idx="176">
                  <c:v>-43.630504999999999</c:v>
                </c:pt>
                <c:pt idx="177">
                  <c:v>-44.759422000000001</c:v>
                </c:pt>
                <c:pt idx="178">
                  <c:v>-45.322395</c:v>
                </c:pt>
                <c:pt idx="179">
                  <c:v>-45.000259</c:v>
                </c:pt>
                <c:pt idx="180">
                  <c:v>-43.221600000000002</c:v>
                </c:pt>
                <c:pt idx="181">
                  <c:v>-39.859420999999998</c:v>
                </c:pt>
                <c:pt idx="182">
                  <c:v>-36.153004000000003</c:v>
                </c:pt>
                <c:pt idx="183">
                  <c:v>-33.179020000000001</c:v>
                </c:pt>
                <c:pt idx="184">
                  <c:v>-30.966771999999999</c:v>
                </c:pt>
                <c:pt idx="185">
                  <c:v>-29.911192</c:v>
                </c:pt>
                <c:pt idx="186">
                  <c:v>-30.086697000000001</c:v>
                </c:pt>
                <c:pt idx="187">
                  <c:v>-30.385721</c:v>
                </c:pt>
                <c:pt idx="188">
                  <c:v>-30.186308</c:v>
                </c:pt>
                <c:pt idx="189">
                  <c:v>-29.724616999999999</c:v>
                </c:pt>
                <c:pt idx="190">
                  <c:v>-29.190956</c:v>
                </c:pt>
                <c:pt idx="191">
                  <c:v>-28.464466000000002</c:v>
                </c:pt>
                <c:pt idx="192">
                  <c:v>-27.725097999999999</c:v>
                </c:pt>
                <c:pt idx="193">
                  <c:v>-26.971285000000002</c:v>
                </c:pt>
                <c:pt idx="194">
                  <c:v>-26.259819</c:v>
                </c:pt>
                <c:pt idx="195">
                  <c:v>-25.473589</c:v>
                </c:pt>
                <c:pt idx="196">
                  <c:v>-24.777595999999999</c:v>
                </c:pt>
                <c:pt idx="197">
                  <c:v>-24.074878999999999</c:v>
                </c:pt>
                <c:pt idx="198">
                  <c:v>-23.465070999999998</c:v>
                </c:pt>
                <c:pt idx="199">
                  <c:v>-22.959143000000001</c:v>
                </c:pt>
                <c:pt idx="200">
                  <c:v>-22.621922000000001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6-407A-A578-F0807B1A2F67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8</c:v>
                </c:pt>
                <c:pt idx="1">
                  <c:v>8.1850000000000005</c:v>
                </c:pt>
                <c:pt idx="2">
                  <c:v>8.3699999999999992</c:v>
                </c:pt>
                <c:pt idx="3">
                  <c:v>8.5549999999999997</c:v>
                </c:pt>
                <c:pt idx="4">
                  <c:v>8.74</c:v>
                </c:pt>
                <c:pt idx="5">
                  <c:v>8.9250000000000007</c:v>
                </c:pt>
                <c:pt idx="6">
                  <c:v>9.11</c:v>
                </c:pt>
                <c:pt idx="7">
                  <c:v>9.2949999999999999</c:v>
                </c:pt>
                <c:pt idx="8">
                  <c:v>9.48</c:v>
                </c:pt>
                <c:pt idx="9">
                  <c:v>9.6649999999999991</c:v>
                </c:pt>
                <c:pt idx="10">
                  <c:v>9.85</c:v>
                </c:pt>
                <c:pt idx="11">
                  <c:v>10.035</c:v>
                </c:pt>
                <c:pt idx="12">
                  <c:v>10.220000000000001</c:v>
                </c:pt>
                <c:pt idx="13">
                  <c:v>10.404999999999999</c:v>
                </c:pt>
                <c:pt idx="14">
                  <c:v>10.59</c:v>
                </c:pt>
                <c:pt idx="15">
                  <c:v>10.775</c:v>
                </c:pt>
                <c:pt idx="16">
                  <c:v>10.96</c:v>
                </c:pt>
                <c:pt idx="17">
                  <c:v>11.145</c:v>
                </c:pt>
                <c:pt idx="18">
                  <c:v>11.33</c:v>
                </c:pt>
                <c:pt idx="19">
                  <c:v>11.515000000000001</c:v>
                </c:pt>
                <c:pt idx="20">
                  <c:v>11.7</c:v>
                </c:pt>
                <c:pt idx="21">
                  <c:v>11.885</c:v>
                </c:pt>
                <c:pt idx="22">
                  <c:v>12.07</c:v>
                </c:pt>
                <c:pt idx="23">
                  <c:v>12.255000000000001</c:v>
                </c:pt>
                <c:pt idx="24">
                  <c:v>12.44</c:v>
                </c:pt>
                <c:pt idx="25">
                  <c:v>12.625</c:v>
                </c:pt>
                <c:pt idx="26">
                  <c:v>12.81</c:v>
                </c:pt>
                <c:pt idx="27">
                  <c:v>12.994999999999999</c:v>
                </c:pt>
                <c:pt idx="28">
                  <c:v>13.18</c:v>
                </c:pt>
                <c:pt idx="29">
                  <c:v>13.365</c:v>
                </c:pt>
                <c:pt idx="30">
                  <c:v>13.55</c:v>
                </c:pt>
                <c:pt idx="31">
                  <c:v>13.734999999999999</c:v>
                </c:pt>
                <c:pt idx="32">
                  <c:v>13.92</c:v>
                </c:pt>
                <c:pt idx="33">
                  <c:v>14.105</c:v>
                </c:pt>
                <c:pt idx="34">
                  <c:v>14.29</c:v>
                </c:pt>
                <c:pt idx="35">
                  <c:v>14.475</c:v>
                </c:pt>
                <c:pt idx="36">
                  <c:v>14.66</c:v>
                </c:pt>
                <c:pt idx="37">
                  <c:v>14.845000000000001</c:v>
                </c:pt>
                <c:pt idx="38">
                  <c:v>15.03</c:v>
                </c:pt>
                <c:pt idx="39">
                  <c:v>15.215</c:v>
                </c:pt>
                <c:pt idx="40">
                  <c:v>15.4</c:v>
                </c:pt>
                <c:pt idx="41">
                  <c:v>15.585000000000001</c:v>
                </c:pt>
                <c:pt idx="42">
                  <c:v>15.77</c:v>
                </c:pt>
                <c:pt idx="43">
                  <c:v>15.955</c:v>
                </c:pt>
                <c:pt idx="44">
                  <c:v>16.14</c:v>
                </c:pt>
                <c:pt idx="45">
                  <c:v>16.324999999999999</c:v>
                </c:pt>
                <c:pt idx="46">
                  <c:v>16.510000000000002</c:v>
                </c:pt>
                <c:pt idx="47">
                  <c:v>16.695</c:v>
                </c:pt>
                <c:pt idx="48">
                  <c:v>16.88</c:v>
                </c:pt>
                <c:pt idx="49">
                  <c:v>17.065000000000001</c:v>
                </c:pt>
                <c:pt idx="50">
                  <c:v>17.25</c:v>
                </c:pt>
                <c:pt idx="51">
                  <c:v>17.434999999999999</c:v>
                </c:pt>
                <c:pt idx="52">
                  <c:v>17.62</c:v>
                </c:pt>
                <c:pt idx="53">
                  <c:v>17.805</c:v>
                </c:pt>
                <c:pt idx="54">
                  <c:v>17.989999999999998</c:v>
                </c:pt>
                <c:pt idx="55">
                  <c:v>18.175000000000001</c:v>
                </c:pt>
                <c:pt idx="56">
                  <c:v>18.36</c:v>
                </c:pt>
                <c:pt idx="57">
                  <c:v>18.545000000000002</c:v>
                </c:pt>
                <c:pt idx="58">
                  <c:v>18.73</c:v>
                </c:pt>
                <c:pt idx="59">
                  <c:v>18.914999999999999</c:v>
                </c:pt>
                <c:pt idx="60">
                  <c:v>19.100000000000001</c:v>
                </c:pt>
                <c:pt idx="61">
                  <c:v>19.285</c:v>
                </c:pt>
                <c:pt idx="62">
                  <c:v>19.47</c:v>
                </c:pt>
                <c:pt idx="63">
                  <c:v>19.655000000000001</c:v>
                </c:pt>
                <c:pt idx="64">
                  <c:v>19.84</c:v>
                </c:pt>
                <c:pt idx="65">
                  <c:v>20.024999999999999</c:v>
                </c:pt>
                <c:pt idx="66">
                  <c:v>20.21</c:v>
                </c:pt>
                <c:pt idx="67">
                  <c:v>20.395</c:v>
                </c:pt>
                <c:pt idx="68">
                  <c:v>20.58</c:v>
                </c:pt>
                <c:pt idx="69">
                  <c:v>20.765000000000001</c:v>
                </c:pt>
                <c:pt idx="70">
                  <c:v>20.95</c:v>
                </c:pt>
                <c:pt idx="71">
                  <c:v>21.135000000000002</c:v>
                </c:pt>
                <c:pt idx="72">
                  <c:v>21.32</c:v>
                </c:pt>
                <c:pt idx="73">
                  <c:v>21.504999999999999</c:v>
                </c:pt>
                <c:pt idx="74">
                  <c:v>21.69</c:v>
                </c:pt>
                <c:pt idx="75">
                  <c:v>21.875</c:v>
                </c:pt>
                <c:pt idx="76">
                  <c:v>22.06</c:v>
                </c:pt>
                <c:pt idx="77">
                  <c:v>22.245000000000001</c:v>
                </c:pt>
                <c:pt idx="78">
                  <c:v>22.43</c:v>
                </c:pt>
                <c:pt idx="79">
                  <c:v>22.614999999999998</c:v>
                </c:pt>
                <c:pt idx="80">
                  <c:v>22.8</c:v>
                </c:pt>
                <c:pt idx="81">
                  <c:v>22.984999999999999</c:v>
                </c:pt>
                <c:pt idx="82">
                  <c:v>23.17</c:v>
                </c:pt>
                <c:pt idx="83">
                  <c:v>23.355</c:v>
                </c:pt>
                <c:pt idx="84">
                  <c:v>23.54</c:v>
                </c:pt>
                <c:pt idx="85">
                  <c:v>23.725000000000001</c:v>
                </c:pt>
                <c:pt idx="86">
                  <c:v>23.91</c:v>
                </c:pt>
                <c:pt idx="87">
                  <c:v>24.094999999999999</c:v>
                </c:pt>
                <c:pt idx="88">
                  <c:v>24.28</c:v>
                </c:pt>
                <c:pt idx="89">
                  <c:v>24.465</c:v>
                </c:pt>
                <c:pt idx="90">
                  <c:v>24.65</c:v>
                </c:pt>
                <c:pt idx="91">
                  <c:v>24.835000000000001</c:v>
                </c:pt>
                <c:pt idx="92">
                  <c:v>25.02</c:v>
                </c:pt>
                <c:pt idx="93">
                  <c:v>25.204999999999998</c:v>
                </c:pt>
                <c:pt idx="94">
                  <c:v>25.39</c:v>
                </c:pt>
                <c:pt idx="95">
                  <c:v>25.574999999999999</c:v>
                </c:pt>
                <c:pt idx="96">
                  <c:v>25.76</c:v>
                </c:pt>
                <c:pt idx="97">
                  <c:v>25.945</c:v>
                </c:pt>
                <c:pt idx="98">
                  <c:v>26.13</c:v>
                </c:pt>
                <c:pt idx="99">
                  <c:v>26.315000000000001</c:v>
                </c:pt>
                <c:pt idx="100">
                  <c:v>26.5</c:v>
                </c:pt>
                <c:pt idx="101">
                  <c:v>26.684999999999999</c:v>
                </c:pt>
                <c:pt idx="102">
                  <c:v>26.87</c:v>
                </c:pt>
                <c:pt idx="103">
                  <c:v>27.055</c:v>
                </c:pt>
                <c:pt idx="104">
                  <c:v>27.24</c:v>
                </c:pt>
                <c:pt idx="105">
                  <c:v>27.425000000000001</c:v>
                </c:pt>
                <c:pt idx="106">
                  <c:v>27.61</c:v>
                </c:pt>
                <c:pt idx="107">
                  <c:v>27.795000000000002</c:v>
                </c:pt>
                <c:pt idx="108">
                  <c:v>27.98</c:v>
                </c:pt>
                <c:pt idx="109">
                  <c:v>28.164999999999999</c:v>
                </c:pt>
                <c:pt idx="110">
                  <c:v>28.35</c:v>
                </c:pt>
                <c:pt idx="111">
                  <c:v>28.535</c:v>
                </c:pt>
                <c:pt idx="112">
                  <c:v>28.72</c:v>
                </c:pt>
                <c:pt idx="113">
                  <c:v>28.905000000000001</c:v>
                </c:pt>
                <c:pt idx="114">
                  <c:v>29.09</c:v>
                </c:pt>
                <c:pt idx="115">
                  <c:v>29.274999999999999</c:v>
                </c:pt>
                <c:pt idx="116">
                  <c:v>29.46</c:v>
                </c:pt>
                <c:pt idx="117">
                  <c:v>29.645</c:v>
                </c:pt>
                <c:pt idx="118">
                  <c:v>29.83</c:v>
                </c:pt>
                <c:pt idx="119">
                  <c:v>30.015000000000001</c:v>
                </c:pt>
                <c:pt idx="120">
                  <c:v>30.2</c:v>
                </c:pt>
                <c:pt idx="121">
                  <c:v>30.385000000000002</c:v>
                </c:pt>
                <c:pt idx="122">
                  <c:v>30.57</c:v>
                </c:pt>
                <c:pt idx="123">
                  <c:v>30.754999999999999</c:v>
                </c:pt>
                <c:pt idx="124">
                  <c:v>30.94</c:v>
                </c:pt>
                <c:pt idx="125">
                  <c:v>31.125</c:v>
                </c:pt>
                <c:pt idx="126">
                  <c:v>31.31</c:v>
                </c:pt>
                <c:pt idx="127">
                  <c:v>31.495000000000001</c:v>
                </c:pt>
                <c:pt idx="128">
                  <c:v>31.68</c:v>
                </c:pt>
                <c:pt idx="129">
                  <c:v>31.864999999999998</c:v>
                </c:pt>
                <c:pt idx="130">
                  <c:v>32.049999999999997</c:v>
                </c:pt>
                <c:pt idx="131">
                  <c:v>32.234999999999999</c:v>
                </c:pt>
                <c:pt idx="132">
                  <c:v>32.42</c:v>
                </c:pt>
                <c:pt idx="133">
                  <c:v>32.604999999999997</c:v>
                </c:pt>
                <c:pt idx="134">
                  <c:v>32.79</c:v>
                </c:pt>
                <c:pt idx="135">
                  <c:v>32.975000000000001</c:v>
                </c:pt>
                <c:pt idx="136">
                  <c:v>33.159999999999997</c:v>
                </c:pt>
                <c:pt idx="137">
                  <c:v>33.344999999999999</c:v>
                </c:pt>
                <c:pt idx="138">
                  <c:v>33.53</c:v>
                </c:pt>
                <c:pt idx="139">
                  <c:v>33.715000000000003</c:v>
                </c:pt>
                <c:pt idx="140">
                  <c:v>33.9</c:v>
                </c:pt>
                <c:pt idx="141">
                  <c:v>34.085000000000001</c:v>
                </c:pt>
                <c:pt idx="142">
                  <c:v>34.270000000000003</c:v>
                </c:pt>
                <c:pt idx="143">
                  <c:v>34.454999999999998</c:v>
                </c:pt>
                <c:pt idx="144">
                  <c:v>34.64</c:v>
                </c:pt>
                <c:pt idx="145">
                  <c:v>34.825000000000003</c:v>
                </c:pt>
                <c:pt idx="146">
                  <c:v>35.01</c:v>
                </c:pt>
                <c:pt idx="147">
                  <c:v>35.195</c:v>
                </c:pt>
                <c:pt idx="148">
                  <c:v>35.380000000000003</c:v>
                </c:pt>
                <c:pt idx="149">
                  <c:v>35.564999999999998</c:v>
                </c:pt>
                <c:pt idx="150">
                  <c:v>35.75</c:v>
                </c:pt>
                <c:pt idx="151">
                  <c:v>35.935000000000002</c:v>
                </c:pt>
                <c:pt idx="152">
                  <c:v>36.119999999999997</c:v>
                </c:pt>
                <c:pt idx="153">
                  <c:v>36.305</c:v>
                </c:pt>
                <c:pt idx="154">
                  <c:v>36.49</c:v>
                </c:pt>
                <c:pt idx="155">
                  <c:v>36.674999999999997</c:v>
                </c:pt>
                <c:pt idx="156">
                  <c:v>36.86</c:v>
                </c:pt>
                <c:pt idx="157">
                  <c:v>37.045000000000002</c:v>
                </c:pt>
                <c:pt idx="158">
                  <c:v>37.229999999999997</c:v>
                </c:pt>
                <c:pt idx="159">
                  <c:v>37.414999999999999</c:v>
                </c:pt>
                <c:pt idx="160">
                  <c:v>37.6</c:v>
                </c:pt>
                <c:pt idx="161">
                  <c:v>37.784999999999997</c:v>
                </c:pt>
                <c:pt idx="162">
                  <c:v>37.97</c:v>
                </c:pt>
                <c:pt idx="163">
                  <c:v>38.155000000000001</c:v>
                </c:pt>
                <c:pt idx="164">
                  <c:v>38.340000000000003</c:v>
                </c:pt>
                <c:pt idx="165">
                  <c:v>38.524999999999999</c:v>
                </c:pt>
                <c:pt idx="166">
                  <c:v>38.71</c:v>
                </c:pt>
                <c:pt idx="167">
                  <c:v>38.895000000000003</c:v>
                </c:pt>
                <c:pt idx="168">
                  <c:v>39.08</c:v>
                </c:pt>
                <c:pt idx="169">
                  <c:v>39.265000000000001</c:v>
                </c:pt>
                <c:pt idx="170">
                  <c:v>39.450000000000003</c:v>
                </c:pt>
                <c:pt idx="171">
                  <c:v>39.634999999999998</c:v>
                </c:pt>
                <c:pt idx="172">
                  <c:v>39.82</c:v>
                </c:pt>
                <c:pt idx="173">
                  <c:v>40.005000000000003</c:v>
                </c:pt>
                <c:pt idx="174">
                  <c:v>40.19</c:v>
                </c:pt>
                <c:pt idx="175">
                  <c:v>40.375</c:v>
                </c:pt>
                <c:pt idx="176">
                  <c:v>40.56</c:v>
                </c:pt>
                <c:pt idx="177">
                  <c:v>40.744999999999997</c:v>
                </c:pt>
                <c:pt idx="178">
                  <c:v>40.93</c:v>
                </c:pt>
                <c:pt idx="179">
                  <c:v>41.115000000000002</c:v>
                </c:pt>
                <c:pt idx="180">
                  <c:v>41.3</c:v>
                </c:pt>
                <c:pt idx="181">
                  <c:v>41.484999999999999</c:v>
                </c:pt>
                <c:pt idx="182">
                  <c:v>41.67</c:v>
                </c:pt>
                <c:pt idx="183">
                  <c:v>41.854999999999997</c:v>
                </c:pt>
                <c:pt idx="184">
                  <c:v>42.04</c:v>
                </c:pt>
                <c:pt idx="185">
                  <c:v>42.225000000000001</c:v>
                </c:pt>
                <c:pt idx="186">
                  <c:v>42.41</c:v>
                </c:pt>
                <c:pt idx="187">
                  <c:v>42.594999999999999</c:v>
                </c:pt>
                <c:pt idx="188">
                  <c:v>42.78</c:v>
                </c:pt>
                <c:pt idx="189">
                  <c:v>42.965000000000003</c:v>
                </c:pt>
                <c:pt idx="190">
                  <c:v>43.15</c:v>
                </c:pt>
                <c:pt idx="191">
                  <c:v>43.335000000000001</c:v>
                </c:pt>
                <c:pt idx="192">
                  <c:v>43.52</c:v>
                </c:pt>
                <c:pt idx="193">
                  <c:v>43.704999999999998</c:v>
                </c:pt>
                <c:pt idx="194">
                  <c:v>43.89</c:v>
                </c:pt>
                <c:pt idx="195">
                  <c:v>44.075000000000003</c:v>
                </c:pt>
                <c:pt idx="196">
                  <c:v>44.26</c:v>
                </c:pt>
                <c:pt idx="197">
                  <c:v>44.445</c:v>
                </c:pt>
                <c:pt idx="198">
                  <c:v>44.63</c:v>
                </c:pt>
                <c:pt idx="199">
                  <c:v>44.814999999999998</c:v>
                </c:pt>
                <c:pt idx="200">
                  <c:v>45</c:v>
                </c:pt>
              </c:numCache>
            </c:numRef>
          </c:xVal>
          <c:yVal>
            <c:numRef>
              <c:f>Isolations!$H$5:$H$205</c:f>
              <c:numCache>
                <c:formatCode>General</c:formatCode>
                <c:ptCount val="201"/>
                <c:pt idx="0">
                  <c:v>-42.973007000000003</c:v>
                </c:pt>
                <c:pt idx="1">
                  <c:v>-42.805393000000002</c:v>
                </c:pt>
                <c:pt idx="2">
                  <c:v>-42.408535000000001</c:v>
                </c:pt>
                <c:pt idx="3">
                  <c:v>-41.687759</c:v>
                </c:pt>
                <c:pt idx="4">
                  <c:v>-40.770240999999999</c:v>
                </c:pt>
                <c:pt idx="5">
                  <c:v>-39.484180000000002</c:v>
                </c:pt>
                <c:pt idx="6">
                  <c:v>-38.235030999999999</c:v>
                </c:pt>
                <c:pt idx="7">
                  <c:v>-36.897362000000001</c:v>
                </c:pt>
                <c:pt idx="8">
                  <c:v>-35.712043999999999</c:v>
                </c:pt>
                <c:pt idx="9">
                  <c:v>-34.725033000000003</c:v>
                </c:pt>
                <c:pt idx="10">
                  <c:v>-33.693928</c:v>
                </c:pt>
                <c:pt idx="11">
                  <c:v>-32.707264000000002</c:v>
                </c:pt>
                <c:pt idx="12">
                  <c:v>-31.9755</c:v>
                </c:pt>
                <c:pt idx="13">
                  <c:v>-31.255495</c:v>
                </c:pt>
                <c:pt idx="14">
                  <c:v>-30.463170999999999</c:v>
                </c:pt>
                <c:pt idx="15">
                  <c:v>-29.963194000000001</c:v>
                </c:pt>
                <c:pt idx="16">
                  <c:v>-29.318653000000001</c:v>
                </c:pt>
                <c:pt idx="17">
                  <c:v>-28.663294</c:v>
                </c:pt>
                <c:pt idx="18">
                  <c:v>-28.145707999999999</c:v>
                </c:pt>
                <c:pt idx="19">
                  <c:v>-27.755184</c:v>
                </c:pt>
                <c:pt idx="20">
                  <c:v>-27.243483000000001</c:v>
                </c:pt>
                <c:pt idx="21">
                  <c:v>-26.940760000000001</c:v>
                </c:pt>
                <c:pt idx="22">
                  <c:v>-26.664431</c:v>
                </c:pt>
                <c:pt idx="23">
                  <c:v>-26.374897000000001</c:v>
                </c:pt>
                <c:pt idx="24">
                  <c:v>-26.087212000000001</c:v>
                </c:pt>
                <c:pt idx="25">
                  <c:v>-25.691670999999999</c:v>
                </c:pt>
                <c:pt idx="26">
                  <c:v>-25.444984000000002</c:v>
                </c:pt>
                <c:pt idx="27">
                  <c:v>-25.104593000000001</c:v>
                </c:pt>
                <c:pt idx="28">
                  <c:v>-25.247602000000001</c:v>
                </c:pt>
                <c:pt idx="29">
                  <c:v>-25.419198999999999</c:v>
                </c:pt>
                <c:pt idx="30">
                  <c:v>-25.699916999999999</c:v>
                </c:pt>
                <c:pt idx="31">
                  <c:v>-25.850826000000001</c:v>
                </c:pt>
                <c:pt idx="32">
                  <c:v>-26.100477000000001</c:v>
                </c:pt>
                <c:pt idx="33">
                  <c:v>-25.919671999999998</c:v>
                </c:pt>
                <c:pt idx="34">
                  <c:v>-25.759802000000001</c:v>
                </c:pt>
                <c:pt idx="35">
                  <c:v>-25.709288000000001</c:v>
                </c:pt>
                <c:pt idx="36">
                  <c:v>-25.657775999999998</c:v>
                </c:pt>
                <c:pt idx="37">
                  <c:v>-25.721164999999999</c:v>
                </c:pt>
                <c:pt idx="38">
                  <c:v>-25.775956999999998</c:v>
                </c:pt>
                <c:pt idx="39">
                  <c:v>-25.610374</c:v>
                </c:pt>
                <c:pt idx="40">
                  <c:v>-25.413048</c:v>
                </c:pt>
                <c:pt idx="41">
                  <c:v>-25.244591</c:v>
                </c:pt>
                <c:pt idx="42">
                  <c:v>-24.973122</c:v>
                </c:pt>
                <c:pt idx="43">
                  <c:v>-24.687954000000001</c:v>
                </c:pt>
                <c:pt idx="44">
                  <c:v>-24.554290999999999</c:v>
                </c:pt>
                <c:pt idx="45">
                  <c:v>-24.467521999999999</c:v>
                </c:pt>
                <c:pt idx="46">
                  <c:v>-24.473801000000002</c:v>
                </c:pt>
                <c:pt idx="47">
                  <c:v>-24.571978000000001</c:v>
                </c:pt>
                <c:pt idx="48">
                  <c:v>-24.731525000000001</c:v>
                </c:pt>
                <c:pt idx="49">
                  <c:v>-25.024982000000001</c:v>
                </c:pt>
                <c:pt idx="50">
                  <c:v>-25.365362000000001</c:v>
                </c:pt>
                <c:pt idx="51">
                  <c:v>-25.692371000000001</c:v>
                </c:pt>
                <c:pt idx="52">
                  <c:v>-26.015633000000001</c:v>
                </c:pt>
                <c:pt idx="53">
                  <c:v>-26.297701</c:v>
                </c:pt>
                <c:pt idx="54">
                  <c:v>-26.50281</c:v>
                </c:pt>
                <c:pt idx="55">
                  <c:v>-26.699473999999999</c:v>
                </c:pt>
                <c:pt idx="56">
                  <c:v>-26.884872000000001</c:v>
                </c:pt>
                <c:pt idx="57">
                  <c:v>-27.072319</c:v>
                </c:pt>
                <c:pt idx="58">
                  <c:v>-27.240670999999999</c:v>
                </c:pt>
                <c:pt idx="59">
                  <c:v>-27.439129000000001</c:v>
                </c:pt>
                <c:pt idx="60">
                  <c:v>-27.675792999999999</c:v>
                </c:pt>
                <c:pt idx="61">
                  <c:v>-27.947994000000001</c:v>
                </c:pt>
                <c:pt idx="62">
                  <c:v>-28.261237999999999</c:v>
                </c:pt>
                <c:pt idx="63">
                  <c:v>-28.752680000000002</c:v>
                </c:pt>
                <c:pt idx="64">
                  <c:v>-29.206907000000001</c:v>
                </c:pt>
                <c:pt idx="65">
                  <c:v>-29.584854</c:v>
                </c:pt>
                <c:pt idx="66">
                  <c:v>-29.951364999999999</c:v>
                </c:pt>
                <c:pt idx="67">
                  <c:v>-30.212229000000001</c:v>
                </c:pt>
                <c:pt idx="68">
                  <c:v>-29.503240999999999</c:v>
                </c:pt>
                <c:pt idx="69">
                  <c:v>-28.439177999999998</c:v>
                </c:pt>
                <c:pt idx="70">
                  <c:v>-28.152811</c:v>
                </c:pt>
                <c:pt idx="71">
                  <c:v>-28.039971999999999</c:v>
                </c:pt>
                <c:pt idx="72">
                  <c:v>-28.204412000000001</c:v>
                </c:pt>
                <c:pt idx="73">
                  <c:v>-29.304722000000002</c:v>
                </c:pt>
                <c:pt idx="74">
                  <c:v>-30.737290999999999</c:v>
                </c:pt>
                <c:pt idx="75">
                  <c:v>-31.338574999999999</c:v>
                </c:pt>
                <c:pt idx="76">
                  <c:v>-31.836344</c:v>
                </c:pt>
                <c:pt idx="77">
                  <c:v>-32.103996000000002</c:v>
                </c:pt>
                <c:pt idx="78">
                  <c:v>-32.054825000000001</c:v>
                </c:pt>
                <c:pt idx="79">
                  <c:v>-31.846083</c:v>
                </c:pt>
                <c:pt idx="80">
                  <c:v>-31.518018999999999</c:v>
                </c:pt>
                <c:pt idx="81">
                  <c:v>-30.900342999999999</c:v>
                </c:pt>
                <c:pt idx="82">
                  <c:v>-30.142799</c:v>
                </c:pt>
                <c:pt idx="83">
                  <c:v>-29.469467000000002</c:v>
                </c:pt>
                <c:pt idx="84">
                  <c:v>-28.855207</c:v>
                </c:pt>
                <c:pt idx="85">
                  <c:v>-28.291792000000001</c:v>
                </c:pt>
                <c:pt idx="86">
                  <c:v>-27.796585</c:v>
                </c:pt>
                <c:pt idx="87">
                  <c:v>-27.296015000000001</c:v>
                </c:pt>
                <c:pt idx="88">
                  <c:v>-26.770821000000002</c:v>
                </c:pt>
                <c:pt idx="89">
                  <c:v>-26.268668999999999</c:v>
                </c:pt>
                <c:pt idx="90">
                  <c:v>-25.789255000000001</c:v>
                </c:pt>
                <c:pt idx="91">
                  <c:v>-25.301098</c:v>
                </c:pt>
                <c:pt idx="92">
                  <c:v>-24.822042</c:v>
                </c:pt>
                <c:pt idx="93">
                  <c:v>-24.418892</c:v>
                </c:pt>
                <c:pt idx="94">
                  <c:v>-24.096696999999999</c:v>
                </c:pt>
                <c:pt idx="95">
                  <c:v>-23.793295000000001</c:v>
                </c:pt>
                <c:pt idx="96">
                  <c:v>-23.439997000000002</c:v>
                </c:pt>
                <c:pt idx="97">
                  <c:v>-23.116629</c:v>
                </c:pt>
                <c:pt idx="98">
                  <c:v>-22.715665999999999</c:v>
                </c:pt>
                <c:pt idx="99">
                  <c:v>-22.303051</c:v>
                </c:pt>
                <c:pt idx="100">
                  <c:v>-21.862469000000001</c:v>
                </c:pt>
                <c:pt idx="101">
                  <c:v>-21.541495999999999</c:v>
                </c:pt>
                <c:pt idx="102">
                  <c:v>-21.243027000000001</c:v>
                </c:pt>
                <c:pt idx="103">
                  <c:v>-20.866841999999998</c:v>
                </c:pt>
                <c:pt idx="104">
                  <c:v>-20.494139000000001</c:v>
                </c:pt>
                <c:pt idx="105">
                  <c:v>-20.131277000000001</c:v>
                </c:pt>
                <c:pt idx="106">
                  <c:v>-19.758333</c:v>
                </c:pt>
                <c:pt idx="107">
                  <c:v>-19.413736</c:v>
                </c:pt>
                <c:pt idx="108">
                  <c:v>-19.283598000000001</c:v>
                </c:pt>
                <c:pt idx="109">
                  <c:v>-19.194379999999999</c:v>
                </c:pt>
                <c:pt idx="110">
                  <c:v>-19.199749000000001</c:v>
                </c:pt>
                <c:pt idx="111">
                  <c:v>-19.195812</c:v>
                </c:pt>
                <c:pt idx="112">
                  <c:v>-19.141748</c:v>
                </c:pt>
                <c:pt idx="113">
                  <c:v>-19.062366000000001</c:v>
                </c:pt>
                <c:pt idx="114">
                  <c:v>-18.967627</c:v>
                </c:pt>
                <c:pt idx="115">
                  <c:v>-18.852886000000002</c:v>
                </c:pt>
                <c:pt idx="116">
                  <c:v>-18.766506</c:v>
                </c:pt>
                <c:pt idx="117">
                  <c:v>-18.740725000000001</c:v>
                </c:pt>
                <c:pt idx="118">
                  <c:v>-18.781759000000001</c:v>
                </c:pt>
                <c:pt idx="119">
                  <c:v>-18.859562</c:v>
                </c:pt>
                <c:pt idx="120">
                  <c:v>-19.019924</c:v>
                </c:pt>
                <c:pt idx="121">
                  <c:v>-19.271521</c:v>
                </c:pt>
                <c:pt idx="122">
                  <c:v>-19.603352000000001</c:v>
                </c:pt>
                <c:pt idx="123">
                  <c:v>-19.949963</c:v>
                </c:pt>
                <c:pt idx="124">
                  <c:v>-20.311537000000001</c:v>
                </c:pt>
                <c:pt idx="125">
                  <c:v>-20.617802000000001</c:v>
                </c:pt>
                <c:pt idx="126">
                  <c:v>-20.818794</c:v>
                </c:pt>
                <c:pt idx="127">
                  <c:v>-20.872893999999999</c:v>
                </c:pt>
                <c:pt idx="128">
                  <c:v>-20.797346000000001</c:v>
                </c:pt>
                <c:pt idx="129">
                  <c:v>-20.531282000000001</c:v>
                </c:pt>
                <c:pt idx="130">
                  <c:v>-20.145320999999999</c:v>
                </c:pt>
                <c:pt idx="131">
                  <c:v>-19.698091999999999</c:v>
                </c:pt>
                <c:pt idx="132">
                  <c:v>-19.241945000000001</c:v>
                </c:pt>
                <c:pt idx="133">
                  <c:v>-18.758081000000001</c:v>
                </c:pt>
                <c:pt idx="134">
                  <c:v>-18.341214999999998</c:v>
                </c:pt>
                <c:pt idx="135">
                  <c:v>-17.950800000000001</c:v>
                </c:pt>
                <c:pt idx="136">
                  <c:v>-17.584095000000001</c:v>
                </c:pt>
                <c:pt idx="137">
                  <c:v>-17.239141</c:v>
                </c:pt>
                <c:pt idx="138">
                  <c:v>-16.924531999999999</c:v>
                </c:pt>
                <c:pt idx="139">
                  <c:v>-16.619171000000001</c:v>
                </c:pt>
                <c:pt idx="140">
                  <c:v>-16.335068</c:v>
                </c:pt>
                <c:pt idx="141">
                  <c:v>-16.083518999999999</c:v>
                </c:pt>
                <c:pt idx="142">
                  <c:v>-15.853562</c:v>
                </c:pt>
                <c:pt idx="143">
                  <c:v>-15.651176</c:v>
                </c:pt>
                <c:pt idx="144">
                  <c:v>-15.48671</c:v>
                </c:pt>
                <c:pt idx="145">
                  <c:v>-15.367618999999999</c:v>
                </c:pt>
                <c:pt idx="146">
                  <c:v>-15.293119000000001</c:v>
                </c:pt>
                <c:pt idx="147">
                  <c:v>-15.269494</c:v>
                </c:pt>
                <c:pt idx="148">
                  <c:v>-15.285524000000001</c:v>
                </c:pt>
                <c:pt idx="149">
                  <c:v>-15.350973</c:v>
                </c:pt>
                <c:pt idx="150">
                  <c:v>-15.457758</c:v>
                </c:pt>
                <c:pt idx="151">
                  <c:v>-15.594225</c:v>
                </c:pt>
                <c:pt idx="152">
                  <c:v>-15.755571</c:v>
                </c:pt>
                <c:pt idx="153">
                  <c:v>-15.945895999999999</c:v>
                </c:pt>
                <c:pt idx="154">
                  <c:v>-16.142994000000002</c:v>
                </c:pt>
                <c:pt idx="155">
                  <c:v>-16.352906999999998</c:v>
                </c:pt>
                <c:pt idx="156">
                  <c:v>-16.567537000000002</c:v>
                </c:pt>
                <c:pt idx="157">
                  <c:v>-16.786753000000001</c:v>
                </c:pt>
                <c:pt idx="158">
                  <c:v>-17.009148</c:v>
                </c:pt>
                <c:pt idx="159">
                  <c:v>-17.247591</c:v>
                </c:pt>
                <c:pt idx="160">
                  <c:v>-17.483664000000001</c:v>
                </c:pt>
                <c:pt idx="161">
                  <c:v>-17.725657000000002</c:v>
                </c:pt>
                <c:pt idx="162">
                  <c:v>-17.979965</c:v>
                </c:pt>
                <c:pt idx="163">
                  <c:v>-18.232741999999998</c:v>
                </c:pt>
                <c:pt idx="164">
                  <c:v>-18.481956</c:v>
                </c:pt>
                <c:pt idx="165">
                  <c:v>-18.723943999999999</c:v>
                </c:pt>
                <c:pt idx="166">
                  <c:v>-18.946888000000001</c:v>
                </c:pt>
                <c:pt idx="167">
                  <c:v>-19.128430999999999</c:v>
                </c:pt>
                <c:pt idx="168">
                  <c:v>-19.290648999999998</c:v>
                </c:pt>
                <c:pt idx="169">
                  <c:v>-19.401617000000002</c:v>
                </c:pt>
                <c:pt idx="170">
                  <c:v>-19.474895</c:v>
                </c:pt>
                <c:pt idx="171">
                  <c:v>-19.509160999999999</c:v>
                </c:pt>
                <c:pt idx="172">
                  <c:v>-19.510145000000001</c:v>
                </c:pt>
                <c:pt idx="173">
                  <c:v>-19.452583000000001</c:v>
                </c:pt>
                <c:pt idx="174">
                  <c:v>-19.375565999999999</c:v>
                </c:pt>
                <c:pt idx="175">
                  <c:v>-19.345956999999999</c:v>
                </c:pt>
                <c:pt idx="176">
                  <c:v>-19.262806000000001</c:v>
                </c:pt>
                <c:pt idx="177">
                  <c:v>-19.244827000000001</c:v>
                </c:pt>
                <c:pt idx="178">
                  <c:v>-19.249796</c:v>
                </c:pt>
                <c:pt idx="179">
                  <c:v>-19.135764999999999</c:v>
                </c:pt>
                <c:pt idx="180">
                  <c:v>-18.865248000000001</c:v>
                </c:pt>
                <c:pt idx="181">
                  <c:v>-18.571728</c:v>
                </c:pt>
                <c:pt idx="182">
                  <c:v>-18.158241</c:v>
                </c:pt>
                <c:pt idx="183">
                  <c:v>-17.672314</c:v>
                </c:pt>
                <c:pt idx="184">
                  <c:v>-17.244357999999998</c:v>
                </c:pt>
                <c:pt idx="185">
                  <c:v>-16.845427999999998</c:v>
                </c:pt>
                <c:pt idx="186">
                  <c:v>-16.468554000000001</c:v>
                </c:pt>
                <c:pt idx="187">
                  <c:v>-16.099862999999999</c:v>
                </c:pt>
                <c:pt idx="188">
                  <c:v>-15.751389</c:v>
                </c:pt>
                <c:pt idx="189">
                  <c:v>-15.434067000000001</c:v>
                </c:pt>
                <c:pt idx="190">
                  <c:v>-15.140103</c:v>
                </c:pt>
                <c:pt idx="191">
                  <c:v>-14.861863</c:v>
                </c:pt>
                <c:pt idx="192">
                  <c:v>-14.614919</c:v>
                </c:pt>
                <c:pt idx="193">
                  <c:v>-14.394176</c:v>
                </c:pt>
                <c:pt idx="194">
                  <c:v>-14.187061</c:v>
                </c:pt>
                <c:pt idx="195">
                  <c:v>-14.039906999999999</c:v>
                </c:pt>
                <c:pt idx="196">
                  <c:v>-13.90296</c:v>
                </c:pt>
                <c:pt idx="197">
                  <c:v>-13.799182</c:v>
                </c:pt>
                <c:pt idx="198">
                  <c:v>-13.730154000000001</c:v>
                </c:pt>
                <c:pt idx="199">
                  <c:v>-13.697837</c:v>
                </c:pt>
                <c:pt idx="200">
                  <c:v>-13.660114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26-407A-A578-F0807B1A2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06144"/>
        <c:axId val="116412416"/>
      </c:scatterChart>
      <c:valAx>
        <c:axId val="116406144"/>
        <c:scaling>
          <c:orientation val="minMax"/>
          <c:max val="44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412416"/>
        <c:crosses val="autoZero"/>
        <c:crossBetween val="midCat"/>
        <c:majorUnit val="2"/>
      </c:valAx>
      <c:valAx>
        <c:axId val="116412416"/>
        <c:scaling>
          <c:orientation val="minMax"/>
          <c:max val="0"/>
          <c:min val="-7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40614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020438066126662"/>
          <c:y val="0.69520231846019254"/>
          <c:w val="0.28184035736801683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3xLO Harmonic to RF Isolation (dB)</a:t>
            </a:r>
          </a:p>
        </c:rich>
      </c:tx>
      <c:layout>
        <c:manualLayout>
          <c:xMode val="edge"/>
          <c:yMode val="edge"/>
          <c:x val="0.31037292771183889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35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-67.565376000000001</c:v>
              </c:pt>
              <c:pt idx="1">
                <c:v>-66.835875999999999</c:v>
              </c:pt>
              <c:pt idx="2">
                <c:v>-65.854118</c:v>
              </c:pt>
              <c:pt idx="3">
                <c:v>-64.304878000000002</c:v>
              </c:pt>
              <c:pt idx="4">
                <c:v>-63.861046000000002</c:v>
              </c:pt>
              <c:pt idx="5">
                <c:v>-63.461441000000001</c:v>
              </c:pt>
              <c:pt idx="6">
                <c:v>-64.443222000000006</c:v>
              </c:pt>
              <c:pt idx="7">
                <c:v>-65.252212999999998</c:v>
              </c:pt>
              <c:pt idx="8">
                <c:v>-67.598213000000001</c:v>
              </c:pt>
              <c:pt idx="9">
                <c:v>-68.810531999999995</c:v>
              </c:pt>
              <c:pt idx="10">
                <c:v>-70.007407999999998</c:v>
              </c:pt>
              <c:pt idx="11">
                <c:v>-67.411118000000002</c:v>
              </c:pt>
              <c:pt idx="12">
                <c:v>-64.543960999999996</c:v>
              </c:pt>
              <c:pt idx="13">
                <c:v>-61.006962000000001</c:v>
              </c:pt>
              <c:pt idx="14">
                <c:v>-59.436607000000002</c:v>
              </c:pt>
              <c:pt idx="15">
                <c:v>-57.813282000000001</c:v>
              </c:pt>
              <c:pt idx="16">
                <c:v>-56.329605000000001</c:v>
              </c:pt>
              <c:pt idx="17">
                <c:v>-54.865524000000001</c:v>
              </c:pt>
              <c:pt idx="18">
                <c:v>-53.897033999999998</c:v>
              </c:pt>
              <c:pt idx="19">
                <c:v>-53.034973000000001</c:v>
              </c:pt>
              <c:pt idx="20">
                <c:v>-52.398701000000003</c:v>
              </c:pt>
              <c:pt idx="21">
                <c:v>-51.629795000000001</c:v>
              </c:pt>
              <c:pt idx="22">
                <c:v>-50.960299999999997</c:v>
              </c:pt>
              <c:pt idx="23">
                <c:v>-50.461101999999997</c:v>
              </c:pt>
              <c:pt idx="24">
                <c:v>-50.341911000000003</c:v>
              </c:pt>
              <c:pt idx="25">
                <c:v>-50.085144</c:v>
              </c:pt>
              <c:pt idx="26">
                <c:v>-50.140887999999997</c:v>
              </c:pt>
              <c:pt idx="27">
                <c:v>-50.055999999999997</c:v>
              </c:pt>
              <c:pt idx="28">
                <c:v>-50.375762999999999</c:v>
              </c:pt>
              <c:pt idx="29">
                <c:v>-50.250293999999997</c:v>
              </c:pt>
              <c:pt idx="30">
                <c:v>-50.282642000000003</c:v>
              </c:pt>
              <c:pt idx="31">
                <c:v>-50.302914000000001</c:v>
              </c:pt>
              <c:pt idx="32">
                <c:v>-50.519371</c:v>
              </c:pt>
              <c:pt idx="33">
                <c:v>-50.919846</c:v>
              </c:pt>
              <c:pt idx="34">
                <c:v>-51.332980999999997</c:v>
              </c:pt>
              <c:pt idx="35">
                <c:v>-51.995978999999998</c:v>
              </c:pt>
              <c:pt idx="36">
                <c:v>-52.403441999999998</c:v>
              </c:pt>
              <c:pt idx="37">
                <c:v>-52.872841000000001</c:v>
              </c:pt>
              <c:pt idx="38">
                <c:v>-53.076110999999997</c:v>
              </c:pt>
              <c:pt idx="39">
                <c:v>-53.314613000000001</c:v>
              </c:pt>
              <c:pt idx="40">
                <c:v>-53.312130000000003</c:v>
              </c:pt>
              <c:pt idx="41">
                <c:v>-53.213745000000003</c:v>
              </c:pt>
              <c:pt idx="42">
                <c:v>-52.846245000000003</c:v>
              </c:pt>
              <c:pt idx="43">
                <c:v>-52.326447000000002</c:v>
              </c:pt>
              <c:pt idx="44">
                <c:v>-51.974570999999997</c:v>
              </c:pt>
              <c:pt idx="45">
                <c:v>-51.613422</c:v>
              </c:pt>
              <c:pt idx="46">
                <c:v>-51.656543999999997</c:v>
              </c:pt>
              <c:pt idx="47">
                <c:v>-51.217784999999999</c:v>
              </c:pt>
              <c:pt idx="48">
                <c:v>-50.952655999999998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B6A-4465-97EA-53C6AB8E1EB6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-66.813957000000002</c:v>
              </c:pt>
              <c:pt idx="1">
                <c:v>-63.347282</c:v>
              </c:pt>
              <c:pt idx="2">
                <c:v>-59.395511999999997</c:v>
              </c:pt>
              <c:pt idx="3">
                <c:v>-57.795009999999998</c:v>
              </c:pt>
              <c:pt idx="4">
                <c:v>-57.370220000000003</c:v>
              </c:pt>
              <c:pt idx="5">
                <c:v>-57.492393</c:v>
              </c:pt>
              <c:pt idx="6">
                <c:v>-56.387596000000002</c:v>
              </c:pt>
              <c:pt idx="7">
                <c:v>-55.618732000000001</c:v>
              </c:pt>
              <c:pt idx="8">
                <c:v>-54.655124999999998</c:v>
              </c:pt>
              <c:pt idx="9">
                <c:v>-53.898299999999999</c:v>
              </c:pt>
              <c:pt idx="10">
                <c:v>-53.512844000000001</c:v>
              </c:pt>
              <c:pt idx="11">
                <c:v>-52.891818999999998</c:v>
              </c:pt>
              <c:pt idx="12">
                <c:v>-52.212173</c:v>
              </c:pt>
              <c:pt idx="13">
                <c:v>-51.432555999999998</c:v>
              </c:pt>
              <c:pt idx="14">
                <c:v>-50.845207000000002</c:v>
              </c:pt>
              <c:pt idx="15">
                <c:v>-50.404162999999997</c:v>
              </c:pt>
              <c:pt idx="16">
                <c:v>-50.108806999999999</c:v>
              </c:pt>
              <c:pt idx="17">
                <c:v>-49.848605999999997</c:v>
              </c:pt>
              <c:pt idx="18">
                <c:v>-49.831726000000003</c:v>
              </c:pt>
              <c:pt idx="19">
                <c:v>-49.702357999999997</c:v>
              </c:pt>
              <c:pt idx="20">
                <c:v>-49.517158999999999</c:v>
              </c:pt>
              <c:pt idx="21">
                <c:v>-49.124415999999997</c:v>
              </c:pt>
              <c:pt idx="22">
                <c:v>-48.600731000000003</c:v>
              </c:pt>
              <c:pt idx="23">
                <c:v>-48.289433000000002</c:v>
              </c:pt>
              <c:pt idx="24">
                <c:v>-48.394202999999997</c:v>
              </c:pt>
              <c:pt idx="25">
                <c:v>-48.383259000000002</c:v>
              </c:pt>
              <c:pt idx="26">
                <c:v>-47.958064999999998</c:v>
              </c:pt>
              <c:pt idx="27">
                <c:v>-47.038955999999999</c:v>
              </c:pt>
              <c:pt idx="28">
                <c:v>-46.432507000000001</c:v>
              </c:pt>
              <c:pt idx="29">
                <c:v>-46.157646</c:v>
              </c:pt>
              <c:pt idx="30">
                <c:v>-45.907058999999997</c:v>
              </c:pt>
              <c:pt idx="31">
                <c:v>-45.495975000000001</c:v>
              </c:pt>
              <c:pt idx="32">
                <c:v>-45.293467999999997</c:v>
              </c:pt>
              <c:pt idx="33">
                <c:v>-45.454163000000001</c:v>
              </c:pt>
              <c:pt idx="34">
                <c:v>-46.200226000000001</c:v>
              </c:pt>
              <c:pt idx="35">
                <c:v>-47.012816999999998</c:v>
              </c:pt>
              <c:pt idx="36">
                <c:v>-47.785496000000002</c:v>
              </c:pt>
              <c:pt idx="37">
                <c:v>-47.976871000000003</c:v>
              </c:pt>
              <c:pt idx="38">
                <c:v>-48.264561</c:v>
              </c:pt>
              <c:pt idx="39">
                <c:v>-48.831454999999998</c:v>
              </c:pt>
              <c:pt idx="40">
                <c:v>-49.801743000000002</c:v>
              </c:pt>
              <c:pt idx="41">
                <c:v>-50.058757999999997</c:v>
              </c:pt>
              <c:pt idx="42">
                <c:v>-50.175217000000004</c:v>
              </c:pt>
              <c:pt idx="43">
                <c:v>-50.252029</c:v>
              </c:pt>
              <c:pt idx="44">
                <c:v>-50.968510000000002</c:v>
              </c:pt>
              <c:pt idx="45">
                <c:v>-51.267155000000002</c:v>
              </c:pt>
              <c:pt idx="46">
                <c:v>-51.15213</c:v>
              </c:pt>
              <c:pt idx="47">
                <c:v>-50.384574999999998</c:v>
              </c:pt>
              <c:pt idx="48">
                <c:v>-49.749564999999997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B6A-4465-97EA-53C6AB8E1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12480"/>
        <c:axId val="116622848"/>
      </c:scatterChart>
      <c:valAx>
        <c:axId val="116612480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23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622848"/>
        <c:crosses val="autoZero"/>
        <c:crossBetween val="midCat"/>
        <c:majorUnit val="2"/>
      </c:valAx>
      <c:valAx>
        <c:axId val="11662284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61248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57672977907241"/>
          <c:y val="0.66444262175561386"/>
          <c:w val="0.29035663797577083"/>
          <c:h val="0.13037122154034647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14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0.18990000000000001</c:v>
                </c:pt>
                <c:pt idx="2">
                  <c:v>0.36980000000000002</c:v>
                </c:pt>
                <c:pt idx="3">
                  <c:v>0.54969999999999997</c:v>
                </c:pt>
                <c:pt idx="4">
                  <c:v>0.72960000000000003</c:v>
                </c:pt>
                <c:pt idx="5">
                  <c:v>0.90949999999999998</c:v>
                </c:pt>
                <c:pt idx="6">
                  <c:v>1.0893999999999999</c:v>
                </c:pt>
                <c:pt idx="7">
                  <c:v>1.2693000000000001</c:v>
                </c:pt>
                <c:pt idx="8">
                  <c:v>1.4492</c:v>
                </c:pt>
                <c:pt idx="9">
                  <c:v>1.6291</c:v>
                </c:pt>
                <c:pt idx="10">
                  <c:v>1.8089999999999999</c:v>
                </c:pt>
                <c:pt idx="11">
                  <c:v>1.9888999999999999</c:v>
                </c:pt>
                <c:pt idx="12">
                  <c:v>2.1688000000000001</c:v>
                </c:pt>
                <c:pt idx="13">
                  <c:v>2.3487</c:v>
                </c:pt>
                <c:pt idx="14">
                  <c:v>2.5286</c:v>
                </c:pt>
                <c:pt idx="15">
                  <c:v>2.7084999999999999</c:v>
                </c:pt>
                <c:pt idx="16">
                  <c:v>2.8883999999999999</c:v>
                </c:pt>
                <c:pt idx="17">
                  <c:v>3.0682999999999998</c:v>
                </c:pt>
                <c:pt idx="18">
                  <c:v>3.2482000000000002</c:v>
                </c:pt>
                <c:pt idx="19">
                  <c:v>3.4281000000000001</c:v>
                </c:pt>
                <c:pt idx="20">
                  <c:v>3.6080000000000001</c:v>
                </c:pt>
                <c:pt idx="21">
                  <c:v>3.7879</c:v>
                </c:pt>
                <c:pt idx="22">
                  <c:v>3.9678</c:v>
                </c:pt>
                <c:pt idx="23">
                  <c:v>4.1477000000000004</c:v>
                </c:pt>
                <c:pt idx="24">
                  <c:v>4.3276000000000003</c:v>
                </c:pt>
                <c:pt idx="25">
                  <c:v>4.5075000000000003</c:v>
                </c:pt>
                <c:pt idx="26">
                  <c:v>4.6874000000000002</c:v>
                </c:pt>
                <c:pt idx="27">
                  <c:v>4.8673000000000002</c:v>
                </c:pt>
                <c:pt idx="28">
                  <c:v>5.0472000000000001</c:v>
                </c:pt>
                <c:pt idx="29">
                  <c:v>5.2271000000000001</c:v>
                </c:pt>
                <c:pt idx="30">
                  <c:v>5.407</c:v>
                </c:pt>
                <c:pt idx="31">
                  <c:v>5.5869</c:v>
                </c:pt>
                <c:pt idx="32">
                  <c:v>5.7667999999999999</c:v>
                </c:pt>
                <c:pt idx="33">
                  <c:v>5.9466999999999999</c:v>
                </c:pt>
                <c:pt idx="34">
                  <c:v>6.1265999999999998</c:v>
                </c:pt>
                <c:pt idx="35">
                  <c:v>6.3064999999999998</c:v>
                </c:pt>
                <c:pt idx="36">
                  <c:v>6.4863999999999997</c:v>
                </c:pt>
                <c:pt idx="37">
                  <c:v>6.6662999999999997</c:v>
                </c:pt>
                <c:pt idx="38">
                  <c:v>6.8461999999999996</c:v>
                </c:pt>
                <c:pt idx="39">
                  <c:v>7.0260999999999996</c:v>
                </c:pt>
                <c:pt idx="40">
                  <c:v>7.2060000000000004</c:v>
                </c:pt>
                <c:pt idx="41">
                  <c:v>7.3859000000000004</c:v>
                </c:pt>
                <c:pt idx="42">
                  <c:v>7.5658000000000003</c:v>
                </c:pt>
                <c:pt idx="43">
                  <c:v>7.7457000000000003</c:v>
                </c:pt>
                <c:pt idx="44">
                  <c:v>7.9256000000000002</c:v>
                </c:pt>
                <c:pt idx="45">
                  <c:v>8.1054999999999993</c:v>
                </c:pt>
                <c:pt idx="46">
                  <c:v>8.2853999999999992</c:v>
                </c:pt>
                <c:pt idx="47">
                  <c:v>8.4652999999999992</c:v>
                </c:pt>
                <c:pt idx="48">
                  <c:v>8.6452000000000009</c:v>
                </c:pt>
                <c:pt idx="49">
                  <c:v>8.8251000000000008</c:v>
                </c:pt>
                <c:pt idx="50">
                  <c:v>9.0050000000000008</c:v>
                </c:pt>
                <c:pt idx="51">
                  <c:v>9.1849000000000007</c:v>
                </c:pt>
                <c:pt idx="52">
                  <c:v>9.3648000000000007</c:v>
                </c:pt>
                <c:pt idx="53">
                  <c:v>9.5447000000000006</c:v>
                </c:pt>
                <c:pt idx="54">
                  <c:v>9.7246000000000006</c:v>
                </c:pt>
                <c:pt idx="55">
                  <c:v>9.9045000000000005</c:v>
                </c:pt>
                <c:pt idx="56">
                  <c:v>10.0844</c:v>
                </c:pt>
                <c:pt idx="57">
                  <c:v>10.2643</c:v>
                </c:pt>
                <c:pt idx="58">
                  <c:v>10.4442</c:v>
                </c:pt>
                <c:pt idx="59">
                  <c:v>10.6241</c:v>
                </c:pt>
                <c:pt idx="60">
                  <c:v>10.804</c:v>
                </c:pt>
                <c:pt idx="61">
                  <c:v>10.9839</c:v>
                </c:pt>
                <c:pt idx="62">
                  <c:v>11.1638</c:v>
                </c:pt>
                <c:pt idx="63">
                  <c:v>11.3437</c:v>
                </c:pt>
                <c:pt idx="64">
                  <c:v>11.5236</c:v>
                </c:pt>
                <c:pt idx="65">
                  <c:v>11.7035</c:v>
                </c:pt>
                <c:pt idx="66">
                  <c:v>11.8834</c:v>
                </c:pt>
                <c:pt idx="67">
                  <c:v>12.0633</c:v>
                </c:pt>
                <c:pt idx="68">
                  <c:v>12.2432</c:v>
                </c:pt>
                <c:pt idx="69">
                  <c:v>12.4231</c:v>
                </c:pt>
                <c:pt idx="70">
                  <c:v>12.603</c:v>
                </c:pt>
                <c:pt idx="71">
                  <c:v>12.7829</c:v>
                </c:pt>
                <c:pt idx="72">
                  <c:v>12.9628</c:v>
                </c:pt>
                <c:pt idx="73">
                  <c:v>13.1427</c:v>
                </c:pt>
                <c:pt idx="74">
                  <c:v>13.3226</c:v>
                </c:pt>
                <c:pt idx="75">
                  <c:v>13.5025</c:v>
                </c:pt>
                <c:pt idx="76">
                  <c:v>13.682399999999999</c:v>
                </c:pt>
                <c:pt idx="77">
                  <c:v>13.862299999999999</c:v>
                </c:pt>
                <c:pt idx="78">
                  <c:v>14.042199999999999</c:v>
                </c:pt>
                <c:pt idx="79">
                  <c:v>14.222099999999999</c:v>
                </c:pt>
                <c:pt idx="80">
                  <c:v>14.401999999999999</c:v>
                </c:pt>
                <c:pt idx="81">
                  <c:v>14.581899999999999</c:v>
                </c:pt>
                <c:pt idx="82">
                  <c:v>14.761799999999999</c:v>
                </c:pt>
                <c:pt idx="83">
                  <c:v>14.941700000000001</c:v>
                </c:pt>
                <c:pt idx="84">
                  <c:v>15.121600000000001</c:v>
                </c:pt>
                <c:pt idx="85">
                  <c:v>15.301500000000001</c:v>
                </c:pt>
                <c:pt idx="86">
                  <c:v>15.481400000000001</c:v>
                </c:pt>
                <c:pt idx="87">
                  <c:v>15.661300000000001</c:v>
                </c:pt>
                <c:pt idx="88">
                  <c:v>15.841200000000001</c:v>
                </c:pt>
                <c:pt idx="89">
                  <c:v>16.021100000000001</c:v>
                </c:pt>
                <c:pt idx="90">
                  <c:v>16.201000000000001</c:v>
                </c:pt>
                <c:pt idx="91">
                  <c:v>16.3809</c:v>
                </c:pt>
                <c:pt idx="92">
                  <c:v>16.5608</c:v>
                </c:pt>
                <c:pt idx="93">
                  <c:v>16.7407</c:v>
                </c:pt>
                <c:pt idx="94">
                  <c:v>16.9206</c:v>
                </c:pt>
                <c:pt idx="95">
                  <c:v>17.1005</c:v>
                </c:pt>
                <c:pt idx="96">
                  <c:v>17.2804</c:v>
                </c:pt>
                <c:pt idx="97">
                  <c:v>17.4603</c:v>
                </c:pt>
                <c:pt idx="98">
                  <c:v>17.6402</c:v>
                </c:pt>
                <c:pt idx="99">
                  <c:v>17.8201</c:v>
                </c:pt>
                <c:pt idx="100">
                  <c:v>18</c:v>
                </c:pt>
              </c:numCache>
            </c:numRef>
          </c:xVal>
          <c:yVal>
            <c:numRef>
              <c:f>'IF Response'!$E$3:$E$103</c:f>
              <c:numCache>
                <c:formatCode>General</c:formatCode>
                <c:ptCount val="101"/>
                <c:pt idx="0">
                  <c:v>-0.59169340000000048</c:v>
                </c:pt>
                <c:pt idx="1">
                  <c:v>-0.54984140000000004</c:v>
                </c:pt>
                <c:pt idx="2">
                  <c:v>-0.5279183999999999</c:v>
                </c:pt>
                <c:pt idx="3">
                  <c:v>-0.53289700000000018</c:v>
                </c:pt>
                <c:pt idx="4">
                  <c:v>-0.52673389999999998</c:v>
                </c:pt>
                <c:pt idx="5">
                  <c:v>-0.49486689999999989</c:v>
                </c:pt>
                <c:pt idx="6">
                  <c:v>-0.4758167000000002</c:v>
                </c:pt>
                <c:pt idx="7">
                  <c:v>-0.49431850000000033</c:v>
                </c:pt>
                <c:pt idx="8">
                  <c:v>-0.5035596</c:v>
                </c:pt>
                <c:pt idx="9">
                  <c:v>-0.56876660000000001</c:v>
                </c:pt>
                <c:pt idx="10">
                  <c:v>-0.6068125000000002</c:v>
                </c:pt>
                <c:pt idx="11">
                  <c:v>-0.68633699999999997</c:v>
                </c:pt>
                <c:pt idx="12">
                  <c:v>-0.7299648000000003</c:v>
                </c:pt>
                <c:pt idx="13">
                  <c:v>-0.78943830000000048</c:v>
                </c:pt>
                <c:pt idx="14">
                  <c:v>-0.84031970000000022</c:v>
                </c:pt>
                <c:pt idx="15">
                  <c:v>-0.84050280000000033</c:v>
                </c:pt>
                <c:pt idx="16">
                  <c:v>-0.84206629999999993</c:v>
                </c:pt>
                <c:pt idx="17">
                  <c:v>-0.80001980000000028</c:v>
                </c:pt>
                <c:pt idx="18">
                  <c:v>-0.80805210000000027</c:v>
                </c:pt>
                <c:pt idx="19">
                  <c:v>-0.77708530000000042</c:v>
                </c:pt>
                <c:pt idx="20">
                  <c:v>-0.74352839999999976</c:v>
                </c:pt>
                <c:pt idx="21">
                  <c:v>-0.69753220000000038</c:v>
                </c:pt>
                <c:pt idx="22">
                  <c:v>-0.62213380000000029</c:v>
                </c:pt>
                <c:pt idx="23">
                  <c:v>-0.59094289999999994</c:v>
                </c:pt>
                <c:pt idx="24">
                  <c:v>-0.48936700000000055</c:v>
                </c:pt>
                <c:pt idx="25">
                  <c:v>-0.42740109999999998</c:v>
                </c:pt>
                <c:pt idx="26">
                  <c:v>-0.28582480000000032</c:v>
                </c:pt>
                <c:pt idx="27">
                  <c:v>-0.17217299999999991</c:v>
                </c:pt>
                <c:pt idx="28">
                  <c:v>-6.1440000000000161E-2</c:v>
                </c:pt>
                <c:pt idx="29">
                  <c:v>0</c:v>
                </c:pt>
                <c:pt idx="30">
                  <c:v>-1.9136900000000345E-2</c:v>
                </c:pt>
                <c:pt idx="31">
                  <c:v>-1.1162800000000139E-2</c:v>
                </c:pt>
                <c:pt idx="32">
                  <c:v>-7.2174099999999797E-2</c:v>
                </c:pt>
                <c:pt idx="33">
                  <c:v>-7.1851699999999852E-2</c:v>
                </c:pt>
                <c:pt idx="34">
                  <c:v>-0.15635110000000019</c:v>
                </c:pt>
                <c:pt idx="35">
                  <c:v>-0.24013850000000048</c:v>
                </c:pt>
                <c:pt idx="36">
                  <c:v>-0.38947969999999987</c:v>
                </c:pt>
                <c:pt idx="37">
                  <c:v>-0.53978060000000028</c:v>
                </c:pt>
                <c:pt idx="38">
                  <c:v>-0.61776540000000058</c:v>
                </c:pt>
                <c:pt idx="39">
                  <c:v>-0.66558320000000037</c:v>
                </c:pt>
                <c:pt idx="40">
                  <c:v>-0.66435530000000043</c:v>
                </c:pt>
                <c:pt idx="41">
                  <c:v>-0.72524690000000014</c:v>
                </c:pt>
                <c:pt idx="42">
                  <c:v>-0.79936600000000002</c:v>
                </c:pt>
                <c:pt idx="43">
                  <c:v>-0.90789510000000018</c:v>
                </c:pt>
                <c:pt idx="44">
                  <c:v>-0.99516350000000031</c:v>
                </c:pt>
                <c:pt idx="45">
                  <c:v>-1.0557275000000006</c:v>
                </c:pt>
                <c:pt idx="46">
                  <c:v>-1.1071724999999999</c:v>
                </c:pt>
                <c:pt idx="47">
                  <c:v>-1.1793342000000004</c:v>
                </c:pt>
                <c:pt idx="48">
                  <c:v>-1.2871595000000005</c:v>
                </c:pt>
                <c:pt idx="49">
                  <c:v>-1.3870192000000001</c:v>
                </c:pt>
                <c:pt idx="50">
                  <c:v>-1.4683438000000004</c:v>
                </c:pt>
                <c:pt idx="51">
                  <c:v>-1.5434780000000003</c:v>
                </c:pt>
                <c:pt idx="52">
                  <c:v>-1.6453123000000005</c:v>
                </c:pt>
                <c:pt idx="53">
                  <c:v>-1.7576323</c:v>
                </c:pt>
                <c:pt idx="54">
                  <c:v>-1.8552242000000003</c:v>
                </c:pt>
                <c:pt idx="55">
                  <c:v>-1.8768625000000005</c:v>
                </c:pt>
                <c:pt idx="56">
                  <c:v>-1.8666214999999999</c:v>
                </c:pt>
                <c:pt idx="57">
                  <c:v>-1.8096161000000004</c:v>
                </c:pt>
                <c:pt idx="58">
                  <c:v>-1.7765813000000001</c:v>
                </c:pt>
                <c:pt idx="59">
                  <c:v>-1.7743283000000005</c:v>
                </c:pt>
                <c:pt idx="60">
                  <c:v>-1.8248582000000004</c:v>
                </c:pt>
                <c:pt idx="61">
                  <c:v>-1.9482794000000005</c:v>
                </c:pt>
                <c:pt idx="62">
                  <c:v>-2.0655770000000002</c:v>
                </c:pt>
                <c:pt idx="63">
                  <c:v>-2.2269626000000002</c:v>
                </c:pt>
                <c:pt idx="64">
                  <c:v>-2.3412594999999996</c:v>
                </c:pt>
                <c:pt idx="65">
                  <c:v>-2.5203556999999996</c:v>
                </c:pt>
                <c:pt idx="66">
                  <c:v>-2.7289852999999997</c:v>
                </c:pt>
                <c:pt idx="67">
                  <c:v>-3.0183473000000003</c:v>
                </c:pt>
                <c:pt idx="68">
                  <c:v>-3.3212256999999994</c:v>
                </c:pt>
                <c:pt idx="69">
                  <c:v>-3.5645728000000005</c:v>
                </c:pt>
                <c:pt idx="70">
                  <c:v>-3.8002725000000002</c:v>
                </c:pt>
                <c:pt idx="71">
                  <c:v>-4.0185484999999996</c:v>
                </c:pt>
                <c:pt idx="72">
                  <c:v>-4.385056500000001</c:v>
                </c:pt>
                <c:pt idx="73">
                  <c:v>-4.7788804999999996</c:v>
                </c:pt>
                <c:pt idx="74">
                  <c:v>-5.1740034999999995</c:v>
                </c:pt>
                <c:pt idx="75">
                  <c:v>-5.4719455000000004</c:v>
                </c:pt>
                <c:pt idx="76">
                  <c:v>-5.7553324999999997</c:v>
                </c:pt>
                <c:pt idx="77">
                  <c:v>-6.0880755000000004</c:v>
                </c:pt>
                <c:pt idx="78">
                  <c:v>-6.488998500000001</c:v>
                </c:pt>
                <c:pt idx="79">
                  <c:v>-6.8791775000000008</c:v>
                </c:pt>
                <c:pt idx="80">
                  <c:v>-7.2376015000000002</c:v>
                </c:pt>
                <c:pt idx="81">
                  <c:v>-7.4978634999999993</c:v>
                </c:pt>
                <c:pt idx="82">
                  <c:v>-7.8488264999999995</c:v>
                </c:pt>
                <c:pt idx="83">
                  <c:v>-8.2665004999999994</c:v>
                </c:pt>
                <c:pt idx="84">
                  <c:v>-8.8304445000000005</c:v>
                </c:pt>
                <c:pt idx="85">
                  <c:v>-9.4426334999999995</c:v>
                </c:pt>
                <c:pt idx="86">
                  <c:v>-10.0897855</c:v>
                </c:pt>
                <c:pt idx="87">
                  <c:v>-10.785607500000001</c:v>
                </c:pt>
                <c:pt idx="88">
                  <c:v>-11.445636499999999</c:v>
                </c:pt>
                <c:pt idx="89">
                  <c:v>-12.212804500000001</c:v>
                </c:pt>
                <c:pt idx="90">
                  <c:v>-13.024247500000001</c:v>
                </c:pt>
                <c:pt idx="91">
                  <c:v>-13.935098499999999</c:v>
                </c:pt>
                <c:pt idx="92">
                  <c:v>-14.808574499999999</c:v>
                </c:pt>
                <c:pt idx="93">
                  <c:v>-15.6965155</c:v>
                </c:pt>
                <c:pt idx="94">
                  <c:v>-16.565890500000002</c:v>
                </c:pt>
                <c:pt idx="95">
                  <c:v>-17.438233499999999</c:v>
                </c:pt>
                <c:pt idx="96">
                  <c:v>-18.2450765</c:v>
                </c:pt>
                <c:pt idx="97">
                  <c:v>-18.978021500000001</c:v>
                </c:pt>
                <c:pt idx="98">
                  <c:v>-19.602273499999999</c:v>
                </c:pt>
                <c:pt idx="99">
                  <c:v>-20.1489765</c:v>
                </c:pt>
                <c:pt idx="100">
                  <c:v>-20.4913895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8-4173-93F1-A72A21A9D472}"/>
            </c:ext>
          </c:extLst>
        </c:ser>
        <c:ser>
          <c:idx val="0"/>
          <c:order val="1"/>
          <c:tx>
            <c:v>14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0.18990000000000001</c:v>
                </c:pt>
                <c:pt idx="2">
                  <c:v>0.36980000000000002</c:v>
                </c:pt>
                <c:pt idx="3">
                  <c:v>0.54969999999999997</c:v>
                </c:pt>
                <c:pt idx="4">
                  <c:v>0.72960000000000003</c:v>
                </c:pt>
                <c:pt idx="5">
                  <c:v>0.90949999999999998</c:v>
                </c:pt>
                <c:pt idx="6">
                  <c:v>1.0893999999999999</c:v>
                </c:pt>
                <c:pt idx="7">
                  <c:v>1.2693000000000001</c:v>
                </c:pt>
                <c:pt idx="8">
                  <c:v>1.4492</c:v>
                </c:pt>
                <c:pt idx="9">
                  <c:v>1.6291</c:v>
                </c:pt>
                <c:pt idx="10">
                  <c:v>1.8089999999999999</c:v>
                </c:pt>
                <c:pt idx="11">
                  <c:v>1.9888999999999999</c:v>
                </c:pt>
                <c:pt idx="12">
                  <c:v>2.1688000000000001</c:v>
                </c:pt>
                <c:pt idx="13">
                  <c:v>2.3487</c:v>
                </c:pt>
                <c:pt idx="14">
                  <c:v>2.5286</c:v>
                </c:pt>
                <c:pt idx="15">
                  <c:v>2.7084999999999999</c:v>
                </c:pt>
                <c:pt idx="16">
                  <c:v>2.8883999999999999</c:v>
                </c:pt>
                <c:pt idx="17">
                  <c:v>3.0682999999999998</c:v>
                </c:pt>
                <c:pt idx="18">
                  <c:v>3.2482000000000002</c:v>
                </c:pt>
                <c:pt idx="19">
                  <c:v>3.4281000000000001</c:v>
                </c:pt>
                <c:pt idx="20">
                  <c:v>3.6080000000000001</c:v>
                </c:pt>
                <c:pt idx="21">
                  <c:v>3.7879</c:v>
                </c:pt>
                <c:pt idx="22">
                  <c:v>3.9678</c:v>
                </c:pt>
                <c:pt idx="23">
                  <c:v>4.1477000000000004</c:v>
                </c:pt>
                <c:pt idx="24">
                  <c:v>4.3276000000000003</c:v>
                </c:pt>
                <c:pt idx="25">
                  <c:v>4.5075000000000003</c:v>
                </c:pt>
                <c:pt idx="26">
                  <c:v>4.6874000000000002</c:v>
                </c:pt>
                <c:pt idx="27">
                  <c:v>4.8673000000000002</c:v>
                </c:pt>
                <c:pt idx="28">
                  <c:v>5.0472000000000001</c:v>
                </c:pt>
                <c:pt idx="29">
                  <c:v>5.2271000000000001</c:v>
                </c:pt>
                <c:pt idx="30">
                  <c:v>5.407</c:v>
                </c:pt>
                <c:pt idx="31">
                  <c:v>5.5869</c:v>
                </c:pt>
                <c:pt idx="32">
                  <c:v>5.7667999999999999</c:v>
                </c:pt>
                <c:pt idx="33">
                  <c:v>5.9466999999999999</c:v>
                </c:pt>
                <c:pt idx="34">
                  <c:v>6.1265999999999998</c:v>
                </c:pt>
                <c:pt idx="35">
                  <c:v>6.3064999999999998</c:v>
                </c:pt>
                <c:pt idx="36">
                  <c:v>6.4863999999999997</c:v>
                </c:pt>
                <c:pt idx="37">
                  <c:v>6.6662999999999997</c:v>
                </c:pt>
                <c:pt idx="38">
                  <c:v>6.8461999999999996</c:v>
                </c:pt>
                <c:pt idx="39">
                  <c:v>7.0260999999999996</c:v>
                </c:pt>
                <c:pt idx="40">
                  <c:v>7.2060000000000004</c:v>
                </c:pt>
                <c:pt idx="41">
                  <c:v>7.3859000000000004</c:v>
                </c:pt>
                <c:pt idx="42">
                  <c:v>7.5658000000000003</c:v>
                </c:pt>
                <c:pt idx="43">
                  <c:v>7.7457000000000003</c:v>
                </c:pt>
                <c:pt idx="44">
                  <c:v>7.9256000000000002</c:v>
                </c:pt>
                <c:pt idx="45">
                  <c:v>8.1054999999999993</c:v>
                </c:pt>
                <c:pt idx="46">
                  <c:v>8.2853999999999992</c:v>
                </c:pt>
                <c:pt idx="47">
                  <c:v>8.4652999999999992</c:v>
                </c:pt>
                <c:pt idx="48">
                  <c:v>8.6452000000000009</c:v>
                </c:pt>
                <c:pt idx="49">
                  <c:v>8.8251000000000008</c:v>
                </c:pt>
                <c:pt idx="50">
                  <c:v>9.0050000000000008</c:v>
                </c:pt>
                <c:pt idx="51">
                  <c:v>9.1849000000000007</c:v>
                </c:pt>
                <c:pt idx="52">
                  <c:v>9.3648000000000007</c:v>
                </c:pt>
                <c:pt idx="53">
                  <c:v>9.5447000000000006</c:v>
                </c:pt>
                <c:pt idx="54">
                  <c:v>9.7246000000000006</c:v>
                </c:pt>
                <c:pt idx="55">
                  <c:v>9.9045000000000005</c:v>
                </c:pt>
                <c:pt idx="56">
                  <c:v>10.0844</c:v>
                </c:pt>
                <c:pt idx="57">
                  <c:v>10.2643</c:v>
                </c:pt>
                <c:pt idx="58">
                  <c:v>10.4442</c:v>
                </c:pt>
                <c:pt idx="59">
                  <c:v>10.6241</c:v>
                </c:pt>
                <c:pt idx="60">
                  <c:v>10.804</c:v>
                </c:pt>
                <c:pt idx="61">
                  <c:v>10.9839</c:v>
                </c:pt>
                <c:pt idx="62">
                  <c:v>11.1638</c:v>
                </c:pt>
                <c:pt idx="63">
                  <c:v>11.3437</c:v>
                </c:pt>
                <c:pt idx="64">
                  <c:v>11.5236</c:v>
                </c:pt>
                <c:pt idx="65">
                  <c:v>11.7035</c:v>
                </c:pt>
                <c:pt idx="66">
                  <c:v>11.8834</c:v>
                </c:pt>
                <c:pt idx="67">
                  <c:v>12.0633</c:v>
                </c:pt>
                <c:pt idx="68">
                  <c:v>12.2432</c:v>
                </c:pt>
                <c:pt idx="69">
                  <c:v>12.4231</c:v>
                </c:pt>
                <c:pt idx="70">
                  <c:v>12.603</c:v>
                </c:pt>
                <c:pt idx="71">
                  <c:v>12.7829</c:v>
                </c:pt>
                <c:pt idx="72">
                  <c:v>12.9628</c:v>
                </c:pt>
                <c:pt idx="73">
                  <c:v>13.1427</c:v>
                </c:pt>
                <c:pt idx="74">
                  <c:v>13.3226</c:v>
                </c:pt>
                <c:pt idx="75">
                  <c:v>13.5025</c:v>
                </c:pt>
                <c:pt idx="76">
                  <c:v>13.682399999999999</c:v>
                </c:pt>
                <c:pt idx="77">
                  <c:v>13.862299999999999</c:v>
                </c:pt>
                <c:pt idx="78">
                  <c:v>14.042199999999999</c:v>
                </c:pt>
                <c:pt idx="79">
                  <c:v>14.222099999999999</c:v>
                </c:pt>
                <c:pt idx="80">
                  <c:v>14.401999999999999</c:v>
                </c:pt>
                <c:pt idx="81">
                  <c:v>14.581899999999999</c:v>
                </c:pt>
                <c:pt idx="82">
                  <c:v>14.761799999999999</c:v>
                </c:pt>
                <c:pt idx="83">
                  <c:v>14.941700000000001</c:v>
                </c:pt>
                <c:pt idx="84">
                  <c:v>15.121600000000001</c:v>
                </c:pt>
                <c:pt idx="85">
                  <c:v>15.301500000000001</c:v>
                </c:pt>
                <c:pt idx="86">
                  <c:v>15.481400000000001</c:v>
                </c:pt>
                <c:pt idx="87">
                  <c:v>15.661300000000001</c:v>
                </c:pt>
                <c:pt idx="88">
                  <c:v>15.841200000000001</c:v>
                </c:pt>
                <c:pt idx="89">
                  <c:v>16.021100000000001</c:v>
                </c:pt>
                <c:pt idx="90">
                  <c:v>16.201000000000001</c:v>
                </c:pt>
                <c:pt idx="91">
                  <c:v>16.3809</c:v>
                </c:pt>
                <c:pt idx="92">
                  <c:v>16.5608</c:v>
                </c:pt>
                <c:pt idx="93">
                  <c:v>16.7407</c:v>
                </c:pt>
                <c:pt idx="94">
                  <c:v>16.9206</c:v>
                </c:pt>
                <c:pt idx="95">
                  <c:v>17.1005</c:v>
                </c:pt>
                <c:pt idx="96">
                  <c:v>17.2804</c:v>
                </c:pt>
                <c:pt idx="97">
                  <c:v>17.4603</c:v>
                </c:pt>
                <c:pt idx="98">
                  <c:v>17.6402</c:v>
                </c:pt>
                <c:pt idx="99">
                  <c:v>17.8201</c:v>
                </c:pt>
                <c:pt idx="100">
                  <c:v>18</c:v>
                </c:pt>
              </c:numCache>
            </c:numRef>
          </c:xVal>
          <c:yVal>
            <c:numRef>
              <c:f>'IF Response'!$O$3:$O$103</c:f>
              <c:numCache>
                <c:formatCode>General</c:formatCode>
                <c:ptCount val="101"/>
                <c:pt idx="0">
                  <c:v>0</c:v>
                </c:pt>
                <c:pt idx="1">
                  <c:v>-3.361700000000134E-3</c:v>
                </c:pt>
                <c:pt idx="2">
                  <c:v>-2.4182800000000171E-2</c:v>
                </c:pt>
                <c:pt idx="3">
                  <c:v>-8.3669599999999456E-2</c:v>
                </c:pt>
                <c:pt idx="4">
                  <c:v>-0.15141769999999966</c:v>
                </c:pt>
                <c:pt idx="5">
                  <c:v>-0.21751349999999992</c:v>
                </c:pt>
                <c:pt idx="6">
                  <c:v>-0.29026360000000029</c:v>
                </c:pt>
                <c:pt idx="7">
                  <c:v>-0.33112139999999979</c:v>
                </c:pt>
                <c:pt idx="8">
                  <c:v>-0.37490509999999944</c:v>
                </c:pt>
                <c:pt idx="9">
                  <c:v>-0.38912389999999952</c:v>
                </c:pt>
                <c:pt idx="10">
                  <c:v>-0.40891549999999999</c:v>
                </c:pt>
                <c:pt idx="11">
                  <c:v>-0.42086220000000019</c:v>
                </c:pt>
                <c:pt idx="12">
                  <c:v>-0.43108509999999978</c:v>
                </c:pt>
                <c:pt idx="13">
                  <c:v>-0.46956349999999958</c:v>
                </c:pt>
                <c:pt idx="14">
                  <c:v>-0.48563569999999956</c:v>
                </c:pt>
                <c:pt idx="15">
                  <c:v>-0.50070239999999977</c:v>
                </c:pt>
                <c:pt idx="16">
                  <c:v>-0.48579119999999953</c:v>
                </c:pt>
                <c:pt idx="17">
                  <c:v>-0.47135019999999983</c:v>
                </c:pt>
                <c:pt idx="18">
                  <c:v>-0.48840430000000001</c:v>
                </c:pt>
                <c:pt idx="19">
                  <c:v>-0.44785879999999967</c:v>
                </c:pt>
                <c:pt idx="20">
                  <c:v>-0.46802229999999945</c:v>
                </c:pt>
                <c:pt idx="21">
                  <c:v>-0.41994859999999967</c:v>
                </c:pt>
                <c:pt idx="22">
                  <c:v>-0.49393080000000023</c:v>
                </c:pt>
                <c:pt idx="23">
                  <c:v>-0.49778509999999976</c:v>
                </c:pt>
                <c:pt idx="24">
                  <c:v>-0.57449719999999971</c:v>
                </c:pt>
                <c:pt idx="25">
                  <c:v>-0.57985349999999958</c:v>
                </c:pt>
                <c:pt idx="26">
                  <c:v>-0.6004252000000001</c:v>
                </c:pt>
                <c:pt idx="27">
                  <c:v>-0.63619040000000027</c:v>
                </c:pt>
                <c:pt idx="28">
                  <c:v>-0.67732189999999992</c:v>
                </c:pt>
                <c:pt idx="29">
                  <c:v>-0.75875570000000003</c:v>
                </c:pt>
                <c:pt idx="30">
                  <c:v>-0.77123830000000027</c:v>
                </c:pt>
                <c:pt idx="31">
                  <c:v>-0.81762840000000025</c:v>
                </c:pt>
                <c:pt idx="32">
                  <c:v>-0.8266859000000002</c:v>
                </c:pt>
                <c:pt idx="33">
                  <c:v>-0.91431620000000002</c:v>
                </c:pt>
                <c:pt idx="34">
                  <c:v>-0.99720859999999956</c:v>
                </c:pt>
                <c:pt idx="35">
                  <c:v>-1.1003407999999997</c:v>
                </c:pt>
                <c:pt idx="36">
                  <c:v>-1.1570224999999992</c:v>
                </c:pt>
                <c:pt idx="37">
                  <c:v>-1.189815499999999</c:v>
                </c:pt>
                <c:pt idx="38">
                  <c:v>-1.2466830999999994</c:v>
                </c:pt>
                <c:pt idx="39">
                  <c:v>-1.3140840000000003</c:v>
                </c:pt>
                <c:pt idx="40">
                  <c:v>-1.3984499000000001</c:v>
                </c:pt>
                <c:pt idx="41">
                  <c:v>-1.4161568000000004</c:v>
                </c:pt>
                <c:pt idx="42">
                  <c:v>-1.4066170999999992</c:v>
                </c:pt>
                <c:pt idx="43">
                  <c:v>-1.3714742000000006</c:v>
                </c:pt>
                <c:pt idx="44">
                  <c:v>-1.3462313999999997</c:v>
                </c:pt>
                <c:pt idx="45">
                  <c:v>-1.3387146000000003</c:v>
                </c:pt>
                <c:pt idx="46">
                  <c:v>-1.3371676999999993</c:v>
                </c:pt>
                <c:pt idx="47">
                  <c:v>-1.3347176999999997</c:v>
                </c:pt>
                <c:pt idx="48">
                  <c:v>-1.3115605999999991</c:v>
                </c:pt>
                <c:pt idx="49">
                  <c:v>-1.2868308999999991</c:v>
                </c:pt>
                <c:pt idx="50">
                  <c:v>-1.2992362999999996</c:v>
                </c:pt>
                <c:pt idx="51">
                  <c:v>-1.3551302000000005</c:v>
                </c:pt>
                <c:pt idx="52">
                  <c:v>-1.4463815999999996</c:v>
                </c:pt>
                <c:pt idx="53">
                  <c:v>-1.5349884000000005</c:v>
                </c:pt>
                <c:pt idx="54">
                  <c:v>-1.5784902000000001</c:v>
                </c:pt>
                <c:pt idx="55">
                  <c:v>-1.6389083999999992</c:v>
                </c:pt>
                <c:pt idx="56">
                  <c:v>-1.6870593999999999</c:v>
                </c:pt>
                <c:pt idx="57">
                  <c:v>-1.8035097000000002</c:v>
                </c:pt>
                <c:pt idx="58">
                  <c:v>-1.8936213999999998</c:v>
                </c:pt>
                <c:pt idx="59">
                  <c:v>-1.9599953000000001</c:v>
                </c:pt>
                <c:pt idx="60">
                  <c:v>-1.9717302000000005</c:v>
                </c:pt>
                <c:pt idx="61">
                  <c:v>-1.9428071999999998</c:v>
                </c:pt>
                <c:pt idx="62">
                  <c:v>-1.9690512999999994</c:v>
                </c:pt>
                <c:pt idx="63">
                  <c:v>-1.9961366000000007</c:v>
                </c:pt>
                <c:pt idx="64">
                  <c:v>-2.1196574999999998</c:v>
                </c:pt>
                <c:pt idx="65">
                  <c:v>-2.2237672999999996</c:v>
                </c:pt>
                <c:pt idx="66">
                  <c:v>-2.3685274000000005</c:v>
                </c:pt>
                <c:pt idx="67">
                  <c:v>-2.4809884999999996</c:v>
                </c:pt>
                <c:pt idx="68">
                  <c:v>-2.6539869000000005</c:v>
                </c:pt>
                <c:pt idx="69">
                  <c:v>-2.9207238999999996</c:v>
                </c:pt>
                <c:pt idx="70">
                  <c:v>-3.2390832000000005</c:v>
                </c:pt>
                <c:pt idx="71">
                  <c:v>-3.5866341999999998</c:v>
                </c:pt>
                <c:pt idx="72">
                  <c:v>-3.8485051999999991</c:v>
                </c:pt>
                <c:pt idx="73">
                  <c:v>-4.1011022000000006</c:v>
                </c:pt>
                <c:pt idx="74">
                  <c:v>-4.3890181999999998</c:v>
                </c:pt>
                <c:pt idx="75">
                  <c:v>-4.7910192</c:v>
                </c:pt>
                <c:pt idx="76">
                  <c:v>-5.3049031999999992</c:v>
                </c:pt>
                <c:pt idx="77">
                  <c:v>-5.8648271999999997</c:v>
                </c:pt>
                <c:pt idx="78">
                  <c:v>-6.4344662000000001</c:v>
                </c:pt>
                <c:pt idx="79">
                  <c:v>-7.0505661999999996</c:v>
                </c:pt>
                <c:pt idx="80">
                  <c:v>-7.7187972</c:v>
                </c:pt>
                <c:pt idx="81">
                  <c:v>-8.4923791999999985</c:v>
                </c:pt>
                <c:pt idx="82">
                  <c:v>-9.2302952000000005</c:v>
                </c:pt>
                <c:pt idx="83">
                  <c:v>-9.9611972000000009</c:v>
                </c:pt>
                <c:pt idx="84">
                  <c:v>-10.5979232</c:v>
                </c:pt>
                <c:pt idx="85">
                  <c:v>-11.1991172</c:v>
                </c:pt>
                <c:pt idx="86">
                  <c:v>-11.7762262</c:v>
                </c:pt>
                <c:pt idx="87">
                  <c:v>-12.385547200000001</c:v>
                </c:pt>
                <c:pt idx="88">
                  <c:v>-12.9892182</c:v>
                </c:pt>
                <c:pt idx="89">
                  <c:v>-13.614290199999999</c:v>
                </c:pt>
                <c:pt idx="90">
                  <c:v>-14.3478222</c:v>
                </c:pt>
                <c:pt idx="91">
                  <c:v>-15.1776692</c:v>
                </c:pt>
                <c:pt idx="92">
                  <c:v>-16.116047200000001</c:v>
                </c:pt>
                <c:pt idx="93">
                  <c:v>-17.011356200000002</c:v>
                </c:pt>
                <c:pt idx="94">
                  <c:v>-17.932043200000003</c:v>
                </c:pt>
                <c:pt idx="95">
                  <c:v>-18.835537200000001</c:v>
                </c:pt>
                <c:pt idx="96">
                  <c:v>-19.765306200000001</c:v>
                </c:pt>
                <c:pt idx="97">
                  <c:v>-20.6912132</c:v>
                </c:pt>
                <c:pt idx="98">
                  <c:v>-21.5747432</c:v>
                </c:pt>
                <c:pt idx="99">
                  <c:v>-22.432678200000002</c:v>
                </c:pt>
                <c:pt idx="100">
                  <c:v>-23.001224199999999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8-4173-93F1-A72A21A9D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4656"/>
        <c:axId val="111429120"/>
      </c:scatterChart>
      <c:valAx>
        <c:axId val="111414656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429120"/>
        <c:crosses val="autoZero"/>
        <c:crossBetween val="midCat"/>
        <c:majorUnit val="2"/>
      </c:valAx>
      <c:valAx>
        <c:axId val="111429120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41465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138049451601515"/>
          <c:y val="0.68226778944298638"/>
          <c:w val="0.41874990836501075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3xLO Harmonic to IF Isolation (dB)</a:t>
            </a:r>
          </a:p>
        </c:rich>
      </c:tx>
      <c:layout>
        <c:manualLayout>
          <c:xMode val="edge"/>
          <c:yMode val="edge"/>
          <c:x val="0.3103763743334006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-52.766643999999999</c:v>
              </c:pt>
              <c:pt idx="1">
                <c:v>-55.183086000000003</c:v>
              </c:pt>
              <c:pt idx="2">
                <c:v>-60.747703999999999</c:v>
              </c:pt>
              <c:pt idx="3">
                <c:v>-64.043907000000004</c:v>
              </c:pt>
              <c:pt idx="4">
                <c:v>-62.983787999999997</c:v>
              </c:pt>
              <c:pt idx="5">
                <c:v>-57.442534999999999</c:v>
              </c:pt>
              <c:pt idx="6">
                <c:v>-52.698523999999999</c:v>
              </c:pt>
              <c:pt idx="7">
                <c:v>-49.751469</c:v>
              </c:pt>
              <c:pt idx="8">
                <c:v>-47.750351000000002</c:v>
              </c:pt>
              <c:pt idx="9">
                <c:v>-46.055732999999996</c:v>
              </c:pt>
              <c:pt idx="10">
                <c:v>-44.899757000000001</c:v>
              </c:pt>
              <c:pt idx="11">
                <c:v>-43.937179999999998</c:v>
              </c:pt>
              <c:pt idx="12">
                <c:v>-43.455227000000001</c:v>
              </c:pt>
              <c:pt idx="13">
                <c:v>-42.961533000000003</c:v>
              </c:pt>
              <c:pt idx="14">
                <c:v>-42.813910999999997</c:v>
              </c:pt>
              <c:pt idx="15">
                <c:v>-43.058993999999998</c:v>
              </c:pt>
              <c:pt idx="16">
                <c:v>-43.486469</c:v>
              </c:pt>
              <c:pt idx="17">
                <c:v>-44.186039000000001</c:v>
              </c:pt>
              <c:pt idx="18">
                <c:v>-44.705711000000001</c:v>
              </c:pt>
              <c:pt idx="19">
                <c:v>-45.753796000000001</c:v>
              </c:pt>
              <c:pt idx="20">
                <c:v>-46.936461999999999</c:v>
              </c:pt>
              <c:pt idx="21">
                <c:v>-47.813923000000003</c:v>
              </c:pt>
              <c:pt idx="22">
                <c:v>-47.370261999999997</c:v>
              </c:pt>
              <c:pt idx="23">
                <c:v>-45.650393999999999</c:v>
              </c:pt>
              <c:pt idx="24">
                <c:v>-43.275672999999998</c:v>
              </c:pt>
              <c:pt idx="25">
                <c:v>-41.038165999999997</c:v>
              </c:pt>
              <c:pt idx="26">
                <c:v>-39.933444999999999</c:v>
              </c:pt>
              <c:pt idx="27">
                <c:v>-39.291859000000002</c:v>
              </c:pt>
              <c:pt idx="28">
                <c:v>-39.515957</c:v>
              </c:pt>
              <c:pt idx="29">
                <c:v>-38.867142000000001</c:v>
              </c:pt>
              <c:pt idx="30">
                <c:v>-38.861125999999999</c:v>
              </c:pt>
              <c:pt idx="31">
                <c:v>-39.202713000000003</c:v>
              </c:pt>
              <c:pt idx="32">
                <c:v>-39.902439000000001</c:v>
              </c:pt>
              <c:pt idx="33">
                <c:v>-40.604267</c:v>
              </c:pt>
              <c:pt idx="34">
                <c:v>-41.296306999999999</c:v>
              </c:pt>
              <c:pt idx="35">
                <c:v>-42.424824000000001</c:v>
              </c:pt>
              <c:pt idx="36">
                <c:v>-43.506236999999999</c:v>
              </c:pt>
              <c:pt idx="37">
                <c:v>-44.381591999999998</c:v>
              </c:pt>
              <c:pt idx="38">
                <c:v>-45.424103000000002</c:v>
              </c:pt>
              <c:pt idx="39">
                <c:v>-46.432330999999998</c:v>
              </c:pt>
              <c:pt idx="40">
                <c:v>-47.583266999999999</c:v>
              </c:pt>
              <c:pt idx="41">
                <c:v>-48.693278999999997</c:v>
              </c:pt>
              <c:pt idx="42">
                <c:v>-49.487366000000002</c:v>
              </c:pt>
              <c:pt idx="43">
                <c:v>-49.864753999999998</c:v>
              </c:pt>
              <c:pt idx="44">
                <c:v>-49.864303999999997</c:v>
              </c:pt>
              <c:pt idx="45">
                <c:v>-49.950806</c:v>
              </c:pt>
              <c:pt idx="46">
                <c:v>-52.951748000000002</c:v>
              </c:pt>
              <c:pt idx="47">
                <c:v>-54.389544999999998</c:v>
              </c:pt>
              <c:pt idx="48">
                <c:v>-55.772320000000001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FE7-4505-9A74-95B92529372F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-58.380310000000001</c:v>
              </c:pt>
              <c:pt idx="1">
                <c:v>-58.233153999999999</c:v>
              </c:pt>
              <c:pt idx="2">
                <c:v>-58.088763999999998</c:v>
              </c:pt>
              <c:pt idx="3">
                <c:v>-57.903202</c:v>
              </c:pt>
              <c:pt idx="4">
                <c:v>-58.052661999999998</c:v>
              </c:pt>
              <c:pt idx="5">
                <c:v>-57.93985</c:v>
              </c:pt>
              <c:pt idx="6">
                <c:v>-57.835014000000001</c:v>
              </c:pt>
              <c:pt idx="7">
                <c:v>-57.591361999999997</c:v>
              </c:pt>
              <c:pt idx="8">
                <c:v>-56.722900000000003</c:v>
              </c:pt>
              <c:pt idx="9">
                <c:v>-56.570469000000003</c:v>
              </c:pt>
              <c:pt idx="10">
                <c:v>-55.524841000000002</c:v>
              </c:pt>
              <c:pt idx="11">
                <c:v>-54.840538000000002</c:v>
              </c:pt>
              <c:pt idx="12">
                <c:v>-52.617519000000001</c:v>
              </c:pt>
              <c:pt idx="13">
                <c:v>-50.540694999999999</c:v>
              </c:pt>
              <c:pt idx="14">
                <c:v>-48.422328999999998</c:v>
              </c:pt>
              <c:pt idx="15">
                <c:v>-47.551696999999997</c:v>
              </c:pt>
              <c:pt idx="16">
                <c:v>-45.958159999999999</c:v>
              </c:pt>
              <c:pt idx="17">
                <c:v>-44.900706999999997</c:v>
              </c:pt>
              <c:pt idx="18">
                <c:v>-42.792254999999997</c:v>
              </c:pt>
              <c:pt idx="19">
                <c:v>-41.729621999999999</c:v>
              </c:pt>
              <c:pt idx="20">
                <c:v>-40.550052999999998</c:v>
              </c:pt>
              <c:pt idx="21">
                <c:v>-39.784306000000001</c:v>
              </c:pt>
              <c:pt idx="22">
                <c:v>-39.102218999999998</c:v>
              </c:pt>
              <c:pt idx="23">
                <c:v>-38.480946000000003</c:v>
              </c:pt>
              <c:pt idx="24">
                <c:v>-37.810310000000001</c:v>
              </c:pt>
              <c:pt idx="25">
                <c:v>-37.359673000000001</c:v>
              </c:pt>
              <c:pt idx="26">
                <c:v>-36.697696999999998</c:v>
              </c:pt>
              <c:pt idx="27">
                <c:v>-36.477969999999999</c:v>
              </c:pt>
              <c:pt idx="28">
                <c:v>-36.209625000000003</c:v>
              </c:pt>
              <c:pt idx="29">
                <c:v>-36.670085999999998</c:v>
              </c:pt>
              <c:pt idx="30">
                <c:v>-36.932034000000002</c:v>
              </c:pt>
              <c:pt idx="31">
                <c:v>-37.095950999999999</c:v>
              </c:pt>
              <c:pt idx="32">
                <c:v>-37.029654999999998</c:v>
              </c:pt>
              <c:pt idx="33">
                <c:v>-37.379398000000002</c:v>
              </c:pt>
              <c:pt idx="34">
                <c:v>-37.705368</c:v>
              </c:pt>
              <c:pt idx="35">
                <c:v>-37.989975000000001</c:v>
              </c:pt>
              <c:pt idx="36">
                <c:v>-38.154738999999999</c:v>
              </c:pt>
              <c:pt idx="37">
                <c:v>-38.920245999999999</c:v>
              </c:pt>
              <c:pt idx="38">
                <c:v>-39.488948999999998</c:v>
              </c:pt>
              <c:pt idx="39">
                <c:v>-40.205387000000002</c:v>
              </c:pt>
              <c:pt idx="40">
                <c:v>-40.498730000000002</c:v>
              </c:pt>
              <c:pt idx="41">
                <c:v>-40.873927999999999</c:v>
              </c:pt>
              <c:pt idx="42">
                <c:v>-41.263412000000002</c:v>
              </c:pt>
              <c:pt idx="43">
                <c:v>-42.056094999999999</c:v>
              </c:pt>
              <c:pt idx="44">
                <c:v>-42.119624999999999</c:v>
              </c:pt>
              <c:pt idx="45">
                <c:v>-41.891646999999999</c:v>
              </c:pt>
              <c:pt idx="46">
                <c:v>-41.052405999999998</c:v>
              </c:pt>
              <c:pt idx="47">
                <c:v>-40.766525000000001</c:v>
              </c:pt>
              <c:pt idx="48">
                <c:v>-40.489910000000002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FE7-4505-9A74-95B925293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72768"/>
        <c:axId val="116679040"/>
      </c:scatterChart>
      <c:valAx>
        <c:axId val="116672768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679040"/>
        <c:crosses val="autoZero"/>
        <c:crossBetween val="midCat"/>
        <c:majorUnit val="2"/>
      </c:valAx>
      <c:valAx>
        <c:axId val="11667904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67276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4860293856186"/>
          <c:y val="0.6644948943898098"/>
          <c:w val="0.28757600170857273"/>
          <c:h val="0.13031902360868949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2xLO Harmonic to RF Isolation (dB)</a:t>
            </a:r>
          </a:p>
        </c:rich>
      </c:tx>
      <c:layout>
        <c:manualLayout>
          <c:xMode val="edge"/>
          <c:yMode val="edge"/>
          <c:x val="0.31037729951250048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-51.443511999999998</c:v>
              </c:pt>
              <c:pt idx="1">
                <c:v>-53.622073999999998</c:v>
              </c:pt>
              <c:pt idx="2">
                <c:v>-62.60125</c:v>
              </c:pt>
              <c:pt idx="3">
                <c:v>-65.048843000000005</c:v>
              </c:pt>
              <c:pt idx="4">
                <c:v>-64.192672999999999</c:v>
              </c:pt>
              <c:pt idx="5">
                <c:v>-55.380248999999999</c:v>
              </c:pt>
              <c:pt idx="6">
                <c:v>-51.977378999999999</c:v>
              </c:pt>
              <c:pt idx="7">
                <c:v>-50.206164999999999</c:v>
              </c:pt>
              <c:pt idx="8">
                <c:v>-49.965893000000001</c:v>
              </c:pt>
              <c:pt idx="9">
                <c:v>-49.592449000000002</c:v>
              </c:pt>
              <c:pt idx="10">
                <c:v>-49.601714999999999</c:v>
              </c:pt>
              <c:pt idx="11">
                <c:v>-48.155106000000004</c:v>
              </c:pt>
              <c:pt idx="12">
                <c:v>-45.875529999999998</c:v>
              </c:pt>
              <c:pt idx="13">
                <c:v>-43.809685000000002</c:v>
              </c:pt>
              <c:pt idx="14">
                <c:v>-42.873427999999997</c:v>
              </c:pt>
              <c:pt idx="15">
                <c:v>-42.902531000000003</c:v>
              </c:pt>
              <c:pt idx="16">
                <c:v>-43.475417999999998</c:v>
              </c:pt>
              <c:pt idx="17">
                <c:v>-44.139816000000003</c:v>
              </c:pt>
              <c:pt idx="18">
                <c:v>-45.081263999999997</c:v>
              </c:pt>
              <c:pt idx="19">
                <c:v>-45.571114000000001</c:v>
              </c:pt>
              <c:pt idx="20">
                <c:v>-46.048774999999999</c:v>
              </c:pt>
              <c:pt idx="21">
                <c:v>-46.451706000000001</c:v>
              </c:pt>
              <c:pt idx="22">
                <c:v>-46.858974000000003</c:v>
              </c:pt>
              <c:pt idx="23">
                <c:v>-47.348396000000001</c:v>
              </c:pt>
              <c:pt idx="24">
                <c:v>-47.907665000000001</c:v>
              </c:pt>
              <c:pt idx="25">
                <c:v>-48.845466999999999</c:v>
              </c:pt>
              <c:pt idx="26">
                <c:v>-49.766902999999999</c:v>
              </c:pt>
              <c:pt idx="27">
                <c:v>-51.121243</c:v>
              </c:pt>
              <c:pt idx="28">
                <c:v>-52.662556000000002</c:v>
              </c:pt>
              <c:pt idx="29">
                <c:v>-54.577091000000003</c:v>
              </c:pt>
              <c:pt idx="30">
                <c:v>-56.2836</c:v>
              </c:pt>
              <c:pt idx="31">
                <c:v>-58.095683999999999</c:v>
              </c:pt>
              <c:pt idx="32">
                <c:v>-61.096828000000002</c:v>
              </c:pt>
              <c:pt idx="33">
                <c:v>-66.314544999999995</c:v>
              </c:pt>
              <c:pt idx="34">
                <c:v>-67.438927000000007</c:v>
              </c:pt>
              <c:pt idx="35">
                <c:v>-65.296477999999993</c:v>
              </c:pt>
              <c:pt idx="36">
                <c:v>-59.477882000000001</c:v>
              </c:pt>
              <c:pt idx="37">
                <c:v>-56.382286000000001</c:v>
              </c:pt>
              <c:pt idx="38">
                <c:v>-54.598720999999998</c:v>
              </c:pt>
              <c:pt idx="39">
                <c:v>-53.459342999999997</c:v>
              </c:pt>
              <c:pt idx="40">
                <c:v>-52.546405999999998</c:v>
              </c:pt>
              <c:pt idx="41">
                <c:v>-51.484344</c:v>
              </c:pt>
              <c:pt idx="42">
                <c:v>-50.269011999999996</c:v>
              </c:pt>
              <c:pt idx="43">
                <c:v>-49.086292</c:v>
              </c:pt>
              <c:pt idx="44">
                <c:v>-47.904083</c:v>
              </c:pt>
              <c:pt idx="45">
                <c:v>-46.994053000000001</c:v>
              </c:pt>
              <c:pt idx="46">
                <c:v>-46.772162999999999</c:v>
              </c:pt>
              <c:pt idx="47">
                <c:v>-46.862456999999999</c:v>
              </c:pt>
              <c:pt idx="48">
                <c:v>-47.083812999999999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30F-4F9B-8787-5390F1C4EBBE}"/>
            </c:ext>
          </c:extLst>
        </c:ser>
        <c:ser>
          <c:idx val="1"/>
          <c:order val="1"/>
          <c:tx>
            <c:v>Configuration B</c:v>
          </c:tx>
          <c:spPr>
            <a:ln cap="sq">
              <a:solidFill>
                <a:prstClr val="black"/>
              </a:solidFill>
              <a:prstDash val="sysDash"/>
              <a:round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-31.269020000000001</c:v>
              </c:pt>
              <c:pt idx="1">
                <c:v>-30.796168999999999</c:v>
              </c:pt>
              <c:pt idx="2">
                <c:v>-30.098427000000001</c:v>
              </c:pt>
              <c:pt idx="3">
                <c:v>-29.451439000000001</c:v>
              </c:pt>
              <c:pt idx="4">
                <c:v>-28.989142999999999</c:v>
              </c:pt>
              <c:pt idx="5">
                <c:v>-28.586936999999999</c:v>
              </c:pt>
              <c:pt idx="6">
                <c:v>-28.011762999999998</c:v>
              </c:pt>
              <c:pt idx="7">
                <c:v>-27.634577</c:v>
              </c:pt>
              <c:pt idx="8">
                <c:v>-27.114236999999999</c:v>
              </c:pt>
              <c:pt idx="9">
                <c:v>-26.837433000000001</c:v>
              </c:pt>
              <c:pt idx="10">
                <c:v>-26.381202999999999</c:v>
              </c:pt>
              <c:pt idx="11">
                <c:v>-26.262791</c:v>
              </c:pt>
              <c:pt idx="12">
                <c:v>-26.086075000000001</c:v>
              </c:pt>
              <c:pt idx="13">
                <c:v>-26.071622999999999</c:v>
              </c:pt>
              <c:pt idx="14">
                <c:v>-25.989778999999999</c:v>
              </c:pt>
              <c:pt idx="15">
                <c:v>-26.121199000000001</c:v>
              </c:pt>
              <c:pt idx="16">
                <c:v>-26.113385999999998</c:v>
              </c:pt>
              <c:pt idx="17">
                <c:v>-26.147587000000001</c:v>
              </c:pt>
              <c:pt idx="18">
                <c:v>-26.210455</c:v>
              </c:pt>
              <c:pt idx="19">
                <c:v>-26.414943999999998</c:v>
              </c:pt>
              <c:pt idx="20">
                <c:v>-26.631015999999999</c:v>
              </c:pt>
              <c:pt idx="21">
                <c:v>-26.809666</c:v>
              </c:pt>
              <c:pt idx="22">
                <c:v>-26.968592000000001</c:v>
              </c:pt>
              <c:pt idx="23">
                <c:v>-27.214285</c:v>
              </c:pt>
              <c:pt idx="24">
                <c:v>-27.403822000000002</c:v>
              </c:pt>
              <c:pt idx="25">
                <c:v>-27.634186</c:v>
              </c:pt>
              <c:pt idx="26">
                <c:v>-27.662158999999999</c:v>
              </c:pt>
              <c:pt idx="27">
                <c:v>-27.624707999999998</c:v>
              </c:pt>
              <c:pt idx="28">
                <c:v>-27.454875999999999</c:v>
              </c:pt>
              <c:pt idx="29">
                <c:v>-27.312052000000001</c:v>
              </c:pt>
              <c:pt idx="30">
                <c:v>-27.365486000000001</c:v>
              </c:pt>
              <c:pt idx="31">
                <c:v>-27.468836</c:v>
              </c:pt>
              <c:pt idx="32">
                <c:v>-27.882850999999999</c:v>
              </c:pt>
              <c:pt idx="33">
                <c:v>-28.029833</c:v>
              </c:pt>
              <c:pt idx="34">
                <c:v>-28.302923</c:v>
              </c:pt>
              <c:pt idx="35">
                <c:v>-28.236878999999998</c:v>
              </c:pt>
              <c:pt idx="36">
                <c:v>-28.161476</c:v>
              </c:pt>
              <c:pt idx="37">
                <c:v>-28.110043999999998</c:v>
              </c:pt>
              <c:pt idx="38">
                <c:v>-28.278172000000001</c:v>
              </c:pt>
              <c:pt idx="39">
                <c:v>-28.642365000000002</c:v>
              </c:pt>
              <c:pt idx="40">
                <c:v>-28.897124999999999</c:v>
              </c:pt>
              <c:pt idx="41">
                <c:v>-29.182234000000001</c:v>
              </c:pt>
              <c:pt idx="42">
                <c:v>-29.469056999999999</c:v>
              </c:pt>
              <c:pt idx="43">
                <c:v>-29.796514999999999</c:v>
              </c:pt>
              <c:pt idx="44">
                <c:v>-29.918413000000001</c:v>
              </c:pt>
              <c:pt idx="45">
                <c:v>-30.002507999999999</c:v>
              </c:pt>
              <c:pt idx="46">
                <c:v>-30.347345000000001</c:v>
              </c:pt>
              <c:pt idx="47">
                <c:v>-30.983898</c:v>
              </c:pt>
              <c:pt idx="48">
                <c:v>-31.513898999999999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30F-4F9B-8787-5390F1C4E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19776"/>
        <c:axId val="117021696"/>
      </c:scatterChart>
      <c:valAx>
        <c:axId val="117019776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4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7021696"/>
        <c:crosses val="autoZero"/>
        <c:crossBetween val="midCat"/>
        <c:majorUnit val="2"/>
      </c:valAx>
      <c:valAx>
        <c:axId val="117021696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7019776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4033284088591"/>
          <c:y val="0.66907225138524351"/>
          <c:w val="0.28205468044122006"/>
          <c:h val="0.121138086905803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2xLO Harmonic to IF Isolation (dB)</a:t>
            </a:r>
          </a:p>
        </c:rich>
      </c:tx>
      <c:layout>
        <c:manualLayout>
          <c:xMode val="edge"/>
          <c:yMode val="edge"/>
          <c:x val="0.31583117939195771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-56.831592999999998</c:v>
              </c:pt>
              <c:pt idx="1">
                <c:v>-55.494114000000003</c:v>
              </c:pt>
              <c:pt idx="2">
                <c:v>-53.996699999999997</c:v>
              </c:pt>
              <c:pt idx="3">
                <c:v>-52.782001000000001</c:v>
              </c:pt>
              <c:pt idx="4">
                <c:v>-52.782944000000001</c:v>
              </c:pt>
              <c:pt idx="5">
                <c:v>-52.611927000000001</c:v>
              </c:pt>
              <c:pt idx="6">
                <c:v>-53.040599999999998</c:v>
              </c:pt>
              <c:pt idx="7">
                <c:v>-53.147587000000001</c:v>
              </c:pt>
              <c:pt idx="8">
                <c:v>-53.715747999999998</c:v>
              </c:pt>
              <c:pt idx="9">
                <c:v>-55.201430999999999</c:v>
              </c:pt>
              <c:pt idx="10">
                <c:v>-56.393520000000002</c:v>
              </c:pt>
              <c:pt idx="11">
                <c:v>-57.861590999999997</c:v>
              </c:pt>
              <c:pt idx="12">
                <c:v>-60.214882000000003</c:v>
              </c:pt>
              <c:pt idx="13">
                <c:v>-64.684509000000006</c:v>
              </c:pt>
              <c:pt idx="14">
                <c:v>-68.448211999999998</c:v>
              </c:pt>
              <c:pt idx="15">
                <c:v>-67.445250999999999</c:v>
              </c:pt>
              <c:pt idx="16">
                <c:v>-62.621166000000002</c:v>
              </c:pt>
              <c:pt idx="17">
                <c:v>-57.381622</c:v>
              </c:pt>
              <c:pt idx="18">
                <c:v>-54.436478000000001</c:v>
              </c:pt>
              <c:pt idx="19">
                <c:v>-52.396610000000003</c:v>
              </c:pt>
              <c:pt idx="20">
                <c:v>-50.817203999999997</c:v>
              </c:pt>
              <c:pt idx="21">
                <c:v>-49.653500000000001</c:v>
              </c:pt>
              <c:pt idx="22">
                <c:v>-49.312958000000002</c:v>
              </c:pt>
              <c:pt idx="23">
                <c:v>-49.058501999999997</c:v>
              </c:pt>
              <c:pt idx="24">
                <c:v>-48.838946999999997</c:v>
              </c:pt>
              <c:pt idx="25">
                <c:v>-48.423378</c:v>
              </c:pt>
              <c:pt idx="26">
                <c:v>-48.303356000000001</c:v>
              </c:pt>
              <c:pt idx="27">
                <c:v>-47.753914000000002</c:v>
              </c:pt>
              <c:pt idx="28">
                <c:v>-47.614345999999998</c:v>
              </c:pt>
              <c:pt idx="29">
                <c:v>-47.188648000000001</c:v>
              </c:pt>
              <c:pt idx="30">
                <c:v>-47.327697999999998</c:v>
              </c:pt>
              <c:pt idx="31">
                <c:v>-47.517273000000003</c:v>
              </c:pt>
              <c:pt idx="32">
                <c:v>-47.724136000000001</c:v>
              </c:pt>
              <c:pt idx="33">
                <c:v>-49.171120000000002</c:v>
              </c:pt>
              <c:pt idx="34">
                <c:v>-50.353698999999999</c:v>
              </c:pt>
              <c:pt idx="35">
                <c:v>-51.202002999999998</c:v>
              </c:pt>
              <c:pt idx="36">
                <c:v>-50.971989000000001</c:v>
              </c:pt>
              <c:pt idx="37">
                <c:v>-50.512439999999998</c:v>
              </c:pt>
              <c:pt idx="38">
                <c:v>-50.397095</c:v>
              </c:pt>
              <c:pt idx="39">
                <c:v>-50.316738000000001</c:v>
              </c:pt>
              <c:pt idx="40">
                <c:v>-50.249172000000002</c:v>
              </c:pt>
              <c:pt idx="41">
                <c:v>-50.288505999999998</c:v>
              </c:pt>
              <c:pt idx="42">
                <c:v>-50.379463000000001</c:v>
              </c:pt>
              <c:pt idx="43">
                <c:v>-50.597782000000002</c:v>
              </c:pt>
              <c:pt idx="44">
                <c:v>-51.172131</c:v>
              </c:pt>
              <c:pt idx="45">
                <c:v>-51.079574999999998</c:v>
              </c:pt>
              <c:pt idx="46">
                <c:v>-51.031979</c:v>
              </c:pt>
              <c:pt idx="47">
                <c:v>-50.386738000000001</c:v>
              </c:pt>
              <c:pt idx="48">
                <c:v>-50.306975999999999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033-435D-8A8D-AA57406360E9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-49.571506999999997</c:v>
              </c:pt>
              <c:pt idx="1">
                <c:v>-49.096901000000003</c:v>
              </c:pt>
              <c:pt idx="2">
                <c:v>-48.470058000000002</c:v>
              </c:pt>
              <c:pt idx="3">
                <c:v>-48.132347000000003</c:v>
              </c:pt>
              <c:pt idx="4">
                <c:v>-47.690055999999998</c:v>
              </c:pt>
              <c:pt idx="5">
                <c:v>-47.510058999999998</c:v>
              </c:pt>
              <c:pt idx="6">
                <c:v>-47.446064</c:v>
              </c:pt>
              <c:pt idx="7">
                <c:v>-48.085625</c:v>
              </c:pt>
              <c:pt idx="8">
                <c:v>-48.812508000000001</c:v>
              </c:pt>
              <c:pt idx="9">
                <c:v>-49.975791999999998</c:v>
              </c:pt>
              <c:pt idx="10">
                <c:v>-51.343941000000001</c:v>
              </c:pt>
              <c:pt idx="11">
                <c:v>-53.338073999999999</c:v>
              </c:pt>
              <c:pt idx="12">
                <c:v>-56.165725999999999</c:v>
              </c:pt>
              <c:pt idx="13">
                <c:v>-59.331257000000001</c:v>
              </c:pt>
              <c:pt idx="14">
                <c:v>-61.074986000000003</c:v>
              </c:pt>
              <c:pt idx="15">
                <c:v>-60.498641999999997</c:v>
              </c:pt>
              <c:pt idx="16">
                <c:v>-57.801853000000001</c:v>
              </c:pt>
              <c:pt idx="17">
                <c:v>-55.131926999999997</c:v>
              </c:pt>
              <c:pt idx="18">
                <c:v>-53.097220999999998</c:v>
              </c:pt>
              <c:pt idx="19">
                <c:v>-51.666794000000003</c:v>
              </c:pt>
              <c:pt idx="20">
                <c:v>-50.73518</c:v>
              </c:pt>
              <c:pt idx="21">
                <c:v>-50.225624000000003</c:v>
              </c:pt>
              <c:pt idx="22">
                <c:v>-50.142220000000002</c:v>
              </c:pt>
              <c:pt idx="23">
                <c:v>-50.317554000000001</c:v>
              </c:pt>
              <c:pt idx="24">
                <c:v>-50.573078000000002</c:v>
              </c:pt>
              <c:pt idx="25">
                <c:v>-51.109192</c:v>
              </c:pt>
              <c:pt idx="26">
                <c:v>-52.016894999999998</c:v>
              </c:pt>
              <c:pt idx="27">
                <c:v>-53.272758000000003</c:v>
              </c:pt>
              <c:pt idx="28">
                <c:v>-57.386291999999997</c:v>
              </c:pt>
              <c:pt idx="29">
                <c:v>-60.017769000000001</c:v>
              </c:pt>
              <c:pt idx="30">
                <c:v>-59.436878</c:v>
              </c:pt>
              <c:pt idx="31">
                <c:v>-54.613151999999999</c:v>
              </c:pt>
              <c:pt idx="32">
                <c:v>-50.938003999999999</c:v>
              </c:pt>
              <c:pt idx="33">
                <c:v>-48.484870999999998</c:v>
              </c:pt>
              <c:pt idx="34">
                <c:v>-46.057502999999997</c:v>
              </c:pt>
              <c:pt idx="35">
                <c:v>-43.187294000000001</c:v>
              </c:pt>
              <c:pt idx="36">
                <c:v>-41.920001999999997</c:v>
              </c:pt>
              <c:pt idx="37">
                <c:v>-41.785125999999998</c:v>
              </c:pt>
              <c:pt idx="38">
                <c:v>-42.049007000000003</c:v>
              </c:pt>
              <c:pt idx="39">
                <c:v>-42.461803000000003</c:v>
              </c:pt>
              <c:pt idx="40">
                <c:v>-42.954085999999997</c:v>
              </c:pt>
              <c:pt idx="41">
                <c:v>-43.530743000000001</c:v>
              </c:pt>
              <c:pt idx="42">
                <c:v>-44.063637</c:v>
              </c:pt>
              <c:pt idx="43">
                <c:v>-44.501888000000001</c:v>
              </c:pt>
              <c:pt idx="44">
                <c:v>-45.245398999999999</c:v>
              </c:pt>
              <c:pt idx="45">
                <c:v>-46.130997000000001</c:v>
              </c:pt>
              <c:pt idx="46">
                <c:v>-47.443824999999997</c:v>
              </c:pt>
              <c:pt idx="47">
                <c:v>-48.061442999999997</c:v>
              </c:pt>
              <c:pt idx="48">
                <c:v>-48.413196999999997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033-435D-8A8D-AA5740636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30208"/>
        <c:axId val="116832128"/>
      </c:scatterChart>
      <c:valAx>
        <c:axId val="116830208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832128"/>
        <c:crosses val="autoZero"/>
        <c:crossBetween val="midCat"/>
        <c:majorUnit val="2"/>
      </c:valAx>
      <c:valAx>
        <c:axId val="11683212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83020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5274784175986"/>
          <c:y val="0.67370188101487316"/>
          <c:w val="0.28480546114993138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RF Isolation (dB)</a:t>
            </a:r>
          </a:p>
        </c:rich>
      </c:tx>
      <c:layout>
        <c:manualLayout>
          <c:xMode val="edge"/>
          <c:yMode val="edge"/>
          <c:x val="0.31037292771183889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35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Harm-A'!$L$3:$L$51</c:f>
              <c:numCache>
                <c:formatCode>0.00</c:formatCode>
                <c:ptCount val="49"/>
                <c:pt idx="0">
                  <c:v>33</c:v>
                </c:pt>
                <c:pt idx="1">
                  <c:v>33.145833333333002</c:v>
                </c:pt>
                <c:pt idx="2">
                  <c:v>33.291666666666998</c:v>
                </c:pt>
                <c:pt idx="3">
                  <c:v>33.4375</c:v>
                </c:pt>
                <c:pt idx="4">
                  <c:v>33.583333333333002</c:v>
                </c:pt>
                <c:pt idx="5">
                  <c:v>33.729166666666998</c:v>
                </c:pt>
                <c:pt idx="6">
                  <c:v>33.875</c:v>
                </c:pt>
                <c:pt idx="7">
                  <c:v>34.020833333333002</c:v>
                </c:pt>
                <c:pt idx="8">
                  <c:v>34.166666666666998</c:v>
                </c:pt>
                <c:pt idx="9">
                  <c:v>34.3125</c:v>
                </c:pt>
                <c:pt idx="10">
                  <c:v>34.458333333333002</c:v>
                </c:pt>
                <c:pt idx="11">
                  <c:v>34.604166666666998</c:v>
                </c:pt>
                <c:pt idx="12">
                  <c:v>34.75</c:v>
                </c:pt>
                <c:pt idx="13">
                  <c:v>34.895833333333002</c:v>
                </c:pt>
                <c:pt idx="14">
                  <c:v>35.041666666666998</c:v>
                </c:pt>
                <c:pt idx="15">
                  <c:v>35.1875</c:v>
                </c:pt>
                <c:pt idx="16">
                  <c:v>35.333333333333002</c:v>
                </c:pt>
                <c:pt idx="17">
                  <c:v>35.479166666666998</c:v>
                </c:pt>
                <c:pt idx="18">
                  <c:v>35.625</c:v>
                </c:pt>
                <c:pt idx="19">
                  <c:v>35.770833333333002</c:v>
                </c:pt>
                <c:pt idx="20">
                  <c:v>35.916666666666998</c:v>
                </c:pt>
                <c:pt idx="21">
                  <c:v>36.0625</c:v>
                </c:pt>
                <c:pt idx="22">
                  <c:v>36.208333333333002</c:v>
                </c:pt>
                <c:pt idx="23">
                  <c:v>36.354166666666998</c:v>
                </c:pt>
                <c:pt idx="24">
                  <c:v>36.5</c:v>
                </c:pt>
                <c:pt idx="25">
                  <c:v>36.645833333333002</c:v>
                </c:pt>
                <c:pt idx="26">
                  <c:v>36.791666666666998</c:v>
                </c:pt>
                <c:pt idx="27">
                  <c:v>36.9375</c:v>
                </c:pt>
                <c:pt idx="28">
                  <c:v>37.083333333333002</c:v>
                </c:pt>
                <c:pt idx="29">
                  <c:v>37.229166666666998</c:v>
                </c:pt>
                <c:pt idx="30">
                  <c:v>37.375</c:v>
                </c:pt>
                <c:pt idx="31">
                  <c:v>37.520833333333002</c:v>
                </c:pt>
                <c:pt idx="32">
                  <c:v>37.666666666666998</c:v>
                </c:pt>
                <c:pt idx="33">
                  <c:v>37.8125</c:v>
                </c:pt>
                <c:pt idx="34">
                  <c:v>37.958333333333002</c:v>
                </c:pt>
                <c:pt idx="35">
                  <c:v>38.104166666666998</c:v>
                </c:pt>
                <c:pt idx="36">
                  <c:v>38.25</c:v>
                </c:pt>
                <c:pt idx="37">
                  <c:v>38.395833333333002</c:v>
                </c:pt>
                <c:pt idx="38">
                  <c:v>38.541666666666998</c:v>
                </c:pt>
                <c:pt idx="39">
                  <c:v>38.6875</c:v>
                </c:pt>
                <c:pt idx="40">
                  <c:v>38.833333333333002</c:v>
                </c:pt>
                <c:pt idx="41">
                  <c:v>38.979166666666998</c:v>
                </c:pt>
                <c:pt idx="42">
                  <c:v>39.125</c:v>
                </c:pt>
                <c:pt idx="43">
                  <c:v>39.270833333333002</c:v>
                </c:pt>
                <c:pt idx="44">
                  <c:v>39.416666666666998</c:v>
                </c:pt>
                <c:pt idx="45">
                  <c:v>39.5625</c:v>
                </c:pt>
                <c:pt idx="46">
                  <c:v>39.708333333333002</c:v>
                </c:pt>
                <c:pt idx="47">
                  <c:v>39.854166666666998</c:v>
                </c:pt>
                <c:pt idx="48">
                  <c:v>40</c:v>
                </c:pt>
              </c:numCache>
            </c:numRef>
          </c:xVal>
          <c:yVal>
            <c:numRef>
              <c:f>'LO Harm-A'!$N$3:$N$51</c:f>
              <c:numCache>
                <c:formatCode>0.00</c:formatCode>
                <c:ptCount val="49"/>
                <c:pt idx="0">
                  <c:v>-54.667171000000003</c:v>
                </c:pt>
                <c:pt idx="1">
                  <c:v>-54.359679999999997</c:v>
                </c:pt>
                <c:pt idx="2">
                  <c:v>-53.839489</c:v>
                </c:pt>
                <c:pt idx="3">
                  <c:v>-53.545292000000003</c:v>
                </c:pt>
                <c:pt idx="4">
                  <c:v>-53.573315000000001</c:v>
                </c:pt>
                <c:pt idx="5">
                  <c:v>-53.553440000000002</c:v>
                </c:pt>
                <c:pt idx="6">
                  <c:v>-53.388331999999998</c:v>
                </c:pt>
                <c:pt idx="7">
                  <c:v>-53.129288000000003</c:v>
                </c:pt>
                <c:pt idx="8">
                  <c:v>-52.877361000000001</c:v>
                </c:pt>
                <c:pt idx="9">
                  <c:v>-52.809826000000001</c:v>
                </c:pt>
                <c:pt idx="10">
                  <c:v>-52.606743000000002</c:v>
                </c:pt>
                <c:pt idx="11">
                  <c:v>-52.556576</c:v>
                </c:pt>
                <c:pt idx="12">
                  <c:v>-52.443676000000004</c:v>
                </c:pt>
                <c:pt idx="13">
                  <c:v>-52.172344000000002</c:v>
                </c:pt>
                <c:pt idx="14">
                  <c:v>-51.995029000000002</c:v>
                </c:pt>
                <c:pt idx="15">
                  <c:v>-51.633113999999999</c:v>
                </c:pt>
                <c:pt idx="16">
                  <c:v>-51.486243999999999</c:v>
                </c:pt>
                <c:pt idx="17">
                  <c:v>-51.417019000000003</c:v>
                </c:pt>
                <c:pt idx="18">
                  <c:v>-51.392581999999997</c:v>
                </c:pt>
                <c:pt idx="19">
                  <c:v>-51.320408</c:v>
                </c:pt>
                <c:pt idx="20">
                  <c:v>-51.291789999999999</c:v>
                </c:pt>
                <c:pt idx="21">
                  <c:v>-51.248035000000002</c:v>
                </c:pt>
                <c:pt idx="22">
                  <c:v>-51.274161999999997</c:v>
                </c:pt>
                <c:pt idx="23">
                  <c:v>-51.121780000000001</c:v>
                </c:pt>
                <c:pt idx="24">
                  <c:v>-50.981022000000003</c:v>
                </c:pt>
                <c:pt idx="25">
                  <c:v>-50.897494999999999</c:v>
                </c:pt>
                <c:pt idx="26">
                  <c:v>-50.792034000000001</c:v>
                </c:pt>
                <c:pt idx="27">
                  <c:v>-50.895519</c:v>
                </c:pt>
                <c:pt idx="28">
                  <c:v>-51.041142000000001</c:v>
                </c:pt>
                <c:pt idx="29">
                  <c:v>-51.243946000000001</c:v>
                </c:pt>
                <c:pt idx="30">
                  <c:v>-51.487656000000001</c:v>
                </c:pt>
                <c:pt idx="31">
                  <c:v>-51.554412999999997</c:v>
                </c:pt>
                <c:pt idx="32">
                  <c:v>-51.735759999999999</c:v>
                </c:pt>
                <c:pt idx="33">
                  <c:v>-51.723514999999999</c:v>
                </c:pt>
                <c:pt idx="34">
                  <c:v>-51.551983</c:v>
                </c:pt>
                <c:pt idx="35">
                  <c:v>-51.282176999999997</c:v>
                </c:pt>
                <c:pt idx="36">
                  <c:v>-51.027358999999997</c:v>
                </c:pt>
                <c:pt idx="37">
                  <c:v>-50.984057999999997</c:v>
                </c:pt>
                <c:pt idx="38">
                  <c:v>-51.165149999999997</c:v>
                </c:pt>
                <c:pt idx="39">
                  <c:v>-51.453429999999997</c:v>
                </c:pt>
                <c:pt idx="40">
                  <c:v>-51.983589000000002</c:v>
                </c:pt>
                <c:pt idx="41">
                  <c:v>-52.690651000000003</c:v>
                </c:pt>
                <c:pt idx="42">
                  <c:v>-53.423141000000001</c:v>
                </c:pt>
                <c:pt idx="43">
                  <c:v>-54.1828</c:v>
                </c:pt>
                <c:pt idx="44">
                  <c:v>-55.034999999999997</c:v>
                </c:pt>
                <c:pt idx="45">
                  <c:v>-55.870345999999998</c:v>
                </c:pt>
                <c:pt idx="46">
                  <c:v>-56.714320999999998</c:v>
                </c:pt>
                <c:pt idx="47">
                  <c:v>-57.375343000000001</c:v>
                </c:pt>
                <c:pt idx="48">
                  <c:v>-57.920506000000003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1-4F67-B69D-B92F1ACDEE80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Harm-B'!$L$3:$L$51</c:f>
              <c:numCache>
                <c:formatCode>0.00</c:formatCode>
                <c:ptCount val="49"/>
                <c:pt idx="0">
                  <c:v>33</c:v>
                </c:pt>
                <c:pt idx="1">
                  <c:v>33.145833333333002</c:v>
                </c:pt>
                <c:pt idx="2">
                  <c:v>33.291666666666998</c:v>
                </c:pt>
                <c:pt idx="3">
                  <c:v>33.4375</c:v>
                </c:pt>
                <c:pt idx="4">
                  <c:v>33.583333333333002</c:v>
                </c:pt>
                <c:pt idx="5">
                  <c:v>33.729166666666998</c:v>
                </c:pt>
                <c:pt idx="6">
                  <c:v>33.875</c:v>
                </c:pt>
                <c:pt idx="7">
                  <c:v>34.020833333333002</c:v>
                </c:pt>
                <c:pt idx="8">
                  <c:v>34.166666666666998</c:v>
                </c:pt>
                <c:pt idx="9">
                  <c:v>34.3125</c:v>
                </c:pt>
                <c:pt idx="10">
                  <c:v>34.458333333333002</c:v>
                </c:pt>
                <c:pt idx="11">
                  <c:v>34.604166666666998</c:v>
                </c:pt>
                <c:pt idx="12">
                  <c:v>34.75</c:v>
                </c:pt>
                <c:pt idx="13">
                  <c:v>34.895833333333002</c:v>
                </c:pt>
                <c:pt idx="14">
                  <c:v>35.041666666666998</c:v>
                </c:pt>
                <c:pt idx="15">
                  <c:v>35.1875</c:v>
                </c:pt>
                <c:pt idx="16">
                  <c:v>35.333333333333002</c:v>
                </c:pt>
                <c:pt idx="17">
                  <c:v>35.479166666666998</c:v>
                </c:pt>
                <c:pt idx="18">
                  <c:v>35.625</c:v>
                </c:pt>
                <c:pt idx="19">
                  <c:v>35.770833333333002</c:v>
                </c:pt>
                <c:pt idx="20">
                  <c:v>35.916666666666998</c:v>
                </c:pt>
                <c:pt idx="21">
                  <c:v>36.0625</c:v>
                </c:pt>
                <c:pt idx="22">
                  <c:v>36.208333333333002</c:v>
                </c:pt>
                <c:pt idx="23">
                  <c:v>36.354166666666998</c:v>
                </c:pt>
                <c:pt idx="24">
                  <c:v>36.5</c:v>
                </c:pt>
                <c:pt idx="25">
                  <c:v>36.645833333333002</c:v>
                </c:pt>
                <c:pt idx="26">
                  <c:v>36.791666666666998</c:v>
                </c:pt>
                <c:pt idx="27">
                  <c:v>36.9375</c:v>
                </c:pt>
                <c:pt idx="28">
                  <c:v>37.083333333333002</c:v>
                </c:pt>
                <c:pt idx="29">
                  <c:v>37.229166666666998</c:v>
                </c:pt>
                <c:pt idx="30">
                  <c:v>37.375</c:v>
                </c:pt>
                <c:pt idx="31">
                  <c:v>37.520833333333002</c:v>
                </c:pt>
                <c:pt idx="32">
                  <c:v>37.666666666666998</c:v>
                </c:pt>
                <c:pt idx="33">
                  <c:v>37.8125</c:v>
                </c:pt>
                <c:pt idx="34">
                  <c:v>37.958333333333002</c:v>
                </c:pt>
                <c:pt idx="35">
                  <c:v>38.104166666666998</c:v>
                </c:pt>
                <c:pt idx="36">
                  <c:v>38.25</c:v>
                </c:pt>
                <c:pt idx="37">
                  <c:v>38.395833333333002</c:v>
                </c:pt>
                <c:pt idx="38">
                  <c:v>38.541666666666998</c:v>
                </c:pt>
                <c:pt idx="39">
                  <c:v>38.6875</c:v>
                </c:pt>
                <c:pt idx="40">
                  <c:v>38.833333333333002</c:v>
                </c:pt>
                <c:pt idx="41">
                  <c:v>38.979166666666998</c:v>
                </c:pt>
                <c:pt idx="42">
                  <c:v>39.125</c:v>
                </c:pt>
                <c:pt idx="43">
                  <c:v>39.270833333333002</c:v>
                </c:pt>
                <c:pt idx="44">
                  <c:v>39.416666666666998</c:v>
                </c:pt>
                <c:pt idx="45">
                  <c:v>39.5625</c:v>
                </c:pt>
                <c:pt idx="46">
                  <c:v>39.708333333333002</c:v>
                </c:pt>
                <c:pt idx="47">
                  <c:v>39.854166666666998</c:v>
                </c:pt>
                <c:pt idx="48">
                  <c:v>40</c:v>
                </c:pt>
              </c:numCache>
            </c:numRef>
          </c:xVal>
          <c:yVal>
            <c:numRef>
              <c:f>'LO Harm-B'!$N$3:$N$51</c:f>
              <c:numCache>
                <c:formatCode>0.00</c:formatCode>
                <c:ptCount val="49"/>
                <c:pt idx="0">
                  <c:v>-60.790774999999996</c:v>
                </c:pt>
                <c:pt idx="1">
                  <c:v>-60.143124</c:v>
                </c:pt>
                <c:pt idx="2">
                  <c:v>-59.560349000000002</c:v>
                </c:pt>
                <c:pt idx="3">
                  <c:v>-59.194617999999998</c:v>
                </c:pt>
                <c:pt idx="4">
                  <c:v>-60.544769000000002</c:v>
                </c:pt>
                <c:pt idx="5">
                  <c:v>-60.942107999999998</c:v>
                </c:pt>
                <c:pt idx="6">
                  <c:v>-60.920524999999998</c:v>
                </c:pt>
                <c:pt idx="7">
                  <c:v>-60.568500999999998</c:v>
                </c:pt>
                <c:pt idx="8">
                  <c:v>-61.150444</c:v>
                </c:pt>
                <c:pt idx="9">
                  <c:v>-62.394652999999998</c:v>
                </c:pt>
                <c:pt idx="10">
                  <c:v>-62.299931000000001</c:v>
                </c:pt>
                <c:pt idx="11">
                  <c:v>-63.695393000000003</c:v>
                </c:pt>
                <c:pt idx="12">
                  <c:v>-63.381968999999998</c:v>
                </c:pt>
                <c:pt idx="13">
                  <c:v>-63.893982000000001</c:v>
                </c:pt>
                <c:pt idx="14">
                  <c:v>-63.159762999999998</c:v>
                </c:pt>
                <c:pt idx="15">
                  <c:v>-62.983680999999997</c:v>
                </c:pt>
                <c:pt idx="16">
                  <c:v>-63.004447999999996</c:v>
                </c:pt>
                <c:pt idx="17">
                  <c:v>-62.793315999999997</c:v>
                </c:pt>
                <c:pt idx="18">
                  <c:v>-62.710953000000003</c:v>
                </c:pt>
                <c:pt idx="19">
                  <c:v>-61.622596999999999</c:v>
                </c:pt>
                <c:pt idx="20">
                  <c:v>-62.225451999999997</c:v>
                </c:pt>
                <c:pt idx="21">
                  <c:v>-61.929893</c:v>
                </c:pt>
                <c:pt idx="22">
                  <c:v>-63.08202</c:v>
                </c:pt>
                <c:pt idx="23">
                  <c:v>-62.610343999999998</c:v>
                </c:pt>
                <c:pt idx="24">
                  <c:v>-64.579459999999997</c:v>
                </c:pt>
                <c:pt idx="25">
                  <c:v>-64.923027000000005</c:v>
                </c:pt>
                <c:pt idx="26">
                  <c:v>-67.837401999999997</c:v>
                </c:pt>
                <c:pt idx="27">
                  <c:v>-67.900970000000001</c:v>
                </c:pt>
                <c:pt idx="28">
                  <c:v>-68.302261000000001</c:v>
                </c:pt>
                <c:pt idx="29">
                  <c:v>-66.394585000000006</c:v>
                </c:pt>
                <c:pt idx="30">
                  <c:v>-65.608954999999995</c:v>
                </c:pt>
                <c:pt idx="31">
                  <c:v>-64.677741999999995</c:v>
                </c:pt>
                <c:pt idx="32">
                  <c:v>-63.488135999999997</c:v>
                </c:pt>
                <c:pt idx="33">
                  <c:v>-62.490158000000001</c:v>
                </c:pt>
                <c:pt idx="34">
                  <c:v>-61.605601999999998</c:v>
                </c:pt>
                <c:pt idx="35">
                  <c:v>-60.391060000000003</c:v>
                </c:pt>
                <c:pt idx="36">
                  <c:v>-60.182724</c:v>
                </c:pt>
                <c:pt idx="37">
                  <c:v>-59.754902000000001</c:v>
                </c:pt>
                <c:pt idx="38">
                  <c:v>-59.549903999999998</c:v>
                </c:pt>
                <c:pt idx="39">
                  <c:v>-59.092998999999999</c:v>
                </c:pt>
                <c:pt idx="40">
                  <c:v>-58.848598000000003</c:v>
                </c:pt>
                <c:pt idx="41">
                  <c:v>-58.595604000000002</c:v>
                </c:pt>
                <c:pt idx="42">
                  <c:v>-57.890830999999999</c:v>
                </c:pt>
                <c:pt idx="43">
                  <c:v>-57.150269000000002</c:v>
                </c:pt>
                <c:pt idx="44">
                  <c:v>-56.305664</c:v>
                </c:pt>
                <c:pt idx="45">
                  <c:v>-55.684871999999999</c:v>
                </c:pt>
                <c:pt idx="46">
                  <c:v>-54.931961000000001</c:v>
                </c:pt>
                <c:pt idx="47">
                  <c:v>-54.388961999999999</c:v>
                </c:pt>
                <c:pt idx="48">
                  <c:v>-54.06776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51-4F67-B69D-B92F1ACDE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00224"/>
        <c:axId val="1169021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v>5xLO Configuration A</c:v>
                </c:tx>
                <c:spPr>
                  <a:ln cmpd="dbl">
                    <a:solidFill>
                      <a:schemeClr val="tx1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'LO Harm-A'!$T$3:$T$51</c15:sqref>
                        </c15:formulaRef>
                      </c:ext>
                    </c:extLst>
                    <c:numCache>
                      <c:formatCode>0.00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 Harm-A'!$V$3:$V$51</c15:sqref>
                        </c15:formulaRef>
                      </c:ext>
                    </c:extLst>
                    <c:numCache>
                      <c:formatCode>0.00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451-4F67-B69D-B92F1ACDEE8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5xLO Configuration B</c:v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'LO Harm-B'!$T$3:$T$51</c15:sqref>
                        </c15:formulaRef>
                      </c:ext>
                    </c:extLst>
                    <c:numCache>
                      <c:formatCode>0.00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'LO Harm-B'!$V$3:$V$51</c15:sqref>
                        </c15:formulaRef>
                      </c:ext>
                    </c:extLst>
                    <c:numCache>
                      <c:formatCode>0.00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451-4F67-B69D-B92F1ACDEE80}"/>
                  </c:ext>
                </c:extLst>
              </c15:ser>
            </c15:filteredScatterSeries>
          </c:ext>
        </c:extLst>
      </c:scatterChart>
      <c:valAx>
        <c:axId val="116900224"/>
        <c:scaling>
          <c:orientation val="minMax"/>
          <c:max val="41"/>
          <c:min val="1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23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902144"/>
        <c:crosses val="autoZero"/>
        <c:crossBetween val="midCat"/>
        <c:majorUnit val="2"/>
      </c:valAx>
      <c:valAx>
        <c:axId val="116902144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90022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48354373486696"/>
          <c:y val="0.1108132837561971"/>
          <c:w val="0.74697213657994499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IF Isolation (dB)</a:t>
            </a:r>
          </a:p>
        </c:rich>
      </c:tx>
      <c:layout>
        <c:manualLayout>
          <c:xMode val="edge"/>
          <c:yMode val="edge"/>
          <c:x val="0.3103763743334006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Harm-A'!$L$3:$L$51</c:f>
              <c:numCache>
                <c:formatCode>0.00</c:formatCode>
                <c:ptCount val="49"/>
                <c:pt idx="0">
                  <c:v>33</c:v>
                </c:pt>
                <c:pt idx="1">
                  <c:v>33.145833333333002</c:v>
                </c:pt>
                <c:pt idx="2">
                  <c:v>33.291666666666998</c:v>
                </c:pt>
                <c:pt idx="3">
                  <c:v>33.4375</c:v>
                </c:pt>
                <c:pt idx="4">
                  <c:v>33.583333333333002</c:v>
                </c:pt>
                <c:pt idx="5">
                  <c:v>33.729166666666998</c:v>
                </c:pt>
                <c:pt idx="6">
                  <c:v>33.875</c:v>
                </c:pt>
                <c:pt idx="7">
                  <c:v>34.020833333333002</c:v>
                </c:pt>
                <c:pt idx="8">
                  <c:v>34.166666666666998</c:v>
                </c:pt>
                <c:pt idx="9">
                  <c:v>34.3125</c:v>
                </c:pt>
                <c:pt idx="10">
                  <c:v>34.458333333333002</c:v>
                </c:pt>
                <c:pt idx="11">
                  <c:v>34.604166666666998</c:v>
                </c:pt>
                <c:pt idx="12">
                  <c:v>34.75</c:v>
                </c:pt>
                <c:pt idx="13">
                  <c:v>34.895833333333002</c:v>
                </c:pt>
                <c:pt idx="14">
                  <c:v>35.041666666666998</c:v>
                </c:pt>
                <c:pt idx="15">
                  <c:v>35.1875</c:v>
                </c:pt>
                <c:pt idx="16">
                  <c:v>35.333333333333002</c:v>
                </c:pt>
                <c:pt idx="17">
                  <c:v>35.479166666666998</c:v>
                </c:pt>
                <c:pt idx="18">
                  <c:v>35.625</c:v>
                </c:pt>
                <c:pt idx="19">
                  <c:v>35.770833333333002</c:v>
                </c:pt>
                <c:pt idx="20">
                  <c:v>35.916666666666998</c:v>
                </c:pt>
                <c:pt idx="21">
                  <c:v>36.0625</c:v>
                </c:pt>
                <c:pt idx="22">
                  <c:v>36.208333333333002</c:v>
                </c:pt>
                <c:pt idx="23">
                  <c:v>36.354166666666998</c:v>
                </c:pt>
                <c:pt idx="24">
                  <c:v>36.5</c:v>
                </c:pt>
                <c:pt idx="25">
                  <c:v>36.645833333333002</c:v>
                </c:pt>
                <c:pt idx="26">
                  <c:v>36.791666666666998</c:v>
                </c:pt>
                <c:pt idx="27">
                  <c:v>36.9375</c:v>
                </c:pt>
                <c:pt idx="28">
                  <c:v>37.083333333333002</c:v>
                </c:pt>
                <c:pt idx="29">
                  <c:v>37.229166666666998</c:v>
                </c:pt>
                <c:pt idx="30">
                  <c:v>37.375</c:v>
                </c:pt>
                <c:pt idx="31">
                  <c:v>37.520833333333002</c:v>
                </c:pt>
                <c:pt idx="32">
                  <c:v>37.666666666666998</c:v>
                </c:pt>
                <c:pt idx="33">
                  <c:v>37.8125</c:v>
                </c:pt>
                <c:pt idx="34">
                  <c:v>37.958333333333002</c:v>
                </c:pt>
                <c:pt idx="35">
                  <c:v>38.104166666666998</c:v>
                </c:pt>
                <c:pt idx="36">
                  <c:v>38.25</c:v>
                </c:pt>
                <c:pt idx="37">
                  <c:v>38.395833333333002</c:v>
                </c:pt>
                <c:pt idx="38">
                  <c:v>38.541666666666998</c:v>
                </c:pt>
                <c:pt idx="39">
                  <c:v>38.6875</c:v>
                </c:pt>
                <c:pt idx="40">
                  <c:v>38.833333333333002</c:v>
                </c:pt>
                <c:pt idx="41">
                  <c:v>38.979166666666998</c:v>
                </c:pt>
                <c:pt idx="42">
                  <c:v>39.125</c:v>
                </c:pt>
                <c:pt idx="43">
                  <c:v>39.270833333333002</c:v>
                </c:pt>
                <c:pt idx="44">
                  <c:v>39.416666666666998</c:v>
                </c:pt>
                <c:pt idx="45">
                  <c:v>39.5625</c:v>
                </c:pt>
                <c:pt idx="46">
                  <c:v>39.708333333333002</c:v>
                </c:pt>
                <c:pt idx="47">
                  <c:v>39.854166666666998</c:v>
                </c:pt>
                <c:pt idx="48">
                  <c:v>40</c:v>
                </c:pt>
              </c:numCache>
            </c:numRef>
          </c:xVal>
          <c:yVal>
            <c:numRef>
              <c:f>'LO Harm-A'!$M$3:$M$51</c:f>
              <c:numCache>
                <c:formatCode>0.00</c:formatCode>
                <c:ptCount val="49"/>
                <c:pt idx="0">
                  <c:v>-57.854922999999999</c:v>
                </c:pt>
                <c:pt idx="1">
                  <c:v>-56.317059</c:v>
                </c:pt>
                <c:pt idx="2">
                  <c:v>-53.611435</c:v>
                </c:pt>
                <c:pt idx="3">
                  <c:v>-52.498584999999999</c:v>
                </c:pt>
                <c:pt idx="4">
                  <c:v>-52.877853000000002</c:v>
                </c:pt>
                <c:pt idx="5">
                  <c:v>-52.261691999999996</c:v>
                </c:pt>
                <c:pt idx="6">
                  <c:v>-50.823582000000002</c:v>
                </c:pt>
                <c:pt idx="7">
                  <c:v>-50.044479000000003</c:v>
                </c:pt>
                <c:pt idx="8">
                  <c:v>-50.235725000000002</c:v>
                </c:pt>
                <c:pt idx="9">
                  <c:v>-50.547302000000002</c:v>
                </c:pt>
                <c:pt idx="10">
                  <c:v>-48.417042000000002</c:v>
                </c:pt>
                <c:pt idx="11">
                  <c:v>-48.812584000000001</c:v>
                </c:pt>
                <c:pt idx="12">
                  <c:v>-47.068592000000002</c:v>
                </c:pt>
                <c:pt idx="13">
                  <c:v>-47.740059000000002</c:v>
                </c:pt>
                <c:pt idx="14">
                  <c:v>-46.748631000000003</c:v>
                </c:pt>
                <c:pt idx="15">
                  <c:v>-46.852207</c:v>
                </c:pt>
                <c:pt idx="16">
                  <c:v>-45.977015999999999</c:v>
                </c:pt>
                <c:pt idx="17">
                  <c:v>-44.430793999999999</c:v>
                </c:pt>
                <c:pt idx="18">
                  <c:v>-43.308776999999999</c:v>
                </c:pt>
                <c:pt idx="19">
                  <c:v>-41.686999999999998</c:v>
                </c:pt>
                <c:pt idx="20">
                  <c:v>-41.627056000000003</c:v>
                </c:pt>
                <c:pt idx="21">
                  <c:v>-40.744816</c:v>
                </c:pt>
                <c:pt idx="22">
                  <c:v>-40.658501000000001</c:v>
                </c:pt>
                <c:pt idx="23">
                  <c:v>-39.596362999999997</c:v>
                </c:pt>
                <c:pt idx="24">
                  <c:v>-41.284275000000001</c:v>
                </c:pt>
                <c:pt idx="25">
                  <c:v>-41.138328999999999</c:v>
                </c:pt>
                <c:pt idx="26">
                  <c:v>-43.487129000000003</c:v>
                </c:pt>
                <c:pt idx="27">
                  <c:v>-42.497672999999999</c:v>
                </c:pt>
                <c:pt idx="28">
                  <c:v>-42.693829000000001</c:v>
                </c:pt>
                <c:pt idx="29">
                  <c:v>-41.088104000000001</c:v>
                </c:pt>
                <c:pt idx="30">
                  <c:v>-40.540871000000003</c:v>
                </c:pt>
                <c:pt idx="31">
                  <c:v>-40.845917</c:v>
                </c:pt>
                <c:pt idx="32">
                  <c:v>-40.812522999999999</c:v>
                </c:pt>
                <c:pt idx="33">
                  <c:v>-40.744247000000001</c:v>
                </c:pt>
                <c:pt idx="34">
                  <c:v>-40.194004</c:v>
                </c:pt>
                <c:pt idx="35">
                  <c:v>-39.694980999999999</c:v>
                </c:pt>
                <c:pt idx="36">
                  <c:v>-39.402515000000001</c:v>
                </c:pt>
                <c:pt idx="37">
                  <c:v>-38.912491000000003</c:v>
                </c:pt>
                <c:pt idx="38">
                  <c:v>-38.138244999999998</c:v>
                </c:pt>
                <c:pt idx="39">
                  <c:v>-37.794620999999999</c:v>
                </c:pt>
                <c:pt idx="40">
                  <c:v>-37.813643999999996</c:v>
                </c:pt>
                <c:pt idx="41">
                  <c:v>-38.469569999999997</c:v>
                </c:pt>
                <c:pt idx="42">
                  <c:v>-38.249141999999999</c:v>
                </c:pt>
                <c:pt idx="43">
                  <c:v>-37.991504999999997</c:v>
                </c:pt>
                <c:pt idx="44">
                  <c:v>-37.307678000000003</c:v>
                </c:pt>
                <c:pt idx="45">
                  <c:v>-36.952869</c:v>
                </c:pt>
                <c:pt idx="46">
                  <c:v>-36.660130000000002</c:v>
                </c:pt>
                <c:pt idx="47">
                  <c:v>-36.750686999999999</c:v>
                </c:pt>
                <c:pt idx="48">
                  <c:v>-37.158149999999999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22-4470-AB96-51543D770530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Harm-B'!$L$3:$L$51</c:f>
              <c:numCache>
                <c:formatCode>0.00</c:formatCode>
                <c:ptCount val="49"/>
                <c:pt idx="0">
                  <c:v>33</c:v>
                </c:pt>
                <c:pt idx="1">
                  <c:v>33.145833333333002</c:v>
                </c:pt>
                <c:pt idx="2">
                  <c:v>33.291666666666998</c:v>
                </c:pt>
                <c:pt idx="3">
                  <c:v>33.4375</c:v>
                </c:pt>
                <c:pt idx="4">
                  <c:v>33.583333333333002</c:v>
                </c:pt>
                <c:pt idx="5">
                  <c:v>33.729166666666998</c:v>
                </c:pt>
                <c:pt idx="6">
                  <c:v>33.875</c:v>
                </c:pt>
                <c:pt idx="7">
                  <c:v>34.020833333333002</c:v>
                </c:pt>
                <c:pt idx="8">
                  <c:v>34.166666666666998</c:v>
                </c:pt>
                <c:pt idx="9">
                  <c:v>34.3125</c:v>
                </c:pt>
                <c:pt idx="10">
                  <c:v>34.458333333333002</c:v>
                </c:pt>
                <c:pt idx="11">
                  <c:v>34.604166666666998</c:v>
                </c:pt>
                <c:pt idx="12">
                  <c:v>34.75</c:v>
                </c:pt>
                <c:pt idx="13">
                  <c:v>34.895833333333002</c:v>
                </c:pt>
                <c:pt idx="14">
                  <c:v>35.041666666666998</c:v>
                </c:pt>
                <c:pt idx="15">
                  <c:v>35.1875</c:v>
                </c:pt>
                <c:pt idx="16">
                  <c:v>35.333333333333002</c:v>
                </c:pt>
                <c:pt idx="17">
                  <c:v>35.479166666666998</c:v>
                </c:pt>
                <c:pt idx="18">
                  <c:v>35.625</c:v>
                </c:pt>
                <c:pt idx="19">
                  <c:v>35.770833333333002</c:v>
                </c:pt>
                <c:pt idx="20">
                  <c:v>35.916666666666998</c:v>
                </c:pt>
                <c:pt idx="21">
                  <c:v>36.0625</c:v>
                </c:pt>
                <c:pt idx="22">
                  <c:v>36.208333333333002</c:v>
                </c:pt>
                <c:pt idx="23">
                  <c:v>36.354166666666998</c:v>
                </c:pt>
                <c:pt idx="24">
                  <c:v>36.5</c:v>
                </c:pt>
                <c:pt idx="25">
                  <c:v>36.645833333333002</c:v>
                </c:pt>
                <c:pt idx="26">
                  <c:v>36.791666666666998</c:v>
                </c:pt>
                <c:pt idx="27">
                  <c:v>36.9375</c:v>
                </c:pt>
                <c:pt idx="28">
                  <c:v>37.083333333333002</c:v>
                </c:pt>
                <c:pt idx="29">
                  <c:v>37.229166666666998</c:v>
                </c:pt>
                <c:pt idx="30">
                  <c:v>37.375</c:v>
                </c:pt>
                <c:pt idx="31">
                  <c:v>37.520833333333002</c:v>
                </c:pt>
                <c:pt idx="32">
                  <c:v>37.666666666666998</c:v>
                </c:pt>
                <c:pt idx="33">
                  <c:v>37.8125</c:v>
                </c:pt>
                <c:pt idx="34">
                  <c:v>37.958333333333002</c:v>
                </c:pt>
                <c:pt idx="35">
                  <c:v>38.104166666666998</c:v>
                </c:pt>
                <c:pt idx="36">
                  <c:v>38.25</c:v>
                </c:pt>
                <c:pt idx="37">
                  <c:v>38.395833333333002</c:v>
                </c:pt>
                <c:pt idx="38">
                  <c:v>38.541666666666998</c:v>
                </c:pt>
                <c:pt idx="39">
                  <c:v>38.6875</c:v>
                </c:pt>
                <c:pt idx="40">
                  <c:v>38.833333333333002</c:v>
                </c:pt>
                <c:pt idx="41">
                  <c:v>38.979166666666998</c:v>
                </c:pt>
                <c:pt idx="42">
                  <c:v>39.125</c:v>
                </c:pt>
                <c:pt idx="43">
                  <c:v>39.270833333333002</c:v>
                </c:pt>
                <c:pt idx="44">
                  <c:v>39.416666666666998</c:v>
                </c:pt>
                <c:pt idx="45">
                  <c:v>39.5625</c:v>
                </c:pt>
                <c:pt idx="46">
                  <c:v>39.708333333333002</c:v>
                </c:pt>
                <c:pt idx="47">
                  <c:v>39.854166666666998</c:v>
                </c:pt>
                <c:pt idx="48">
                  <c:v>40</c:v>
                </c:pt>
              </c:numCache>
            </c:numRef>
          </c:xVal>
          <c:yVal>
            <c:numRef>
              <c:f>'LO Harm-B'!$M$3:$M$51</c:f>
              <c:numCache>
                <c:formatCode>0.00</c:formatCode>
                <c:ptCount val="49"/>
                <c:pt idx="0">
                  <c:v>-56.140090999999998</c:v>
                </c:pt>
                <c:pt idx="1">
                  <c:v>-56.261944</c:v>
                </c:pt>
                <c:pt idx="2">
                  <c:v>-56.155453000000001</c:v>
                </c:pt>
                <c:pt idx="3">
                  <c:v>-56.103442999999999</c:v>
                </c:pt>
                <c:pt idx="4">
                  <c:v>-55.898865000000001</c:v>
                </c:pt>
                <c:pt idx="5">
                  <c:v>-55.652107000000001</c:v>
                </c:pt>
                <c:pt idx="6">
                  <c:v>-56.065105000000003</c:v>
                </c:pt>
                <c:pt idx="7">
                  <c:v>-56.276713999999998</c:v>
                </c:pt>
                <c:pt idx="8">
                  <c:v>-56.785774000000004</c:v>
                </c:pt>
                <c:pt idx="9">
                  <c:v>-56.402541999999997</c:v>
                </c:pt>
                <c:pt idx="10">
                  <c:v>-56.170966999999997</c:v>
                </c:pt>
                <c:pt idx="11">
                  <c:v>-55.781052000000003</c:v>
                </c:pt>
                <c:pt idx="12">
                  <c:v>-55.396464999999999</c:v>
                </c:pt>
                <c:pt idx="13">
                  <c:v>-55.279411000000003</c:v>
                </c:pt>
                <c:pt idx="14">
                  <c:v>-55.072788000000003</c:v>
                </c:pt>
                <c:pt idx="15">
                  <c:v>-55.355778000000001</c:v>
                </c:pt>
                <c:pt idx="16">
                  <c:v>-55.609112000000003</c:v>
                </c:pt>
                <c:pt idx="17">
                  <c:v>-55.610492999999998</c:v>
                </c:pt>
                <c:pt idx="18">
                  <c:v>-56.050789000000002</c:v>
                </c:pt>
                <c:pt idx="19">
                  <c:v>-55.968006000000003</c:v>
                </c:pt>
                <c:pt idx="20">
                  <c:v>-55.937714</c:v>
                </c:pt>
                <c:pt idx="21">
                  <c:v>-55.758800999999998</c:v>
                </c:pt>
                <c:pt idx="22">
                  <c:v>-55.211838</c:v>
                </c:pt>
                <c:pt idx="23">
                  <c:v>-54.997532</c:v>
                </c:pt>
                <c:pt idx="24">
                  <c:v>-54.312823999999999</c:v>
                </c:pt>
                <c:pt idx="25">
                  <c:v>-53.838535</c:v>
                </c:pt>
                <c:pt idx="26">
                  <c:v>-53.413043999999999</c:v>
                </c:pt>
                <c:pt idx="27">
                  <c:v>-52.669674000000001</c:v>
                </c:pt>
                <c:pt idx="28">
                  <c:v>-52.272906999999996</c:v>
                </c:pt>
                <c:pt idx="29">
                  <c:v>-51.903869999999998</c:v>
                </c:pt>
                <c:pt idx="30">
                  <c:v>-51.586010000000002</c:v>
                </c:pt>
                <c:pt idx="31">
                  <c:v>-51.312911999999997</c:v>
                </c:pt>
                <c:pt idx="32">
                  <c:v>-50.737709000000002</c:v>
                </c:pt>
                <c:pt idx="33">
                  <c:v>-50.310307000000002</c:v>
                </c:pt>
                <c:pt idx="34">
                  <c:v>-49.666344000000002</c:v>
                </c:pt>
                <c:pt idx="35">
                  <c:v>-49.099677999999997</c:v>
                </c:pt>
                <c:pt idx="36">
                  <c:v>-48.337879000000001</c:v>
                </c:pt>
                <c:pt idx="37">
                  <c:v>-47.466121999999999</c:v>
                </c:pt>
                <c:pt idx="38">
                  <c:v>-46.747089000000003</c:v>
                </c:pt>
                <c:pt idx="39">
                  <c:v>-46.109549999999999</c:v>
                </c:pt>
                <c:pt idx="40">
                  <c:v>-45.630732999999999</c:v>
                </c:pt>
                <c:pt idx="41">
                  <c:v>-45.142215999999998</c:v>
                </c:pt>
                <c:pt idx="42">
                  <c:v>-44.618586999999998</c:v>
                </c:pt>
                <c:pt idx="43">
                  <c:v>-44.174579999999999</c:v>
                </c:pt>
                <c:pt idx="44">
                  <c:v>-43.850597</c:v>
                </c:pt>
                <c:pt idx="45">
                  <c:v>-43.561847999999998</c:v>
                </c:pt>
                <c:pt idx="46">
                  <c:v>-43.358893999999999</c:v>
                </c:pt>
                <c:pt idx="47">
                  <c:v>-43.129524000000004</c:v>
                </c:pt>
                <c:pt idx="48">
                  <c:v>-43.056927000000002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22-4470-AB96-51543D770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66272"/>
        <c:axId val="1181681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v>5xLO Configuration A</c:v>
                </c:tx>
                <c:spPr>
                  <a:ln cmpd="dbl">
                    <a:solidFill>
                      <a:schemeClr val="tx1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'LO Harm-A'!$T$3:$T$51</c15:sqref>
                        </c15:formulaRef>
                      </c:ext>
                    </c:extLst>
                    <c:numCache>
                      <c:formatCode>0.00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 Harm-A'!$U$3:$U$51</c15:sqref>
                        </c15:formulaRef>
                      </c:ext>
                    </c:extLst>
                    <c:numCache>
                      <c:formatCode>0.00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1722-4470-AB96-51543D77053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5xLO Configuration B</c:v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'LO Harm-B'!$T$3:$T$51</c15:sqref>
                        </c15:formulaRef>
                      </c:ext>
                    </c:extLst>
                    <c:numCache>
                      <c:formatCode>0.00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'LO Harm-B'!$U$3:$U$51</c15:sqref>
                        </c15:formulaRef>
                      </c:ext>
                    </c:extLst>
                    <c:numCache>
                      <c:formatCode>0.00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22-4470-AB96-51543D770530}"/>
                  </c:ext>
                </c:extLst>
              </c15:ser>
            </c15:filteredScatterSeries>
          </c:ext>
        </c:extLst>
      </c:scatterChart>
      <c:valAx>
        <c:axId val="118166272"/>
        <c:scaling>
          <c:orientation val="minMax"/>
          <c:max val="41"/>
          <c:min val="1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8168192"/>
        <c:crosses val="autoZero"/>
        <c:crossBetween val="midCat"/>
        <c:majorUnit val="2"/>
      </c:valAx>
      <c:valAx>
        <c:axId val="118168192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816627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4559919140184785"/>
          <c:y val="0.12467701953922425"/>
          <c:w val="0.72280255559112294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RF Isolation (dB)</a:t>
            </a:r>
          </a:p>
        </c:rich>
      </c:tx>
      <c:layout>
        <c:manualLayout>
          <c:xMode val="edge"/>
          <c:yMode val="edge"/>
          <c:x val="0.31037729951250048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2xLO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'LO Harm-A'!$H$3:$H$51</c:f>
              <c:numCache>
                <c:formatCode>0.00</c:formatCode>
                <c:ptCount val="49"/>
                <c:pt idx="0">
                  <c:v>22</c:v>
                </c:pt>
                <c:pt idx="1">
                  <c:v>22.375</c:v>
                </c:pt>
                <c:pt idx="2">
                  <c:v>22.75</c:v>
                </c:pt>
                <c:pt idx="3">
                  <c:v>23.125</c:v>
                </c:pt>
                <c:pt idx="4">
                  <c:v>23.5</c:v>
                </c:pt>
                <c:pt idx="5">
                  <c:v>23.875</c:v>
                </c:pt>
                <c:pt idx="6">
                  <c:v>24.25</c:v>
                </c:pt>
                <c:pt idx="7">
                  <c:v>24.625</c:v>
                </c:pt>
                <c:pt idx="8">
                  <c:v>25</c:v>
                </c:pt>
                <c:pt idx="9">
                  <c:v>25.375</c:v>
                </c:pt>
                <c:pt idx="10">
                  <c:v>25.75</c:v>
                </c:pt>
                <c:pt idx="11">
                  <c:v>26.125</c:v>
                </c:pt>
                <c:pt idx="12">
                  <c:v>26.5</c:v>
                </c:pt>
                <c:pt idx="13">
                  <c:v>26.875</c:v>
                </c:pt>
                <c:pt idx="14">
                  <c:v>27.25</c:v>
                </c:pt>
                <c:pt idx="15">
                  <c:v>27.625</c:v>
                </c:pt>
                <c:pt idx="16">
                  <c:v>28</c:v>
                </c:pt>
                <c:pt idx="17">
                  <c:v>28.375</c:v>
                </c:pt>
                <c:pt idx="18">
                  <c:v>28.75</c:v>
                </c:pt>
                <c:pt idx="19">
                  <c:v>29.125</c:v>
                </c:pt>
                <c:pt idx="20">
                  <c:v>29.5</c:v>
                </c:pt>
                <c:pt idx="21">
                  <c:v>29.875</c:v>
                </c:pt>
                <c:pt idx="22">
                  <c:v>30.25</c:v>
                </c:pt>
                <c:pt idx="23">
                  <c:v>30.625</c:v>
                </c:pt>
                <c:pt idx="24">
                  <c:v>31</c:v>
                </c:pt>
                <c:pt idx="25">
                  <c:v>31.375</c:v>
                </c:pt>
                <c:pt idx="26">
                  <c:v>31.75</c:v>
                </c:pt>
                <c:pt idx="27">
                  <c:v>32.125</c:v>
                </c:pt>
                <c:pt idx="28">
                  <c:v>32.5</c:v>
                </c:pt>
                <c:pt idx="29">
                  <c:v>32.875</c:v>
                </c:pt>
                <c:pt idx="30">
                  <c:v>33.25</c:v>
                </c:pt>
                <c:pt idx="31">
                  <c:v>33.625</c:v>
                </c:pt>
                <c:pt idx="32">
                  <c:v>34</c:v>
                </c:pt>
                <c:pt idx="33">
                  <c:v>34.375</c:v>
                </c:pt>
                <c:pt idx="34">
                  <c:v>34.75</c:v>
                </c:pt>
                <c:pt idx="35">
                  <c:v>35.125</c:v>
                </c:pt>
                <c:pt idx="36">
                  <c:v>35.5</c:v>
                </c:pt>
                <c:pt idx="37">
                  <c:v>35.875</c:v>
                </c:pt>
                <c:pt idx="38">
                  <c:v>36.25</c:v>
                </c:pt>
                <c:pt idx="39">
                  <c:v>36.625</c:v>
                </c:pt>
                <c:pt idx="40">
                  <c:v>37</c:v>
                </c:pt>
                <c:pt idx="41">
                  <c:v>37.375</c:v>
                </c:pt>
                <c:pt idx="42">
                  <c:v>37.75</c:v>
                </c:pt>
                <c:pt idx="43">
                  <c:v>38.125</c:v>
                </c:pt>
                <c:pt idx="44">
                  <c:v>38.5</c:v>
                </c:pt>
                <c:pt idx="45">
                  <c:v>38.875</c:v>
                </c:pt>
                <c:pt idx="46">
                  <c:v>39.25</c:v>
                </c:pt>
                <c:pt idx="47">
                  <c:v>39.625</c:v>
                </c:pt>
                <c:pt idx="48">
                  <c:v>40</c:v>
                </c:pt>
              </c:numCache>
            </c:numRef>
          </c:xVal>
          <c:yVal>
            <c:numRef>
              <c:f>'LO Harm-A'!$J$3:$J$51</c:f>
              <c:numCache>
                <c:formatCode>0.00</c:formatCode>
                <c:ptCount val="49"/>
                <c:pt idx="0">
                  <c:v>-34.734406</c:v>
                </c:pt>
                <c:pt idx="1">
                  <c:v>-34.590755000000001</c:v>
                </c:pt>
                <c:pt idx="2">
                  <c:v>-34.486046000000002</c:v>
                </c:pt>
                <c:pt idx="3">
                  <c:v>-34.315350000000002</c:v>
                </c:pt>
                <c:pt idx="4">
                  <c:v>-34.137844000000001</c:v>
                </c:pt>
                <c:pt idx="5">
                  <c:v>-33.944893</c:v>
                </c:pt>
                <c:pt idx="6">
                  <c:v>-33.766930000000002</c:v>
                </c:pt>
                <c:pt idx="7">
                  <c:v>-33.736359</c:v>
                </c:pt>
                <c:pt idx="8">
                  <c:v>-33.579974999999997</c:v>
                </c:pt>
                <c:pt idx="9">
                  <c:v>-33.454974999999997</c:v>
                </c:pt>
                <c:pt idx="10">
                  <c:v>-33.408366999999998</c:v>
                </c:pt>
                <c:pt idx="11">
                  <c:v>-33.397469000000001</c:v>
                </c:pt>
                <c:pt idx="12">
                  <c:v>-33.436427999999999</c:v>
                </c:pt>
                <c:pt idx="13">
                  <c:v>-33.704600999999997</c:v>
                </c:pt>
                <c:pt idx="14">
                  <c:v>-34.167026999999997</c:v>
                </c:pt>
                <c:pt idx="15">
                  <c:v>-34.737732000000001</c:v>
                </c:pt>
                <c:pt idx="16">
                  <c:v>-35.069000000000003</c:v>
                </c:pt>
                <c:pt idx="17">
                  <c:v>-35.237087000000002</c:v>
                </c:pt>
                <c:pt idx="18">
                  <c:v>-35.534213999999999</c:v>
                </c:pt>
                <c:pt idx="19">
                  <c:v>-36.04636</c:v>
                </c:pt>
                <c:pt idx="20">
                  <c:v>-36.831215</c:v>
                </c:pt>
                <c:pt idx="21">
                  <c:v>-37.511192000000001</c:v>
                </c:pt>
                <c:pt idx="22">
                  <c:v>-37.728546000000001</c:v>
                </c:pt>
                <c:pt idx="23">
                  <c:v>-37.635756999999998</c:v>
                </c:pt>
                <c:pt idx="24">
                  <c:v>-37.975921999999997</c:v>
                </c:pt>
                <c:pt idx="25">
                  <c:v>-38.624893</c:v>
                </c:pt>
                <c:pt idx="26">
                  <c:v>-39.323062999999998</c:v>
                </c:pt>
                <c:pt idx="27">
                  <c:v>-39.350608999999999</c:v>
                </c:pt>
                <c:pt idx="28">
                  <c:v>-39.089981000000002</c:v>
                </c:pt>
                <c:pt idx="29">
                  <c:v>-38.685619000000003</c:v>
                </c:pt>
                <c:pt idx="30">
                  <c:v>-38.516917999999997</c:v>
                </c:pt>
                <c:pt idx="31">
                  <c:v>-38.565295999999996</c:v>
                </c:pt>
                <c:pt idx="32">
                  <c:v>-38.498856000000004</c:v>
                </c:pt>
                <c:pt idx="33">
                  <c:v>-38.342350000000003</c:v>
                </c:pt>
                <c:pt idx="34">
                  <c:v>-38.112968000000002</c:v>
                </c:pt>
                <c:pt idx="35">
                  <c:v>-38.285812</c:v>
                </c:pt>
                <c:pt idx="36">
                  <c:v>-38.28801</c:v>
                </c:pt>
                <c:pt idx="37">
                  <c:v>-38.288338000000003</c:v>
                </c:pt>
                <c:pt idx="38">
                  <c:v>-38.051440999999997</c:v>
                </c:pt>
                <c:pt idx="39">
                  <c:v>-37.884372999999997</c:v>
                </c:pt>
                <c:pt idx="40">
                  <c:v>-37.815719999999999</c:v>
                </c:pt>
                <c:pt idx="41">
                  <c:v>-37.755797999999999</c:v>
                </c:pt>
                <c:pt idx="42">
                  <c:v>-37.814926</c:v>
                </c:pt>
                <c:pt idx="43">
                  <c:v>-37.811230000000002</c:v>
                </c:pt>
                <c:pt idx="44">
                  <c:v>-37.871487000000002</c:v>
                </c:pt>
                <c:pt idx="45">
                  <c:v>-37.840710000000001</c:v>
                </c:pt>
                <c:pt idx="46">
                  <c:v>-37.764538000000002</c:v>
                </c:pt>
                <c:pt idx="47">
                  <c:v>-37.672096000000003</c:v>
                </c:pt>
                <c:pt idx="48">
                  <c:v>-37.613667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7F-48EA-B59D-020C9A3AD408}"/>
            </c:ext>
          </c:extLst>
        </c:ser>
        <c:ser>
          <c:idx val="1"/>
          <c:order val="1"/>
          <c:tx>
            <c:v>2xLO Configuration B</c:v>
          </c:tx>
          <c:spPr>
            <a:ln cap="sq">
              <a:solidFill>
                <a:prstClr val="black"/>
              </a:solidFill>
              <a:prstDash val="sysDash"/>
              <a:round/>
            </a:ln>
          </c:spPr>
          <c:marker>
            <c:symbol val="none"/>
          </c:marker>
          <c:xVal>
            <c:numRef>
              <c:f>'LO Harm-B'!$H$3:$H$51</c:f>
              <c:numCache>
                <c:formatCode>0.00</c:formatCode>
                <c:ptCount val="49"/>
                <c:pt idx="0">
                  <c:v>22</c:v>
                </c:pt>
                <c:pt idx="1">
                  <c:v>22.375</c:v>
                </c:pt>
                <c:pt idx="2">
                  <c:v>22.75</c:v>
                </c:pt>
                <c:pt idx="3">
                  <c:v>23.125</c:v>
                </c:pt>
                <c:pt idx="4">
                  <c:v>23.5</c:v>
                </c:pt>
                <c:pt idx="5">
                  <c:v>23.875</c:v>
                </c:pt>
                <c:pt idx="6">
                  <c:v>24.25</c:v>
                </c:pt>
                <c:pt idx="7">
                  <c:v>24.625</c:v>
                </c:pt>
                <c:pt idx="8">
                  <c:v>25</c:v>
                </c:pt>
                <c:pt idx="9">
                  <c:v>25.375</c:v>
                </c:pt>
                <c:pt idx="10">
                  <c:v>25.75</c:v>
                </c:pt>
                <c:pt idx="11">
                  <c:v>26.125</c:v>
                </c:pt>
                <c:pt idx="12">
                  <c:v>26.5</c:v>
                </c:pt>
                <c:pt idx="13">
                  <c:v>26.875</c:v>
                </c:pt>
                <c:pt idx="14">
                  <c:v>27.25</c:v>
                </c:pt>
                <c:pt idx="15">
                  <c:v>27.625</c:v>
                </c:pt>
                <c:pt idx="16">
                  <c:v>28</c:v>
                </c:pt>
                <c:pt idx="17">
                  <c:v>28.375</c:v>
                </c:pt>
                <c:pt idx="18">
                  <c:v>28.75</c:v>
                </c:pt>
                <c:pt idx="19">
                  <c:v>29.125</c:v>
                </c:pt>
                <c:pt idx="20">
                  <c:v>29.5</c:v>
                </c:pt>
                <c:pt idx="21">
                  <c:v>29.875</c:v>
                </c:pt>
                <c:pt idx="22">
                  <c:v>30.25</c:v>
                </c:pt>
                <c:pt idx="23">
                  <c:v>30.625</c:v>
                </c:pt>
                <c:pt idx="24">
                  <c:v>31</c:v>
                </c:pt>
                <c:pt idx="25">
                  <c:v>31.375</c:v>
                </c:pt>
                <c:pt idx="26">
                  <c:v>31.75</c:v>
                </c:pt>
                <c:pt idx="27">
                  <c:v>32.125</c:v>
                </c:pt>
                <c:pt idx="28">
                  <c:v>32.5</c:v>
                </c:pt>
                <c:pt idx="29">
                  <c:v>32.875</c:v>
                </c:pt>
                <c:pt idx="30">
                  <c:v>33.25</c:v>
                </c:pt>
                <c:pt idx="31">
                  <c:v>33.625</c:v>
                </c:pt>
                <c:pt idx="32">
                  <c:v>34</c:v>
                </c:pt>
                <c:pt idx="33">
                  <c:v>34.375</c:v>
                </c:pt>
                <c:pt idx="34">
                  <c:v>34.75</c:v>
                </c:pt>
                <c:pt idx="35">
                  <c:v>35.125</c:v>
                </c:pt>
                <c:pt idx="36">
                  <c:v>35.5</c:v>
                </c:pt>
                <c:pt idx="37">
                  <c:v>35.875</c:v>
                </c:pt>
                <c:pt idx="38">
                  <c:v>36.25</c:v>
                </c:pt>
                <c:pt idx="39">
                  <c:v>36.625</c:v>
                </c:pt>
                <c:pt idx="40">
                  <c:v>37</c:v>
                </c:pt>
                <c:pt idx="41">
                  <c:v>37.375</c:v>
                </c:pt>
                <c:pt idx="42">
                  <c:v>37.75</c:v>
                </c:pt>
                <c:pt idx="43">
                  <c:v>38.125</c:v>
                </c:pt>
                <c:pt idx="44">
                  <c:v>38.5</c:v>
                </c:pt>
                <c:pt idx="45">
                  <c:v>38.875</c:v>
                </c:pt>
                <c:pt idx="46">
                  <c:v>39.25</c:v>
                </c:pt>
                <c:pt idx="47">
                  <c:v>39.625</c:v>
                </c:pt>
                <c:pt idx="48">
                  <c:v>40</c:v>
                </c:pt>
              </c:numCache>
            </c:numRef>
          </c:xVal>
          <c:yVal>
            <c:numRef>
              <c:f>'LO Harm-B'!$J$3:$J$51</c:f>
              <c:numCache>
                <c:formatCode>0.00</c:formatCode>
                <c:ptCount val="49"/>
                <c:pt idx="0">
                  <c:v>-52.562927000000002</c:v>
                </c:pt>
                <c:pt idx="1">
                  <c:v>-51.380477999999997</c:v>
                </c:pt>
                <c:pt idx="2">
                  <c:v>-48.795459999999999</c:v>
                </c:pt>
                <c:pt idx="3">
                  <c:v>-46.655532999999998</c:v>
                </c:pt>
                <c:pt idx="4">
                  <c:v>-44.074874999999999</c:v>
                </c:pt>
                <c:pt idx="5">
                  <c:v>-42.359585000000003</c:v>
                </c:pt>
                <c:pt idx="6">
                  <c:v>-41.089252000000002</c:v>
                </c:pt>
                <c:pt idx="7">
                  <c:v>-40.153903999999997</c:v>
                </c:pt>
                <c:pt idx="8">
                  <c:v>-39.551349999999999</c:v>
                </c:pt>
                <c:pt idx="9">
                  <c:v>-38.530293</c:v>
                </c:pt>
                <c:pt idx="10">
                  <c:v>-37.962727000000001</c:v>
                </c:pt>
                <c:pt idx="11">
                  <c:v>-37.610954</c:v>
                </c:pt>
                <c:pt idx="12">
                  <c:v>-37.665928000000001</c:v>
                </c:pt>
                <c:pt idx="13">
                  <c:v>-38.868332000000002</c:v>
                </c:pt>
                <c:pt idx="14">
                  <c:v>-40.350262000000001</c:v>
                </c:pt>
                <c:pt idx="15">
                  <c:v>-41.957766999999997</c:v>
                </c:pt>
                <c:pt idx="16">
                  <c:v>-41.953426</c:v>
                </c:pt>
                <c:pt idx="17">
                  <c:v>-41.670760999999999</c:v>
                </c:pt>
                <c:pt idx="18">
                  <c:v>-41.878506000000002</c:v>
                </c:pt>
                <c:pt idx="19">
                  <c:v>-42.293377</c:v>
                </c:pt>
                <c:pt idx="20">
                  <c:v>-41.971221999999997</c:v>
                </c:pt>
                <c:pt idx="21">
                  <c:v>-40.325794000000002</c:v>
                </c:pt>
                <c:pt idx="22">
                  <c:v>-37.935397999999999</c:v>
                </c:pt>
                <c:pt idx="23">
                  <c:v>-36.705779999999997</c:v>
                </c:pt>
                <c:pt idx="24">
                  <c:v>-37.632477000000002</c:v>
                </c:pt>
                <c:pt idx="25">
                  <c:v>-40.110439</c:v>
                </c:pt>
                <c:pt idx="26">
                  <c:v>-41.123226000000003</c:v>
                </c:pt>
                <c:pt idx="27">
                  <c:v>-40.027695000000001</c:v>
                </c:pt>
                <c:pt idx="28">
                  <c:v>-38.101726999999997</c:v>
                </c:pt>
                <c:pt idx="29">
                  <c:v>-37.094893999999996</c:v>
                </c:pt>
                <c:pt idx="30">
                  <c:v>-36.674835000000002</c:v>
                </c:pt>
                <c:pt idx="31">
                  <c:v>-36.718693000000002</c:v>
                </c:pt>
                <c:pt idx="32">
                  <c:v>-39.810276000000002</c:v>
                </c:pt>
                <c:pt idx="33">
                  <c:v>-43.895820999999998</c:v>
                </c:pt>
                <c:pt idx="34">
                  <c:v>-46.951163999999999</c:v>
                </c:pt>
                <c:pt idx="35">
                  <c:v>-46.694363000000003</c:v>
                </c:pt>
                <c:pt idx="36">
                  <c:v>-46.225451999999997</c:v>
                </c:pt>
                <c:pt idx="37">
                  <c:v>-47.861378000000002</c:v>
                </c:pt>
                <c:pt idx="38">
                  <c:v>-50.899433000000002</c:v>
                </c:pt>
                <c:pt idx="39">
                  <c:v>-53.828110000000002</c:v>
                </c:pt>
                <c:pt idx="40">
                  <c:v>-56.342964000000002</c:v>
                </c:pt>
                <c:pt idx="41">
                  <c:v>-60.034081</c:v>
                </c:pt>
                <c:pt idx="42">
                  <c:v>-61.49691</c:v>
                </c:pt>
                <c:pt idx="43">
                  <c:v>-59.001033999999997</c:v>
                </c:pt>
                <c:pt idx="44">
                  <c:v>-52.54372</c:v>
                </c:pt>
                <c:pt idx="45">
                  <c:v>-46.921097000000003</c:v>
                </c:pt>
                <c:pt idx="46">
                  <c:v>-44.413494</c:v>
                </c:pt>
                <c:pt idx="47">
                  <c:v>-45.098663000000002</c:v>
                </c:pt>
                <c:pt idx="48">
                  <c:v>-46.507927000000002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7F-48EA-B59D-020C9A3AD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44480"/>
        <c:axId val="11824640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4xLO Configuration A</c:v>
                </c:tx>
                <c:spPr>
                  <a:ln cmpd="dbl">
                    <a:solidFill>
                      <a:schemeClr val="tx1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'LO Harm-A'!$P$3:$P$51</c15:sqref>
                        </c15:formulaRef>
                      </c:ext>
                    </c:extLst>
                    <c:numCache>
                      <c:formatCode>0.00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 Harm-A'!$R$3:$R$51</c15:sqref>
                        </c15:formulaRef>
                      </c:ext>
                    </c:extLst>
                    <c:numCache>
                      <c:formatCode>0.00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D27F-48EA-B59D-020C9A3AD40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4xLO Configuration B</c:v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'LO Harm-B'!$P$3:$P$51</c15:sqref>
                        </c15:formulaRef>
                      </c:ext>
                    </c:extLst>
                    <c:numCache>
                      <c:formatCode>0.00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'LO Harm-B'!$R$3:$R$51</c15:sqref>
                        </c15:formulaRef>
                      </c:ext>
                    </c:extLst>
                    <c:numCache>
                      <c:formatCode>0.00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27F-48EA-B59D-020C9A3AD408}"/>
                  </c:ext>
                </c:extLst>
              </c15:ser>
            </c15:filteredScatterSeries>
          </c:ext>
        </c:extLst>
      </c:scatterChart>
      <c:valAx>
        <c:axId val="118244480"/>
        <c:scaling>
          <c:orientation val="minMax"/>
          <c:max val="41"/>
          <c:min val="1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3323970683694748"/>
              <c:y val="0.91106241058792869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8246400"/>
        <c:crosses val="autoZero"/>
        <c:crossBetween val="midCat"/>
        <c:majorUnit val="2"/>
      </c:valAx>
      <c:valAx>
        <c:axId val="11824640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824448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39478946875981"/>
          <c:y val="0.12470217264508597"/>
          <c:w val="0.7487473997897991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IF Isolation (dB)</a:t>
            </a:r>
          </a:p>
        </c:rich>
      </c:tx>
      <c:layout>
        <c:manualLayout>
          <c:xMode val="edge"/>
          <c:yMode val="edge"/>
          <c:x val="0.31583117939195771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2xLO 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Harm-A'!$H$3:$H$51</c:f>
              <c:numCache>
                <c:formatCode>0.00</c:formatCode>
                <c:ptCount val="49"/>
                <c:pt idx="0">
                  <c:v>22</c:v>
                </c:pt>
                <c:pt idx="1">
                  <c:v>22.375</c:v>
                </c:pt>
                <c:pt idx="2">
                  <c:v>22.75</c:v>
                </c:pt>
                <c:pt idx="3">
                  <c:v>23.125</c:v>
                </c:pt>
                <c:pt idx="4">
                  <c:v>23.5</c:v>
                </c:pt>
                <c:pt idx="5">
                  <c:v>23.875</c:v>
                </c:pt>
                <c:pt idx="6">
                  <c:v>24.25</c:v>
                </c:pt>
                <c:pt idx="7">
                  <c:v>24.625</c:v>
                </c:pt>
                <c:pt idx="8">
                  <c:v>25</c:v>
                </c:pt>
                <c:pt idx="9">
                  <c:v>25.375</c:v>
                </c:pt>
                <c:pt idx="10">
                  <c:v>25.75</c:v>
                </c:pt>
                <c:pt idx="11">
                  <c:v>26.125</c:v>
                </c:pt>
                <c:pt idx="12">
                  <c:v>26.5</c:v>
                </c:pt>
                <c:pt idx="13">
                  <c:v>26.875</c:v>
                </c:pt>
                <c:pt idx="14">
                  <c:v>27.25</c:v>
                </c:pt>
                <c:pt idx="15">
                  <c:v>27.625</c:v>
                </c:pt>
                <c:pt idx="16">
                  <c:v>28</c:v>
                </c:pt>
                <c:pt idx="17">
                  <c:v>28.375</c:v>
                </c:pt>
                <c:pt idx="18">
                  <c:v>28.75</c:v>
                </c:pt>
                <c:pt idx="19">
                  <c:v>29.125</c:v>
                </c:pt>
                <c:pt idx="20">
                  <c:v>29.5</c:v>
                </c:pt>
                <c:pt idx="21">
                  <c:v>29.875</c:v>
                </c:pt>
                <c:pt idx="22">
                  <c:v>30.25</c:v>
                </c:pt>
                <c:pt idx="23">
                  <c:v>30.625</c:v>
                </c:pt>
                <c:pt idx="24">
                  <c:v>31</c:v>
                </c:pt>
                <c:pt idx="25">
                  <c:v>31.375</c:v>
                </c:pt>
                <c:pt idx="26">
                  <c:v>31.75</c:v>
                </c:pt>
                <c:pt idx="27">
                  <c:v>32.125</c:v>
                </c:pt>
                <c:pt idx="28">
                  <c:v>32.5</c:v>
                </c:pt>
                <c:pt idx="29">
                  <c:v>32.875</c:v>
                </c:pt>
                <c:pt idx="30">
                  <c:v>33.25</c:v>
                </c:pt>
                <c:pt idx="31">
                  <c:v>33.625</c:v>
                </c:pt>
                <c:pt idx="32">
                  <c:v>34</c:v>
                </c:pt>
                <c:pt idx="33">
                  <c:v>34.375</c:v>
                </c:pt>
                <c:pt idx="34">
                  <c:v>34.75</c:v>
                </c:pt>
                <c:pt idx="35">
                  <c:v>35.125</c:v>
                </c:pt>
                <c:pt idx="36">
                  <c:v>35.5</c:v>
                </c:pt>
                <c:pt idx="37">
                  <c:v>35.875</c:v>
                </c:pt>
                <c:pt idx="38">
                  <c:v>36.25</c:v>
                </c:pt>
                <c:pt idx="39">
                  <c:v>36.625</c:v>
                </c:pt>
                <c:pt idx="40">
                  <c:v>37</c:v>
                </c:pt>
                <c:pt idx="41">
                  <c:v>37.375</c:v>
                </c:pt>
                <c:pt idx="42">
                  <c:v>37.75</c:v>
                </c:pt>
                <c:pt idx="43">
                  <c:v>38.125</c:v>
                </c:pt>
                <c:pt idx="44">
                  <c:v>38.5</c:v>
                </c:pt>
                <c:pt idx="45">
                  <c:v>38.875</c:v>
                </c:pt>
                <c:pt idx="46">
                  <c:v>39.25</c:v>
                </c:pt>
                <c:pt idx="47">
                  <c:v>39.625</c:v>
                </c:pt>
                <c:pt idx="48">
                  <c:v>40</c:v>
                </c:pt>
              </c:numCache>
            </c:numRef>
          </c:xVal>
          <c:yVal>
            <c:numRef>
              <c:f>'LO Harm-A'!$I$3:$I$51</c:f>
              <c:numCache>
                <c:formatCode>0.00</c:formatCode>
                <c:ptCount val="49"/>
                <c:pt idx="0">
                  <c:v>-87.762466000000003</c:v>
                </c:pt>
                <c:pt idx="1">
                  <c:v>-86.955025000000006</c:v>
                </c:pt>
                <c:pt idx="2">
                  <c:v>-83.939994999999996</c:v>
                </c:pt>
                <c:pt idx="3">
                  <c:v>-82.780272999999994</c:v>
                </c:pt>
                <c:pt idx="4">
                  <c:v>-77.910042000000004</c:v>
                </c:pt>
                <c:pt idx="5">
                  <c:v>-73.403114000000002</c:v>
                </c:pt>
                <c:pt idx="6">
                  <c:v>-72.267075000000006</c:v>
                </c:pt>
                <c:pt idx="7">
                  <c:v>-70.350761000000006</c:v>
                </c:pt>
                <c:pt idx="8">
                  <c:v>-69.369743</c:v>
                </c:pt>
                <c:pt idx="9">
                  <c:v>-65.377776999999995</c:v>
                </c:pt>
                <c:pt idx="10">
                  <c:v>-63.208011999999997</c:v>
                </c:pt>
                <c:pt idx="11">
                  <c:v>-61.575381999999998</c:v>
                </c:pt>
                <c:pt idx="12">
                  <c:v>-60.230967999999997</c:v>
                </c:pt>
                <c:pt idx="13">
                  <c:v>-58.634331000000003</c:v>
                </c:pt>
                <c:pt idx="14">
                  <c:v>-57.012058000000003</c:v>
                </c:pt>
                <c:pt idx="15">
                  <c:v>-55.341369999999998</c:v>
                </c:pt>
                <c:pt idx="16">
                  <c:v>-54.594810000000003</c:v>
                </c:pt>
                <c:pt idx="17">
                  <c:v>-53.982761000000004</c:v>
                </c:pt>
                <c:pt idx="18">
                  <c:v>-53.781891000000002</c:v>
                </c:pt>
                <c:pt idx="19">
                  <c:v>-53.837494</c:v>
                </c:pt>
                <c:pt idx="20">
                  <c:v>-54.382308999999999</c:v>
                </c:pt>
                <c:pt idx="21">
                  <c:v>-55.159576000000001</c:v>
                </c:pt>
                <c:pt idx="22">
                  <c:v>-56.585383999999998</c:v>
                </c:pt>
                <c:pt idx="23">
                  <c:v>-57.758774000000003</c:v>
                </c:pt>
                <c:pt idx="24">
                  <c:v>-57.980620999999999</c:v>
                </c:pt>
                <c:pt idx="25">
                  <c:v>-55.681289999999997</c:v>
                </c:pt>
                <c:pt idx="26">
                  <c:v>-52.337325999999997</c:v>
                </c:pt>
                <c:pt idx="27">
                  <c:v>-48.827708999999999</c:v>
                </c:pt>
                <c:pt idx="28">
                  <c:v>-47.83305</c:v>
                </c:pt>
                <c:pt idx="29">
                  <c:v>-51.788398999999998</c:v>
                </c:pt>
                <c:pt idx="30">
                  <c:v>-57.194324000000002</c:v>
                </c:pt>
                <c:pt idx="31">
                  <c:v>-58.492310000000003</c:v>
                </c:pt>
                <c:pt idx="32">
                  <c:v>-54.589568999999997</c:v>
                </c:pt>
                <c:pt idx="33">
                  <c:v>-49.891548</c:v>
                </c:pt>
                <c:pt idx="34">
                  <c:v>-48.178558000000002</c:v>
                </c:pt>
                <c:pt idx="35">
                  <c:v>-47.813060999999998</c:v>
                </c:pt>
                <c:pt idx="36">
                  <c:v>-47.972850999999999</c:v>
                </c:pt>
                <c:pt idx="37">
                  <c:v>-48.476460000000003</c:v>
                </c:pt>
                <c:pt idx="38">
                  <c:v>-49.606631999999998</c:v>
                </c:pt>
                <c:pt idx="39">
                  <c:v>-50.522579</c:v>
                </c:pt>
                <c:pt idx="40">
                  <c:v>-51.223866000000001</c:v>
                </c:pt>
                <c:pt idx="41">
                  <c:v>-51.495716000000002</c:v>
                </c:pt>
                <c:pt idx="42">
                  <c:v>-51.526287000000004</c:v>
                </c:pt>
                <c:pt idx="43">
                  <c:v>-51.106560000000002</c:v>
                </c:pt>
                <c:pt idx="44">
                  <c:v>-50.452499000000003</c:v>
                </c:pt>
                <c:pt idx="45">
                  <c:v>-49.962207999999997</c:v>
                </c:pt>
                <c:pt idx="46">
                  <c:v>-49.637318</c:v>
                </c:pt>
                <c:pt idx="47">
                  <c:v>-48.977398000000001</c:v>
                </c:pt>
                <c:pt idx="48">
                  <c:v>-48.320362000000003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5F-4E3D-8DFC-4F8A42BC49A4}"/>
            </c:ext>
          </c:extLst>
        </c:ser>
        <c:ser>
          <c:idx val="0"/>
          <c:order val="1"/>
          <c:tx>
            <c:v>2xLO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Harm-B'!$H$3:$H$51</c:f>
              <c:numCache>
                <c:formatCode>0.00</c:formatCode>
                <c:ptCount val="49"/>
                <c:pt idx="0">
                  <c:v>22</c:v>
                </c:pt>
                <c:pt idx="1">
                  <c:v>22.375</c:v>
                </c:pt>
                <c:pt idx="2">
                  <c:v>22.75</c:v>
                </c:pt>
                <c:pt idx="3">
                  <c:v>23.125</c:v>
                </c:pt>
                <c:pt idx="4">
                  <c:v>23.5</c:v>
                </c:pt>
                <c:pt idx="5">
                  <c:v>23.875</c:v>
                </c:pt>
                <c:pt idx="6">
                  <c:v>24.25</c:v>
                </c:pt>
                <c:pt idx="7">
                  <c:v>24.625</c:v>
                </c:pt>
                <c:pt idx="8">
                  <c:v>25</c:v>
                </c:pt>
                <c:pt idx="9">
                  <c:v>25.375</c:v>
                </c:pt>
                <c:pt idx="10">
                  <c:v>25.75</c:v>
                </c:pt>
                <c:pt idx="11">
                  <c:v>26.125</c:v>
                </c:pt>
                <c:pt idx="12">
                  <c:v>26.5</c:v>
                </c:pt>
                <c:pt idx="13">
                  <c:v>26.875</c:v>
                </c:pt>
                <c:pt idx="14">
                  <c:v>27.25</c:v>
                </c:pt>
                <c:pt idx="15">
                  <c:v>27.625</c:v>
                </c:pt>
                <c:pt idx="16">
                  <c:v>28</c:v>
                </c:pt>
                <c:pt idx="17">
                  <c:v>28.375</c:v>
                </c:pt>
                <c:pt idx="18">
                  <c:v>28.75</c:v>
                </c:pt>
                <c:pt idx="19">
                  <c:v>29.125</c:v>
                </c:pt>
                <c:pt idx="20">
                  <c:v>29.5</c:v>
                </c:pt>
                <c:pt idx="21">
                  <c:v>29.875</c:v>
                </c:pt>
                <c:pt idx="22">
                  <c:v>30.25</c:v>
                </c:pt>
                <c:pt idx="23">
                  <c:v>30.625</c:v>
                </c:pt>
                <c:pt idx="24">
                  <c:v>31</c:v>
                </c:pt>
                <c:pt idx="25">
                  <c:v>31.375</c:v>
                </c:pt>
                <c:pt idx="26">
                  <c:v>31.75</c:v>
                </c:pt>
                <c:pt idx="27">
                  <c:v>32.125</c:v>
                </c:pt>
                <c:pt idx="28">
                  <c:v>32.5</c:v>
                </c:pt>
                <c:pt idx="29">
                  <c:v>32.875</c:v>
                </c:pt>
                <c:pt idx="30">
                  <c:v>33.25</c:v>
                </c:pt>
                <c:pt idx="31">
                  <c:v>33.625</c:v>
                </c:pt>
                <c:pt idx="32">
                  <c:v>34</c:v>
                </c:pt>
                <c:pt idx="33">
                  <c:v>34.375</c:v>
                </c:pt>
                <c:pt idx="34">
                  <c:v>34.75</c:v>
                </c:pt>
                <c:pt idx="35">
                  <c:v>35.125</c:v>
                </c:pt>
                <c:pt idx="36">
                  <c:v>35.5</c:v>
                </c:pt>
                <c:pt idx="37">
                  <c:v>35.875</c:v>
                </c:pt>
                <c:pt idx="38">
                  <c:v>36.25</c:v>
                </c:pt>
                <c:pt idx="39">
                  <c:v>36.625</c:v>
                </c:pt>
                <c:pt idx="40">
                  <c:v>37</c:v>
                </c:pt>
                <c:pt idx="41">
                  <c:v>37.375</c:v>
                </c:pt>
                <c:pt idx="42">
                  <c:v>37.75</c:v>
                </c:pt>
                <c:pt idx="43">
                  <c:v>38.125</c:v>
                </c:pt>
                <c:pt idx="44">
                  <c:v>38.5</c:v>
                </c:pt>
                <c:pt idx="45">
                  <c:v>38.875</c:v>
                </c:pt>
                <c:pt idx="46">
                  <c:v>39.25</c:v>
                </c:pt>
                <c:pt idx="47">
                  <c:v>39.625</c:v>
                </c:pt>
                <c:pt idx="48">
                  <c:v>40</c:v>
                </c:pt>
              </c:numCache>
            </c:numRef>
          </c:xVal>
          <c:yVal>
            <c:numRef>
              <c:f>'LO Harm-B'!$I$3:$I$51</c:f>
              <c:numCache>
                <c:formatCode>0.00</c:formatCode>
                <c:ptCount val="49"/>
                <c:pt idx="0">
                  <c:v>-59.203690000000002</c:v>
                </c:pt>
                <c:pt idx="1">
                  <c:v>-59.070442</c:v>
                </c:pt>
                <c:pt idx="2">
                  <c:v>-58.814678000000001</c:v>
                </c:pt>
                <c:pt idx="3">
                  <c:v>-58.437804999999997</c:v>
                </c:pt>
                <c:pt idx="4">
                  <c:v>-58.165706999999998</c:v>
                </c:pt>
                <c:pt idx="5">
                  <c:v>-57.872509000000001</c:v>
                </c:pt>
                <c:pt idx="6">
                  <c:v>-57.794674000000001</c:v>
                </c:pt>
                <c:pt idx="7">
                  <c:v>-57.697761999999997</c:v>
                </c:pt>
                <c:pt idx="8">
                  <c:v>-57.575760000000002</c:v>
                </c:pt>
                <c:pt idx="9">
                  <c:v>-57.565823000000002</c:v>
                </c:pt>
                <c:pt idx="10">
                  <c:v>-57.463352</c:v>
                </c:pt>
                <c:pt idx="11">
                  <c:v>-57.336089999999999</c:v>
                </c:pt>
                <c:pt idx="12">
                  <c:v>-57.262585000000001</c:v>
                </c:pt>
                <c:pt idx="13">
                  <c:v>-57.477020000000003</c:v>
                </c:pt>
                <c:pt idx="14">
                  <c:v>-57.779957000000003</c:v>
                </c:pt>
                <c:pt idx="15">
                  <c:v>-57.745136000000002</c:v>
                </c:pt>
                <c:pt idx="16">
                  <c:v>-57.137824999999999</c:v>
                </c:pt>
                <c:pt idx="17">
                  <c:v>-56.207152999999998</c:v>
                </c:pt>
                <c:pt idx="18">
                  <c:v>-55.305568999999998</c:v>
                </c:pt>
                <c:pt idx="19">
                  <c:v>-54.596260000000001</c:v>
                </c:pt>
                <c:pt idx="20">
                  <c:v>-54.167960999999998</c:v>
                </c:pt>
                <c:pt idx="21">
                  <c:v>-53.722087999999999</c:v>
                </c:pt>
                <c:pt idx="22">
                  <c:v>-53.153033999999998</c:v>
                </c:pt>
                <c:pt idx="23">
                  <c:v>-52.315761999999999</c:v>
                </c:pt>
                <c:pt idx="24">
                  <c:v>-51.234375</c:v>
                </c:pt>
                <c:pt idx="25">
                  <c:v>-49.875759000000002</c:v>
                </c:pt>
                <c:pt idx="26">
                  <c:v>-48.636474999999997</c:v>
                </c:pt>
                <c:pt idx="27">
                  <c:v>-47.399856999999997</c:v>
                </c:pt>
                <c:pt idx="28">
                  <c:v>-46.508826999999997</c:v>
                </c:pt>
                <c:pt idx="29">
                  <c:v>-46.180405</c:v>
                </c:pt>
                <c:pt idx="30">
                  <c:v>-46.507378000000003</c:v>
                </c:pt>
                <c:pt idx="31">
                  <c:v>-47.100056000000002</c:v>
                </c:pt>
                <c:pt idx="32">
                  <c:v>-47.825012000000001</c:v>
                </c:pt>
                <c:pt idx="33">
                  <c:v>-48.549270999999997</c:v>
                </c:pt>
                <c:pt idx="34">
                  <c:v>-49.598343</c:v>
                </c:pt>
                <c:pt idx="35">
                  <c:v>-50.369647999999998</c:v>
                </c:pt>
                <c:pt idx="36">
                  <c:v>-50.915005000000001</c:v>
                </c:pt>
                <c:pt idx="37">
                  <c:v>-50.693382</c:v>
                </c:pt>
                <c:pt idx="38">
                  <c:v>-50.063476999999999</c:v>
                </c:pt>
                <c:pt idx="39">
                  <c:v>-49.177703999999999</c:v>
                </c:pt>
                <c:pt idx="40">
                  <c:v>-48.558143999999999</c:v>
                </c:pt>
                <c:pt idx="41">
                  <c:v>-48.131946999999997</c:v>
                </c:pt>
                <c:pt idx="42">
                  <c:v>-48.013184000000003</c:v>
                </c:pt>
                <c:pt idx="43">
                  <c:v>-48.171436</c:v>
                </c:pt>
                <c:pt idx="44">
                  <c:v>-48.738227999999999</c:v>
                </c:pt>
                <c:pt idx="45">
                  <c:v>-49.829075000000003</c:v>
                </c:pt>
                <c:pt idx="46">
                  <c:v>-50.922977000000003</c:v>
                </c:pt>
                <c:pt idx="47">
                  <c:v>-51.478050000000003</c:v>
                </c:pt>
                <c:pt idx="48">
                  <c:v>-51.465232999999998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5F-4E3D-8DFC-4F8A42BC4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66752"/>
        <c:axId val="11866867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4xLO Configuration A</c:v>
                </c:tx>
                <c:spPr>
                  <a:ln cmpd="dbl">
                    <a:solidFill>
                      <a:schemeClr val="tx1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'LO Harm-A'!$P$3:$P$51</c15:sqref>
                        </c15:formulaRef>
                      </c:ext>
                    </c:extLst>
                    <c:numCache>
                      <c:formatCode>0.00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 Harm-A'!$Q$3:$Q$51</c15:sqref>
                        </c15:formulaRef>
                      </c:ext>
                    </c:extLst>
                    <c:numCache>
                      <c:formatCode>0.00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805F-4E3D-8DFC-4F8A42BC49A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4xLO Configuration B</c:v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'LO Harm-B'!$P$3:$P$51</c15:sqref>
                        </c15:formulaRef>
                      </c:ext>
                    </c:extLst>
                    <c:numCache>
                      <c:formatCode>0.00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'LO Harm-B'!$R$3:$R$51</c15:sqref>
                        </c15:formulaRef>
                      </c:ext>
                    </c:extLst>
                    <c:numCache>
                      <c:formatCode>0.00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05F-4E3D-8DFC-4F8A42BC49A4}"/>
                  </c:ext>
                </c:extLst>
              </c15:ser>
            </c15:filteredScatterSeries>
          </c:ext>
        </c:extLst>
      </c:scatterChart>
      <c:valAx>
        <c:axId val="118666752"/>
        <c:scaling>
          <c:orientation val="minMax"/>
          <c:max val="41"/>
          <c:min val="1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8668672"/>
        <c:crosses val="autoZero"/>
        <c:crossBetween val="midCat"/>
        <c:majorUnit val="2"/>
      </c:valAx>
      <c:valAx>
        <c:axId val="118668672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866675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446912724896842"/>
          <c:y val="0.13396143190434523"/>
          <c:w val="0.75049804455203106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Input IP3 vs LO Power (dBm)</a:t>
            </a:r>
            <a:r>
              <a:rPr lang="en-US" sz="1000" baseline="30000"/>
              <a:t>1-4</a:t>
            </a:r>
            <a:endParaRPr lang="en-US" sz="1000" baseline="0"/>
          </a:p>
        </c:rich>
      </c:tx>
      <c:layout>
        <c:manualLayout>
          <c:xMode val="edge"/>
          <c:yMode val="edge"/>
          <c:x val="0.25266421551251472"/>
          <c:y val="6.6127150772820069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8.3265529308836406E-2"/>
          <c:w val="0.76542713682528862"/>
          <c:h val="0.72598206474190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'IP3'!$J$2</c:f>
              <c:strCache>
                <c:ptCount val="1"/>
                <c:pt idx="0">
                  <c:v>+15dBm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8</c:v>
                </c:pt>
                <c:pt idx="1">
                  <c:v>8.3775510204082</c:v>
                </c:pt>
                <c:pt idx="2">
                  <c:v>8.7551020408162987</c:v>
                </c:pt>
                <c:pt idx="3">
                  <c:v>9.1326530612245005</c:v>
                </c:pt>
                <c:pt idx="4">
                  <c:v>9.5102040816327005</c:v>
                </c:pt>
                <c:pt idx="5">
                  <c:v>9.8877551020407992</c:v>
                </c:pt>
                <c:pt idx="6">
                  <c:v>10.265306122448999</c:v>
                </c:pt>
                <c:pt idx="7">
                  <c:v>10.642857142857</c:v>
                </c:pt>
                <c:pt idx="8">
                  <c:v>11.020408163265</c:v>
                </c:pt>
                <c:pt idx="9">
                  <c:v>11.397959183673001</c:v>
                </c:pt>
                <c:pt idx="10">
                  <c:v>11.775510204082</c:v>
                </c:pt>
                <c:pt idx="11">
                  <c:v>12.153061224489999</c:v>
                </c:pt>
                <c:pt idx="12">
                  <c:v>12.530612244898</c:v>
                </c:pt>
                <c:pt idx="13">
                  <c:v>12.908163265305999</c:v>
                </c:pt>
                <c:pt idx="14">
                  <c:v>13.285714285714</c:v>
                </c:pt>
                <c:pt idx="15">
                  <c:v>13.663265306122</c:v>
                </c:pt>
                <c:pt idx="16">
                  <c:v>14.040816326531001</c:v>
                </c:pt>
                <c:pt idx="17">
                  <c:v>14.418367346938998</c:v>
                </c:pt>
                <c:pt idx="18">
                  <c:v>14.795918367346999</c:v>
                </c:pt>
                <c:pt idx="19">
                  <c:v>15.173469387754999</c:v>
                </c:pt>
                <c:pt idx="20">
                  <c:v>15.551020408163</c:v>
                </c:pt>
                <c:pt idx="21">
                  <c:v>15.928571428570999</c:v>
                </c:pt>
                <c:pt idx="22">
                  <c:v>16.306122448979998</c:v>
                </c:pt>
                <c:pt idx="23">
                  <c:v>16.683673469388001</c:v>
                </c:pt>
                <c:pt idx="24">
                  <c:v>17.061224489796</c:v>
                </c:pt>
                <c:pt idx="25">
                  <c:v>17.438775510204</c:v>
                </c:pt>
                <c:pt idx="26">
                  <c:v>17.816326530611999</c:v>
                </c:pt>
                <c:pt idx="27">
                  <c:v>18.193877551020002</c:v>
                </c:pt>
                <c:pt idx="28">
                  <c:v>18.571428571428999</c:v>
                </c:pt>
                <c:pt idx="29">
                  <c:v>18.948979591837002</c:v>
                </c:pt>
                <c:pt idx="30">
                  <c:v>19.326530612244998</c:v>
                </c:pt>
                <c:pt idx="31">
                  <c:v>19.704081632653001</c:v>
                </c:pt>
                <c:pt idx="32">
                  <c:v>20.081632653061</c:v>
                </c:pt>
                <c:pt idx="33">
                  <c:v>20.459183673469003</c:v>
                </c:pt>
                <c:pt idx="34">
                  <c:v>20.836734693877997</c:v>
                </c:pt>
                <c:pt idx="35">
                  <c:v>21.214285714286</c:v>
                </c:pt>
                <c:pt idx="36">
                  <c:v>21.591836734693999</c:v>
                </c:pt>
                <c:pt idx="37">
                  <c:v>21.969387755102002</c:v>
                </c:pt>
                <c:pt idx="38">
                  <c:v>22.346938775509997</c:v>
                </c:pt>
                <c:pt idx="39">
                  <c:v>22.724489795918</c:v>
                </c:pt>
                <c:pt idx="40">
                  <c:v>23.102040816327001</c:v>
                </c:pt>
                <c:pt idx="41">
                  <c:v>23.479591836735</c:v>
                </c:pt>
                <c:pt idx="42">
                  <c:v>23.857142857143003</c:v>
                </c:pt>
                <c:pt idx="43">
                  <c:v>24.234693877550999</c:v>
                </c:pt>
                <c:pt idx="44">
                  <c:v>24.612244897958998</c:v>
                </c:pt>
                <c:pt idx="45">
                  <c:v>24.989795918367001</c:v>
                </c:pt>
                <c:pt idx="46">
                  <c:v>25.367346938776002</c:v>
                </c:pt>
                <c:pt idx="47">
                  <c:v>25.744897959183998</c:v>
                </c:pt>
                <c:pt idx="48">
                  <c:v>26.122448979592001</c:v>
                </c:pt>
                <c:pt idx="49">
                  <c:v>26.5</c:v>
                </c:pt>
                <c:pt idx="50">
                  <c:v>26.877551020407999</c:v>
                </c:pt>
                <c:pt idx="51">
                  <c:v>27.255102040816002</c:v>
                </c:pt>
                <c:pt idx="52">
                  <c:v>27.632653061223998</c:v>
                </c:pt>
                <c:pt idx="53">
                  <c:v>28.010204081632999</c:v>
                </c:pt>
                <c:pt idx="54">
                  <c:v>28.387755102041002</c:v>
                </c:pt>
                <c:pt idx="55">
                  <c:v>28.765306122449001</c:v>
                </c:pt>
                <c:pt idx="56">
                  <c:v>29.142857142856997</c:v>
                </c:pt>
                <c:pt idx="57">
                  <c:v>29.520408163265</c:v>
                </c:pt>
                <c:pt idx="58">
                  <c:v>29.897959183672999</c:v>
                </c:pt>
                <c:pt idx="59">
                  <c:v>30.275510204082</c:v>
                </c:pt>
                <c:pt idx="60">
                  <c:v>30.653061224490003</c:v>
                </c:pt>
                <c:pt idx="61">
                  <c:v>31.030612244897998</c:v>
                </c:pt>
                <c:pt idx="62">
                  <c:v>31.408163265306001</c:v>
                </c:pt>
                <c:pt idx="63">
                  <c:v>31.785714285714</c:v>
                </c:pt>
                <c:pt idx="64">
                  <c:v>32.163265306122</c:v>
                </c:pt>
                <c:pt idx="65">
                  <c:v>32.540816326531001</c:v>
                </c:pt>
                <c:pt idx="66">
                  <c:v>32.918367346939</c:v>
                </c:pt>
                <c:pt idx="67">
                  <c:v>33.295918367346999</c:v>
                </c:pt>
                <c:pt idx="68">
                  <c:v>33.673469387754999</c:v>
                </c:pt>
                <c:pt idx="69">
                  <c:v>34.051020408162998</c:v>
                </c:pt>
                <c:pt idx="70">
                  <c:v>34.428571428570997</c:v>
                </c:pt>
                <c:pt idx="71">
                  <c:v>34.806122448980005</c:v>
                </c:pt>
                <c:pt idx="72">
                  <c:v>35.183673469387998</c:v>
                </c:pt>
                <c:pt idx="73">
                  <c:v>35.561224489795997</c:v>
                </c:pt>
                <c:pt idx="74">
                  <c:v>35.938775510204003</c:v>
                </c:pt>
                <c:pt idx="75">
                  <c:v>36.316326530612002</c:v>
                </c:pt>
                <c:pt idx="76">
                  <c:v>36.693877551019995</c:v>
                </c:pt>
                <c:pt idx="77">
                  <c:v>37.071428571429003</c:v>
                </c:pt>
                <c:pt idx="78">
                  <c:v>37.448979591836995</c:v>
                </c:pt>
                <c:pt idx="79">
                  <c:v>37.826530612245001</c:v>
                </c:pt>
                <c:pt idx="80">
                  <c:v>38.204081632653001</c:v>
                </c:pt>
                <c:pt idx="81">
                  <c:v>38.581632653061</c:v>
                </c:pt>
                <c:pt idx="82">
                  <c:v>38.959183673468999</c:v>
                </c:pt>
                <c:pt idx="83">
                  <c:v>39.336734693878</c:v>
                </c:pt>
                <c:pt idx="84">
                  <c:v>39.714285714286007</c:v>
                </c:pt>
                <c:pt idx="85">
                  <c:v>40.091836734693999</c:v>
                </c:pt>
                <c:pt idx="86">
                  <c:v>40.469387755101998</c:v>
                </c:pt>
                <c:pt idx="87">
                  <c:v>40.846938775510004</c:v>
                </c:pt>
                <c:pt idx="88">
                  <c:v>41.224489795917997</c:v>
                </c:pt>
                <c:pt idx="89">
                  <c:v>41.602040816327005</c:v>
                </c:pt>
                <c:pt idx="90">
                  <c:v>41.979591836735004</c:v>
                </c:pt>
                <c:pt idx="91">
                  <c:v>42.357142857142996</c:v>
                </c:pt>
                <c:pt idx="92">
                  <c:v>42.734693877551003</c:v>
                </c:pt>
                <c:pt idx="93">
                  <c:v>43.112244897959002</c:v>
                </c:pt>
                <c:pt idx="94">
                  <c:v>43.489795918366994</c:v>
                </c:pt>
                <c:pt idx="95">
                  <c:v>43.867346938776002</c:v>
                </c:pt>
                <c:pt idx="96">
                  <c:v>44.244897959184001</c:v>
                </c:pt>
                <c:pt idx="97">
                  <c:v>44.622448979592001</c:v>
                </c:pt>
                <c:pt idx="98">
                  <c:v>45</c:v>
                </c:pt>
              </c:numCache>
            </c:numRef>
          </c:xVal>
          <c:yVal>
            <c:numRef>
              <c:f>'IP3'!$J$5:$J$103</c:f>
              <c:numCache>
                <c:formatCode>General</c:formatCode>
                <c:ptCount val="99"/>
                <c:pt idx="0">
                  <c:v>1.0753725000000001</c:v>
                </c:pt>
                <c:pt idx="1">
                  <c:v>2.8436124</c:v>
                </c:pt>
                <c:pt idx="2">
                  <c:v>4.7523789000000001</c:v>
                </c:pt>
                <c:pt idx="3">
                  <c:v>5.5305662</c:v>
                </c:pt>
                <c:pt idx="4">
                  <c:v>6.3368979000000003</c:v>
                </c:pt>
                <c:pt idx="5">
                  <c:v>7.3135976999999999</c:v>
                </c:pt>
                <c:pt idx="6">
                  <c:v>8.2573833000000008</c:v>
                </c:pt>
                <c:pt idx="7">
                  <c:v>8.7362242000000006</c:v>
                </c:pt>
                <c:pt idx="8">
                  <c:v>9.0261172999999992</c:v>
                </c:pt>
                <c:pt idx="9">
                  <c:v>9.8787459999999996</c:v>
                </c:pt>
                <c:pt idx="10">
                  <c:v>11.018046999999999</c:v>
                </c:pt>
                <c:pt idx="11">
                  <c:v>12.761039999999999</c:v>
                </c:pt>
                <c:pt idx="12">
                  <c:v>13.677756</c:v>
                </c:pt>
                <c:pt idx="13">
                  <c:v>15.318234</c:v>
                </c:pt>
                <c:pt idx="14">
                  <c:v>16.026827000000001</c:v>
                </c:pt>
                <c:pt idx="15">
                  <c:v>16.566399000000001</c:v>
                </c:pt>
                <c:pt idx="16">
                  <c:v>15.635519</c:v>
                </c:pt>
                <c:pt idx="17">
                  <c:v>15.330595000000001</c:v>
                </c:pt>
                <c:pt idx="18">
                  <c:v>15.777234</c:v>
                </c:pt>
                <c:pt idx="19">
                  <c:v>17.135603</c:v>
                </c:pt>
                <c:pt idx="20">
                  <c:v>17.677305</c:v>
                </c:pt>
                <c:pt idx="21">
                  <c:v>17.921075999999999</c:v>
                </c:pt>
                <c:pt idx="22">
                  <c:v>17.368386999999998</c:v>
                </c:pt>
                <c:pt idx="23">
                  <c:v>17.894421000000001</c:v>
                </c:pt>
                <c:pt idx="24">
                  <c:v>18.557742999999999</c:v>
                </c:pt>
                <c:pt idx="25">
                  <c:v>18.717168999999998</c:v>
                </c:pt>
                <c:pt idx="26">
                  <c:v>19.121448999999998</c:v>
                </c:pt>
                <c:pt idx="27">
                  <c:v>18.374718000000001</c:v>
                </c:pt>
                <c:pt idx="28">
                  <c:v>18.705454</c:v>
                </c:pt>
                <c:pt idx="29">
                  <c:v>19.015267999999999</c:v>
                </c:pt>
                <c:pt idx="30">
                  <c:v>20.829415999999998</c:v>
                </c:pt>
                <c:pt idx="31">
                  <c:v>23.387727999999999</c:v>
                </c:pt>
                <c:pt idx="32">
                  <c:v>24.931439999999998</c:v>
                </c:pt>
                <c:pt idx="33">
                  <c:v>25.248536999999999</c:v>
                </c:pt>
                <c:pt idx="34">
                  <c:v>24.557870999999999</c:v>
                </c:pt>
                <c:pt idx="35">
                  <c:v>24.65354</c:v>
                </c:pt>
                <c:pt idx="36">
                  <c:v>25.439169</c:v>
                </c:pt>
                <c:pt idx="37">
                  <c:v>26.166197</c:v>
                </c:pt>
                <c:pt idx="38">
                  <c:v>26.423233</c:v>
                </c:pt>
                <c:pt idx="39">
                  <c:v>26.318048000000001</c:v>
                </c:pt>
                <c:pt idx="40">
                  <c:v>25.901050999999999</c:v>
                </c:pt>
                <c:pt idx="41">
                  <c:v>25.824967999999998</c:v>
                </c:pt>
                <c:pt idx="42">
                  <c:v>25.222221000000001</c:v>
                </c:pt>
                <c:pt idx="43">
                  <c:v>25.473742999999999</c:v>
                </c:pt>
                <c:pt idx="44">
                  <c:v>24.129390999999998</c:v>
                </c:pt>
                <c:pt idx="45">
                  <c:v>22.916834000000001</c:v>
                </c:pt>
                <c:pt idx="46">
                  <c:v>21.187752</c:v>
                </c:pt>
                <c:pt idx="47">
                  <c:v>20.021844999999999</c:v>
                </c:pt>
                <c:pt idx="48">
                  <c:v>19.196596</c:v>
                </c:pt>
                <c:pt idx="49">
                  <c:v>18.347137</c:v>
                </c:pt>
                <c:pt idx="50">
                  <c:v>18.067627000000002</c:v>
                </c:pt>
                <c:pt idx="51">
                  <c:v>17.999046</c:v>
                </c:pt>
                <c:pt idx="52">
                  <c:v>19.214124999999999</c:v>
                </c:pt>
                <c:pt idx="53">
                  <c:v>19.642420000000001</c:v>
                </c:pt>
                <c:pt idx="54">
                  <c:v>21.155401000000001</c:v>
                </c:pt>
                <c:pt idx="55">
                  <c:v>20.729317000000002</c:v>
                </c:pt>
                <c:pt idx="56">
                  <c:v>21.338145999999998</c:v>
                </c:pt>
                <c:pt idx="57">
                  <c:v>20.478317000000001</c:v>
                </c:pt>
                <c:pt idx="58">
                  <c:v>20.695502999999999</c:v>
                </c:pt>
                <c:pt idx="59">
                  <c:v>21.044806000000001</c:v>
                </c:pt>
                <c:pt idx="60">
                  <c:v>21.571083000000002</c:v>
                </c:pt>
                <c:pt idx="61">
                  <c:v>21.874063</c:v>
                </c:pt>
                <c:pt idx="62">
                  <c:v>21.409123999999998</c:v>
                </c:pt>
                <c:pt idx="63">
                  <c:v>21.986654000000001</c:v>
                </c:pt>
                <c:pt idx="64">
                  <c:v>22.835761999999999</c:v>
                </c:pt>
                <c:pt idx="65">
                  <c:v>23.739598999999998</c:v>
                </c:pt>
                <c:pt idx="66">
                  <c:v>24.441721000000001</c:v>
                </c:pt>
                <c:pt idx="67">
                  <c:v>24.870101999999999</c:v>
                </c:pt>
                <c:pt idx="68">
                  <c:v>24.465216000000002</c:v>
                </c:pt>
                <c:pt idx="69">
                  <c:v>24.029339</c:v>
                </c:pt>
                <c:pt idx="70">
                  <c:v>23.709599999999998</c:v>
                </c:pt>
                <c:pt idx="71">
                  <c:v>23.775283999999999</c:v>
                </c:pt>
                <c:pt idx="72">
                  <c:v>23.526737000000001</c:v>
                </c:pt>
                <c:pt idx="73">
                  <c:v>24.465166</c:v>
                </c:pt>
                <c:pt idx="74">
                  <c:v>23.771318000000001</c:v>
                </c:pt>
                <c:pt idx="75">
                  <c:v>24.045062999999999</c:v>
                </c:pt>
                <c:pt idx="76">
                  <c:v>22.714514000000001</c:v>
                </c:pt>
                <c:pt idx="77">
                  <c:v>24.245436000000002</c:v>
                </c:pt>
                <c:pt idx="78">
                  <c:v>23.256065</c:v>
                </c:pt>
                <c:pt idx="79">
                  <c:v>22.031939000000001</c:v>
                </c:pt>
                <c:pt idx="80">
                  <c:v>20.018007000000001</c:v>
                </c:pt>
                <c:pt idx="81">
                  <c:v>18.256585999999999</c:v>
                </c:pt>
                <c:pt idx="82">
                  <c:v>17.008313999999999</c:v>
                </c:pt>
                <c:pt idx="83">
                  <c:v>15.958297999999999</c:v>
                </c:pt>
                <c:pt idx="84">
                  <c:v>17.149508999999998</c:v>
                </c:pt>
                <c:pt idx="85">
                  <c:v>18.380279999999999</c:v>
                </c:pt>
                <c:pt idx="86">
                  <c:v>21.645060000000001</c:v>
                </c:pt>
                <c:pt idx="87">
                  <c:v>22.509048</c:v>
                </c:pt>
                <c:pt idx="88">
                  <c:v>23.528884999999999</c:v>
                </c:pt>
                <c:pt idx="89">
                  <c:v>22.475750000000001</c:v>
                </c:pt>
                <c:pt idx="90">
                  <c:v>23.541063000000001</c:v>
                </c:pt>
                <c:pt idx="91">
                  <c:v>23.27364</c:v>
                </c:pt>
                <c:pt idx="92">
                  <c:v>24.650290999999999</c:v>
                </c:pt>
                <c:pt idx="93">
                  <c:v>23.999524999999998</c:v>
                </c:pt>
                <c:pt idx="94">
                  <c:v>24.361818</c:v>
                </c:pt>
                <c:pt idx="95">
                  <c:v>23.461351000000001</c:v>
                </c:pt>
                <c:pt idx="96">
                  <c:v>23.705356999999999</c:v>
                </c:pt>
                <c:pt idx="97">
                  <c:v>23.726500000000001</c:v>
                </c:pt>
                <c:pt idx="98">
                  <c:v>23.365615999999999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DA-48F5-BFF9-8B5962EAC0B3}"/>
            </c:ext>
          </c:extLst>
        </c:ser>
        <c:ser>
          <c:idx val="1"/>
          <c:order val="1"/>
          <c:tx>
            <c:strRef>
              <c:f>'IP3'!$M$2</c:f>
              <c:strCache>
                <c:ptCount val="1"/>
                <c:pt idx="0">
                  <c:v>+13dBm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'IP3'!$L$5:$L$103</c:f>
              <c:numCache>
                <c:formatCode>General</c:formatCode>
                <c:ptCount val="99"/>
                <c:pt idx="0">
                  <c:v>8</c:v>
                </c:pt>
                <c:pt idx="1">
                  <c:v>8.3775510204082</c:v>
                </c:pt>
                <c:pt idx="2">
                  <c:v>8.7551020408162987</c:v>
                </c:pt>
                <c:pt idx="3">
                  <c:v>9.1326530612245005</c:v>
                </c:pt>
                <c:pt idx="4">
                  <c:v>9.5102040816327005</c:v>
                </c:pt>
                <c:pt idx="5">
                  <c:v>9.8877551020407992</c:v>
                </c:pt>
                <c:pt idx="6">
                  <c:v>10.265306122448999</c:v>
                </c:pt>
                <c:pt idx="7">
                  <c:v>10.642857142857</c:v>
                </c:pt>
                <c:pt idx="8">
                  <c:v>11.020408163265</c:v>
                </c:pt>
                <c:pt idx="9">
                  <c:v>11.397959183673001</c:v>
                </c:pt>
                <c:pt idx="10">
                  <c:v>11.775510204082</c:v>
                </c:pt>
                <c:pt idx="11">
                  <c:v>12.153061224489999</c:v>
                </c:pt>
                <c:pt idx="12">
                  <c:v>12.530612244898</c:v>
                </c:pt>
                <c:pt idx="13">
                  <c:v>12.908163265305999</c:v>
                </c:pt>
                <c:pt idx="14">
                  <c:v>13.285714285714</c:v>
                </c:pt>
                <c:pt idx="15">
                  <c:v>13.663265306122</c:v>
                </c:pt>
                <c:pt idx="16">
                  <c:v>14.040816326531001</c:v>
                </c:pt>
                <c:pt idx="17">
                  <c:v>14.418367346938998</c:v>
                </c:pt>
                <c:pt idx="18">
                  <c:v>14.795918367346999</c:v>
                </c:pt>
                <c:pt idx="19">
                  <c:v>15.173469387754999</c:v>
                </c:pt>
                <c:pt idx="20">
                  <c:v>15.551020408163</c:v>
                </c:pt>
                <c:pt idx="21">
                  <c:v>15.928571428570999</c:v>
                </c:pt>
                <c:pt idx="22">
                  <c:v>16.306122448979998</c:v>
                </c:pt>
                <c:pt idx="23">
                  <c:v>16.683673469388001</c:v>
                </c:pt>
                <c:pt idx="24">
                  <c:v>17.061224489796</c:v>
                </c:pt>
                <c:pt idx="25">
                  <c:v>17.438775510204</c:v>
                </c:pt>
                <c:pt idx="26">
                  <c:v>17.816326530611999</c:v>
                </c:pt>
                <c:pt idx="27">
                  <c:v>18.193877551020002</c:v>
                </c:pt>
                <c:pt idx="28">
                  <c:v>18.571428571428999</c:v>
                </c:pt>
                <c:pt idx="29">
                  <c:v>18.948979591837002</c:v>
                </c:pt>
                <c:pt idx="30">
                  <c:v>19.326530612244998</c:v>
                </c:pt>
                <c:pt idx="31">
                  <c:v>19.704081632653001</c:v>
                </c:pt>
                <c:pt idx="32">
                  <c:v>20.081632653061</c:v>
                </c:pt>
                <c:pt idx="33">
                  <c:v>20.459183673469003</c:v>
                </c:pt>
                <c:pt idx="34">
                  <c:v>20.836734693877997</c:v>
                </c:pt>
                <c:pt idx="35">
                  <c:v>21.214285714286</c:v>
                </c:pt>
                <c:pt idx="36">
                  <c:v>21.591836734693999</c:v>
                </c:pt>
                <c:pt idx="37">
                  <c:v>21.969387755102002</c:v>
                </c:pt>
                <c:pt idx="38">
                  <c:v>22.346938775509997</c:v>
                </c:pt>
                <c:pt idx="39">
                  <c:v>22.724489795918</c:v>
                </c:pt>
                <c:pt idx="40">
                  <c:v>23.102040816327001</c:v>
                </c:pt>
                <c:pt idx="41">
                  <c:v>23.479591836735</c:v>
                </c:pt>
                <c:pt idx="42">
                  <c:v>23.857142857143003</c:v>
                </c:pt>
                <c:pt idx="43">
                  <c:v>24.234693877550999</c:v>
                </c:pt>
                <c:pt idx="44">
                  <c:v>24.612244897958998</c:v>
                </c:pt>
                <c:pt idx="45">
                  <c:v>24.989795918367001</c:v>
                </c:pt>
                <c:pt idx="46">
                  <c:v>25.367346938776002</c:v>
                </c:pt>
                <c:pt idx="47">
                  <c:v>25.744897959183998</c:v>
                </c:pt>
                <c:pt idx="48">
                  <c:v>26.122448979592001</c:v>
                </c:pt>
                <c:pt idx="49">
                  <c:v>26.5</c:v>
                </c:pt>
                <c:pt idx="50">
                  <c:v>26.877551020407999</c:v>
                </c:pt>
                <c:pt idx="51">
                  <c:v>27.255102040816002</c:v>
                </c:pt>
                <c:pt idx="52">
                  <c:v>27.632653061223998</c:v>
                </c:pt>
                <c:pt idx="53">
                  <c:v>28.010204081632999</c:v>
                </c:pt>
                <c:pt idx="54">
                  <c:v>28.387755102041002</c:v>
                </c:pt>
                <c:pt idx="55">
                  <c:v>28.765306122449001</c:v>
                </c:pt>
                <c:pt idx="56">
                  <c:v>29.142857142856997</c:v>
                </c:pt>
                <c:pt idx="57">
                  <c:v>29.520408163265</c:v>
                </c:pt>
                <c:pt idx="58">
                  <c:v>29.897959183672999</c:v>
                </c:pt>
                <c:pt idx="59">
                  <c:v>30.275510204082</c:v>
                </c:pt>
                <c:pt idx="60">
                  <c:v>30.653061224490003</c:v>
                </c:pt>
                <c:pt idx="61">
                  <c:v>31.030612244897998</c:v>
                </c:pt>
                <c:pt idx="62">
                  <c:v>31.408163265306001</c:v>
                </c:pt>
                <c:pt idx="63">
                  <c:v>31.785714285714</c:v>
                </c:pt>
                <c:pt idx="64">
                  <c:v>32.163265306122</c:v>
                </c:pt>
                <c:pt idx="65">
                  <c:v>32.540816326531001</c:v>
                </c:pt>
                <c:pt idx="66">
                  <c:v>32.918367346939</c:v>
                </c:pt>
                <c:pt idx="67">
                  <c:v>33.295918367346999</c:v>
                </c:pt>
                <c:pt idx="68">
                  <c:v>33.673469387754999</c:v>
                </c:pt>
                <c:pt idx="69">
                  <c:v>34.051020408162998</c:v>
                </c:pt>
                <c:pt idx="70">
                  <c:v>34.428571428570997</c:v>
                </c:pt>
                <c:pt idx="71">
                  <c:v>34.806122448980005</c:v>
                </c:pt>
                <c:pt idx="72">
                  <c:v>35.183673469387998</c:v>
                </c:pt>
                <c:pt idx="73">
                  <c:v>35.561224489795997</c:v>
                </c:pt>
                <c:pt idx="74">
                  <c:v>35.938775510204003</c:v>
                </c:pt>
                <c:pt idx="75">
                  <c:v>36.316326530612002</c:v>
                </c:pt>
                <c:pt idx="76">
                  <c:v>36.693877551019995</c:v>
                </c:pt>
                <c:pt idx="77">
                  <c:v>37.071428571429003</c:v>
                </c:pt>
                <c:pt idx="78">
                  <c:v>37.448979591836995</c:v>
                </c:pt>
                <c:pt idx="79">
                  <c:v>37.826530612245001</c:v>
                </c:pt>
                <c:pt idx="80">
                  <c:v>38.204081632653001</c:v>
                </c:pt>
                <c:pt idx="81">
                  <c:v>38.581632653061</c:v>
                </c:pt>
                <c:pt idx="82">
                  <c:v>38.959183673468999</c:v>
                </c:pt>
                <c:pt idx="83">
                  <c:v>39.336734693878</c:v>
                </c:pt>
                <c:pt idx="84">
                  <c:v>39.714285714286007</c:v>
                </c:pt>
                <c:pt idx="85">
                  <c:v>40.091836734693999</c:v>
                </c:pt>
                <c:pt idx="86">
                  <c:v>40.469387755101998</c:v>
                </c:pt>
                <c:pt idx="87">
                  <c:v>40.846938775510004</c:v>
                </c:pt>
                <c:pt idx="88">
                  <c:v>41.224489795917997</c:v>
                </c:pt>
                <c:pt idx="89">
                  <c:v>41.602040816327005</c:v>
                </c:pt>
                <c:pt idx="90">
                  <c:v>41.979591836735004</c:v>
                </c:pt>
                <c:pt idx="91">
                  <c:v>42.357142857142996</c:v>
                </c:pt>
                <c:pt idx="92">
                  <c:v>42.734693877551003</c:v>
                </c:pt>
                <c:pt idx="93">
                  <c:v>43.112244897959002</c:v>
                </c:pt>
                <c:pt idx="94">
                  <c:v>43.489795918366994</c:v>
                </c:pt>
                <c:pt idx="95">
                  <c:v>43.867346938776002</c:v>
                </c:pt>
                <c:pt idx="96">
                  <c:v>44.244897959184001</c:v>
                </c:pt>
                <c:pt idx="97">
                  <c:v>44.622448979592001</c:v>
                </c:pt>
                <c:pt idx="98">
                  <c:v>45</c:v>
                </c:pt>
              </c:numCache>
            </c:numRef>
          </c:xVal>
          <c:yVal>
            <c:numRef>
              <c:f>'IP3'!$M$5:$M$103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DA-48F5-BFF9-8B5962EAC0B3}"/>
            </c:ext>
          </c:extLst>
        </c:ser>
        <c:ser>
          <c:idx val="2"/>
          <c:order val="2"/>
          <c:tx>
            <c:strRef>
              <c:f>'IP3'!$P$2</c:f>
              <c:strCache>
                <c:ptCount val="1"/>
                <c:pt idx="0">
                  <c:v>+11dBm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'IP3'!$O$5:$O$103</c:f>
              <c:numCache>
                <c:formatCode>General</c:formatCode>
                <c:ptCount val="99"/>
                <c:pt idx="0">
                  <c:v>8</c:v>
                </c:pt>
                <c:pt idx="1">
                  <c:v>8.3775510204082</c:v>
                </c:pt>
                <c:pt idx="2">
                  <c:v>8.7551020408162987</c:v>
                </c:pt>
                <c:pt idx="3">
                  <c:v>9.1326530612245005</c:v>
                </c:pt>
                <c:pt idx="4">
                  <c:v>9.5102040816327005</c:v>
                </c:pt>
                <c:pt idx="5">
                  <c:v>9.8877551020407992</c:v>
                </c:pt>
                <c:pt idx="6">
                  <c:v>10.265306122448999</c:v>
                </c:pt>
                <c:pt idx="7">
                  <c:v>10.642857142857</c:v>
                </c:pt>
                <c:pt idx="8">
                  <c:v>11.020408163265</c:v>
                </c:pt>
                <c:pt idx="9">
                  <c:v>11.397959183673001</c:v>
                </c:pt>
                <c:pt idx="10">
                  <c:v>11.775510204082</c:v>
                </c:pt>
                <c:pt idx="11">
                  <c:v>12.153061224489999</c:v>
                </c:pt>
                <c:pt idx="12">
                  <c:v>12.530612244898</c:v>
                </c:pt>
                <c:pt idx="13">
                  <c:v>12.908163265305999</c:v>
                </c:pt>
                <c:pt idx="14">
                  <c:v>13.285714285714</c:v>
                </c:pt>
                <c:pt idx="15">
                  <c:v>13.663265306122</c:v>
                </c:pt>
                <c:pt idx="16">
                  <c:v>14.040816326531001</c:v>
                </c:pt>
                <c:pt idx="17">
                  <c:v>14.418367346938998</c:v>
                </c:pt>
                <c:pt idx="18">
                  <c:v>14.795918367346999</c:v>
                </c:pt>
                <c:pt idx="19">
                  <c:v>15.173469387754999</c:v>
                </c:pt>
                <c:pt idx="20">
                  <c:v>15.551020408163</c:v>
                </c:pt>
                <c:pt idx="21">
                  <c:v>15.928571428570999</c:v>
                </c:pt>
                <c:pt idx="22">
                  <c:v>16.306122448979998</c:v>
                </c:pt>
                <c:pt idx="23">
                  <c:v>16.683673469388001</c:v>
                </c:pt>
                <c:pt idx="24">
                  <c:v>17.061224489796</c:v>
                </c:pt>
                <c:pt idx="25">
                  <c:v>17.438775510204</c:v>
                </c:pt>
                <c:pt idx="26">
                  <c:v>17.816326530611999</c:v>
                </c:pt>
                <c:pt idx="27">
                  <c:v>18.193877551020002</c:v>
                </c:pt>
                <c:pt idx="28">
                  <c:v>18.571428571428999</c:v>
                </c:pt>
                <c:pt idx="29">
                  <c:v>18.948979591837002</c:v>
                </c:pt>
                <c:pt idx="30">
                  <c:v>19.326530612244998</c:v>
                </c:pt>
                <c:pt idx="31">
                  <c:v>19.704081632653001</c:v>
                </c:pt>
                <c:pt idx="32">
                  <c:v>20.081632653061</c:v>
                </c:pt>
                <c:pt idx="33">
                  <c:v>20.459183673469003</c:v>
                </c:pt>
                <c:pt idx="34">
                  <c:v>20.836734693877997</c:v>
                </c:pt>
                <c:pt idx="35">
                  <c:v>21.214285714286</c:v>
                </c:pt>
                <c:pt idx="36">
                  <c:v>21.591836734693999</c:v>
                </c:pt>
                <c:pt idx="37">
                  <c:v>21.969387755102002</c:v>
                </c:pt>
                <c:pt idx="38">
                  <c:v>22.346938775509997</c:v>
                </c:pt>
                <c:pt idx="39">
                  <c:v>22.724489795918</c:v>
                </c:pt>
                <c:pt idx="40">
                  <c:v>23.102040816327001</c:v>
                </c:pt>
                <c:pt idx="41">
                  <c:v>23.479591836735</c:v>
                </c:pt>
                <c:pt idx="42">
                  <c:v>23.857142857143003</c:v>
                </c:pt>
                <c:pt idx="43">
                  <c:v>24.234693877550999</c:v>
                </c:pt>
                <c:pt idx="44">
                  <c:v>24.612244897958998</c:v>
                </c:pt>
                <c:pt idx="45">
                  <c:v>24.989795918367001</c:v>
                </c:pt>
                <c:pt idx="46">
                  <c:v>25.367346938776002</c:v>
                </c:pt>
                <c:pt idx="47">
                  <c:v>25.744897959183998</c:v>
                </c:pt>
                <c:pt idx="48">
                  <c:v>26.122448979592001</c:v>
                </c:pt>
                <c:pt idx="49">
                  <c:v>26.5</c:v>
                </c:pt>
                <c:pt idx="50">
                  <c:v>26.877551020407999</c:v>
                </c:pt>
                <c:pt idx="51">
                  <c:v>27.255102040816002</c:v>
                </c:pt>
                <c:pt idx="52">
                  <c:v>27.632653061223998</c:v>
                </c:pt>
                <c:pt idx="53">
                  <c:v>28.010204081632999</c:v>
                </c:pt>
                <c:pt idx="54">
                  <c:v>28.387755102041002</c:v>
                </c:pt>
                <c:pt idx="55">
                  <c:v>28.765306122449001</c:v>
                </c:pt>
                <c:pt idx="56">
                  <c:v>29.142857142856997</c:v>
                </c:pt>
                <c:pt idx="57">
                  <c:v>29.520408163265</c:v>
                </c:pt>
                <c:pt idx="58">
                  <c:v>29.897959183672999</c:v>
                </c:pt>
                <c:pt idx="59">
                  <c:v>30.275510204082</c:v>
                </c:pt>
                <c:pt idx="60">
                  <c:v>30.653061224490003</c:v>
                </c:pt>
                <c:pt idx="61">
                  <c:v>31.030612244897998</c:v>
                </c:pt>
                <c:pt idx="62">
                  <c:v>31.408163265306001</c:v>
                </c:pt>
                <c:pt idx="63">
                  <c:v>31.785714285714</c:v>
                </c:pt>
                <c:pt idx="64">
                  <c:v>32.163265306122</c:v>
                </c:pt>
                <c:pt idx="65">
                  <c:v>32.540816326531001</c:v>
                </c:pt>
                <c:pt idx="66">
                  <c:v>32.918367346939</c:v>
                </c:pt>
                <c:pt idx="67">
                  <c:v>33.295918367346999</c:v>
                </c:pt>
                <c:pt idx="68">
                  <c:v>33.673469387754999</c:v>
                </c:pt>
                <c:pt idx="69">
                  <c:v>34.051020408162998</c:v>
                </c:pt>
                <c:pt idx="70">
                  <c:v>34.428571428570997</c:v>
                </c:pt>
                <c:pt idx="71">
                  <c:v>34.806122448980005</c:v>
                </c:pt>
                <c:pt idx="72">
                  <c:v>35.183673469387998</c:v>
                </c:pt>
                <c:pt idx="73">
                  <c:v>35.561224489795997</c:v>
                </c:pt>
                <c:pt idx="74">
                  <c:v>35.938775510204003</c:v>
                </c:pt>
                <c:pt idx="75">
                  <c:v>36.316326530612002</c:v>
                </c:pt>
                <c:pt idx="76">
                  <c:v>36.693877551019995</c:v>
                </c:pt>
                <c:pt idx="77">
                  <c:v>37.071428571429003</c:v>
                </c:pt>
                <c:pt idx="78">
                  <c:v>37.448979591836995</c:v>
                </c:pt>
                <c:pt idx="79">
                  <c:v>37.826530612245001</c:v>
                </c:pt>
                <c:pt idx="80">
                  <c:v>38.204081632653001</c:v>
                </c:pt>
                <c:pt idx="81">
                  <c:v>38.581632653061</c:v>
                </c:pt>
                <c:pt idx="82">
                  <c:v>38.959183673468999</c:v>
                </c:pt>
                <c:pt idx="83">
                  <c:v>39.336734693878</c:v>
                </c:pt>
                <c:pt idx="84">
                  <c:v>39.714285714286007</c:v>
                </c:pt>
                <c:pt idx="85">
                  <c:v>40.091836734693999</c:v>
                </c:pt>
                <c:pt idx="86">
                  <c:v>40.469387755101998</c:v>
                </c:pt>
                <c:pt idx="87">
                  <c:v>40.846938775510004</c:v>
                </c:pt>
                <c:pt idx="88">
                  <c:v>41.224489795917997</c:v>
                </c:pt>
                <c:pt idx="89">
                  <c:v>41.602040816327005</c:v>
                </c:pt>
                <c:pt idx="90">
                  <c:v>41.979591836735004</c:v>
                </c:pt>
                <c:pt idx="91">
                  <c:v>42.357142857142996</c:v>
                </c:pt>
                <c:pt idx="92">
                  <c:v>42.734693877551003</c:v>
                </c:pt>
                <c:pt idx="93">
                  <c:v>43.112244897959002</c:v>
                </c:pt>
                <c:pt idx="94">
                  <c:v>43.489795918366994</c:v>
                </c:pt>
                <c:pt idx="95">
                  <c:v>43.867346938776002</c:v>
                </c:pt>
                <c:pt idx="96">
                  <c:v>44.244897959184001</c:v>
                </c:pt>
                <c:pt idx="97">
                  <c:v>44.622448979592001</c:v>
                </c:pt>
                <c:pt idx="98">
                  <c:v>45</c:v>
                </c:pt>
              </c:numCache>
            </c:numRef>
          </c:xVal>
          <c:yVal>
            <c:numRef>
              <c:f>'IP3'!$P$5:$P$103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DA-48F5-BFF9-8B5962EAC0B3}"/>
            </c:ext>
          </c:extLst>
        </c:ser>
        <c:ser>
          <c:idx val="3"/>
          <c:order val="3"/>
          <c:tx>
            <c:strRef>
              <c:f>'IP3'!$S$2</c:f>
              <c:strCache>
                <c:ptCount val="1"/>
                <c:pt idx="0">
                  <c:v>+9dBm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'IP3'!$R$5:$R$103</c:f>
              <c:numCache>
                <c:formatCode>General</c:formatCode>
                <c:ptCount val="99"/>
                <c:pt idx="0">
                  <c:v>8</c:v>
                </c:pt>
                <c:pt idx="1">
                  <c:v>8.3775510204082</c:v>
                </c:pt>
                <c:pt idx="2">
                  <c:v>8.7551020408162987</c:v>
                </c:pt>
                <c:pt idx="3">
                  <c:v>9.1326530612245005</c:v>
                </c:pt>
                <c:pt idx="4">
                  <c:v>9.5102040816327005</c:v>
                </c:pt>
                <c:pt idx="5">
                  <c:v>9.8877551020407992</c:v>
                </c:pt>
                <c:pt idx="6">
                  <c:v>10.265306122448999</c:v>
                </c:pt>
                <c:pt idx="7">
                  <c:v>10.642857142857</c:v>
                </c:pt>
                <c:pt idx="8">
                  <c:v>11.020408163265</c:v>
                </c:pt>
                <c:pt idx="9">
                  <c:v>11.397959183673001</c:v>
                </c:pt>
                <c:pt idx="10">
                  <c:v>11.775510204082</c:v>
                </c:pt>
                <c:pt idx="11">
                  <c:v>12.153061224489999</c:v>
                </c:pt>
                <c:pt idx="12">
                  <c:v>12.530612244898</c:v>
                </c:pt>
                <c:pt idx="13">
                  <c:v>12.908163265305999</c:v>
                </c:pt>
                <c:pt idx="14">
                  <c:v>13.285714285714</c:v>
                </c:pt>
                <c:pt idx="15">
                  <c:v>13.663265306122</c:v>
                </c:pt>
                <c:pt idx="16">
                  <c:v>14.040816326531001</c:v>
                </c:pt>
                <c:pt idx="17">
                  <c:v>14.418367346938998</c:v>
                </c:pt>
                <c:pt idx="18">
                  <c:v>14.795918367346999</c:v>
                </c:pt>
                <c:pt idx="19">
                  <c:v>15.173469387754999</c:v>
                </c:pt>
                <c:pt idx="20">
                  <c:v>15.551020408163</c:v>
                </c:pt>
                <c:pt idx="21">
                  <c:v>15.928571428570999</c:v>
                </c:pt>
                <c:pt idx="22">
                  <c:v>16.306122448979998</c:v>
                </c:pt>
                <c:pt idx="23">
                  <c:v>16.683673469388001</c:v>
                </c:pt>
                <c:pt idx="24">
                  <c:v>17.061224489796</c:v>
                </c:pt>
                <c:pt idx="25">
                  <c:v>17.438775510204</c:v>
                </c:pt>
                <c:pt idx="26">
                  <c:v>17.816326530611999</c:v>
                </c:pt>
                <c:pt idx="27">
                  <c:v>18.193877551020002</c:v>
                </c:pt>
                <c:pt idx="28">
                  <c:v>18.571428571428999</c:v>
                </c:pt>
                <c:pt idx="29">
                  <c:v>18.948979591837002</c:v>
                </c:pt>
                <c:pt idx="30">
                  <c:v>19.326530612244998</c:v>
                </c:pt>
                <c:pt idx="31">
                  <c:v>19.704081632653001</c:v>
                </c:pt>
                <c:pt idx="32">
                  <c:v>20.081632653061</c:v>
                </c:pt>
                <c:pt idx="33">
                  <c:v>20.459183673469003</c:v>
                </c:pt>
                <c:pt idx="34">
                  <c:v>20.836734693877997</c:v>
                </c:pt>
                <c:pt idx="35">
                  <c:v>21.214285714286</c:v>
                </c:pt>
                <c:pt idx="36">
                  <c:v>21.591836734693999</c:v>
                </c:pt>
                <c:pt idx="37">
                  <c:v>21.969387755102002</c:v>
                </c:pt>
                <c:pt idx="38">
                  <c:v>22.346938775509997</c:v>
                </c:pt>
                <c:pt idx="39">
                  <c:v>22.724489795918</c:v>
                </c:pt>
                <c:pt idx="40">
                  <c:v>23.102040816327001</c:v>
                </c:pt>
                <c:pt idx="41">
                  <c:v>23.479591836735</c:v>
                </c:pt>
                <c:pt idx="42">
                  <c:v>23.857142857143003</c:v>
                </c:pt>
                <c:pt idx="43">
                  <c:v>24.234693877550999</c:v>
                </c:pt>
                <c:pt idx="44">
                  <c:v>24.612244897958998</c:v>
                </c:pt>
                <c:pt idx="45">
                  <c:v>24.989795918367001</c:v>
                </c:pt>
                <c:pt idx="46">
                  <c:v>25.367346938776002</c:v>
                </c:pt>
                <c:pt idx="47">
                  <c:v>25.744897959183998</c:v>
                </c:pt>
                <c:pt idx="48">
                  <c:v>26.122448979592001</c:v>
                </c:pt>
                <c:pt idx="49">
                  <c:v>26.5</c:v>
                </c:pt>
                <c:pt idx="50">
                  <c:v>26.877551020407999</c:v>
                </c:pt>
                <c:pt idx="51">
                  <c:v>27.255102040816002</c:v>
                </c:pt>
                <c:pt idx="52">
                  <c:v>27.632653061223998</c:v>
                </c:pt>
                <c:pt idx="53">
                  <c:v>28.010204081632999</c:v>
                </c:pt>
                <c:pt idx="54">
                  <c:v>28.387755102041002</c:v>
                </c:pt>
                <c:pt idx="55">
                  <c:v>28.765306122449001</c:v>
                </c:pt>
                <c:pt idx="56">
                  <c:v>29.142857142856997</c:v>
                </c:pt>
                <c:pt idx="57">
                  <c:v>29.520408163265</c:v>
                </c:pt>
                <c:pt idx="58">
                  <c:v>29.897959183672999</c:v>
                </c:pt>
                <c:pt idx="59">
                  <c:v>30.275510204082</c:v>
                </c:pt>
                <c:pt idx="60">
                  <c:v>30.653061224490003</c:v>
                </c:pt>
                <c:pt idx="61">
                  <c:v>31.030612244897998</c:v>
                </c:pt>
                <c:pt idx="62">
                  <c:v>31.408163265306001</c:v>
                </c:pt>
                <c:pt idx="63">
                  <c:v>31.785714285714</c:v>
                </c:pt>
                <c:pt idx="64">
                  <c:v>32.163265306122</c:v>
                </c:pt>
                <c:pt idx="65">
                  <c:v>32.540816326531001</c:v>
                </c:pt>
                <c:pt idx="66">
                  <c:v>32.918367346939</c:v>
                </c:pt>
                <c:pt idx="67">
                  <c:v>33.295918367346999</c:v>
                </c:pt>
                <c:pt idx="68">
                  <c:v>33.673469387754999</c:v>
                </c:pt>
                <c:pt idx="69">
                  <c:v>34.051020408162998</c:v>
                </c:pt>
                <c:pt idx="70">
                  <c:v>34.428571428570997</c:v>
                </c:pt>
                <c:pt idx="71">
                  <c:v>34.806122448980005</c:v>
                </c:pt>
                <c:pt idx="72">
                  <c:v>35.183673469387998</c:v>
                </c:pt>
                <c:pt idx="73">
                  <c:v>35.561224489795997</c:v>
                </c:pt>
                <c:pt idx="74">
                  <c:v>35.938775510204003</c:v>
                </c:pt>
                <c:pt idx="75">
                  <c:v>36.316326530612002</c:v>
                </c:pt>
                <c:pt idx="76">
                  <c:v>36.693877551019995</c:v>
                </c:pt>
                <c:pt idx="77">
                  <c:v>37.071428571429003</c:v>
                </c:pt>
                <c:pt idx="78">
                  <c:v>37.448979591836995</c:v>
                </c:pt>
                <c:pt idx="79">
                  <c:v>37.826530612245001</c:v>
                </c:pt>
                <c:pt idx="80">
                  <c:v>38.204081632653001</c:v>
                </c:pt>
                <c:pt idx="81">
                  <c:v>38.581632653061</c:v>
                </c:pt>
                <c:pt idx="82">
                  <c:v>38.959183673468999</c:v>
                </c:pt>
                <c:pt idx="83">
                  <c:v>39.336734693878</c:v>
                </c:pt>
                <c:pt idx="84">
                  <c:v>39.714285714286007</c:v>
                </c:pt>
                <c:pt idx="85">
                  <c:v>40.091836734693999</c:v>
                </c:pt>
                <c:pt idx="86">
                  <c:v>40.469387755101998</c:v>
                </c:pt>
                <c:pt idx="87">
                  <c:v>40.846938775510004</c:v>
                </c:pt>
                <c:pt idx="88">
                  <c:v>41.224489795917997</c:v>
                </c:pt>
                <c:pt idx="89">
                  <c:v>41.602040816327005</c:v>
                </c:pt>
                <c:pt idx="90">
                  <c:v>41.979591836735004</c:v>
                </c:pt>
                <c:pt idx="91">
                  <c:v>42.357142857142996</c:v>
                </c:pt>
                <c:pt idx="92">
                  <c:v>42.734693877551003</c:v>
                </c:pt>
                <c:pt idx="93">
                  <c:v>43.112244897959002</c:v>
                </c:pt>
                <c:pt idx="94">
                  <c:v>43.489795918366994</c:v>
                </c:pt>
                <c:pt idx="95">
                  <c:v>43.867346938776002</c:v>
                </c:pt>
                <c:pt idx="96">
                  <c:v>44.244897959184001</c:v>
                </c:pt>
                <c:pt idx="97">
                  <c:v>44.622448979592001</c:v>
                </c:pt>
                <c:pt idx="98">
                  <c:v>45</c:v>
                </c:pt>
              </c:numCache>
            </c:numRef>
          </c:xVal>
          <c:yVal>
            <c:numRef>
              <c:f>'IP3'!$S$5:$S$103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DA-48F5-BFF9-8B5962EAC0B3}"/>
            </c:ext>
          </c:extLst>
        </c:ser>
        <c:ser>
          <c:idx val="4"/>
          <c:order val="4"/>
          <c:tx>
            <c:strRef>
              <c:f>'IP3'!$V$2</c:f>
              <c:strCache>
                <c:ptCount val="1"/>
                <c:pt idx="0">
                  <c:v>+7dBm</c:v>
                </c:pt>
              </c:strCache>
              <c:extLst xmlns:c15="http://schemas.microsoft.com/office/drawing/2012/chart"/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'IP3'!$U$5:$U$103</c:f>
              <c:numCache>
                <c:formatCode>General</c:formatCode>
                <c:ptCount val="99"/>
                <c:pt idx="0">
                  <c:v>8</c:v>
                </c:pt>
                <c:pt idx="1">
                  <c:v>8.3775510204082</c:v>
                </c:pt>
                <c:pt idx="2">
                  <c:v>8.7551020408162987</c:v>
                </c:pt>
                <c:pt idx="3">
                  <c:v>9.1326530612245005</c:v>
                </c:pt>
                <c:pt idx="4">
                  <c:v>9.5102040816327005</c:v>
                </c:pt>
                <c:pt idx="5">
                  <c:v>9.8877551020407992</c:v>
                </c:pt>
                <c:pt idx="6">
                  <c:v>10.265306122448999</c:v>
                </c:pt>
                <c:pt idx="7">
                  <c:v>10.642857142857</c:v>
                </c:pt>
                <c:pt idx="8">
                  <c:v>11.020408163265</c:v>
                </c:pt>
                <c:pt idx="9">
                  <c:v>11.397959183673001</c:v>
                </c:pt>
                <c:pt idx="10">
                  <c:v>11.775510204082</c:v>
                </c:pt>
                <c:pt idx="11">
                  <c:v>12.153061224489999</c:v>
                </c:pt>
                <c:pt idx="12">
                  <c:v>12.530612244898</c:v>
                </c:pt>
                <c:pt idx="13">
                  <c:v>12.908163265305999</c:v>
                </c:pt>
                <c:pt idx="14">
                  <c:v>13.285714285714</c:v>
                </c:pt>
                <c:pt idx="15">
                  <c:v>13.663265306122</c:v>
                </c:pt>
                <c:pt idx="16">
                  <c:v>14.040816326531001</c:v>
                </c:pt>
                <c:pt idx="17">
                  <c:v>14.418367346938998</c:v>
                </c:pt>
                <c:pt idx="18">
                  <c:v>14.795918367346999</c:v>
                </c:pt>
                <c:pt idx="19">
                  <c:v>15.173469387754999</c:v>
                </c:pt>
                <c:pt idx="20">
                  <c:v>15.551020408163</c:v>
                </c:pt>
                <c:pt idx="21">
                  <c:v>15.928571428570999</c:v>
                </c:pt>
                <c:pt idx="22">
                  <c:v>16.306122448979998</c:v>
                </c:pt>
                <c:pt idx="23">
                  <c:v>16.683673469388001</c:v>
                </c:pt>
                <c:pt idx="24">
                  <c:v>17.061224489796</c:v>
                </c:pt>
                <c:pt idx="25">
                  <c:v>17.438775510204</c:v>
                </c:pt>
                <c:pt idx="26">
                  <c:v>17.816326530611999</c:v>
                </c:pt>
                <c:pt idx="27">
                  <c:v>18.193877551020002</c:v>
                </c:pt>
                <c:pt idx="28">
                  <c:v>18.571428571428999</c:v>
                </c:pt>
                <c:pt idx="29">
                  <c:v>18.948979591837002</c:v>
                </c:pt>
                <c:pt idx="30">
                  <c:v>19.326530612244998</c:v>
                </c:pt>
                <c:pt idx="31">
                  <c:v>19.704081632653001</c:v>
                </c:pt>
                <c:pt idx="32">
                  <c:v>20.081632653061</c:v>
                </c:pt>
                <c:pt idx="33">
                  <c:v>20.459183673469003</c:v>
                </c:pt>
                <c:pt idx="34">
                  <c:v>20.836734693877997</c:v>
                </c:pt>
                <c:pt idx="35">
                  <c:v>21.214285714286</c:v>
                </c:pt>
                <c:pt idx="36">
                  <c:v>21.591836734693999</c:v>
                </c:pt>
                <c:pt idx="37">
                  <c:v>21.969387755102002</c:v>
                </c:pt>
                <c:pt idx="38">
                  <c:v>22.346938775509997</c:v>
                </c:pt>
                <c:pt idx="39">
                  <c:v>22.724489795918</c:v>
                </c:pt>
                <c:pt idx="40">
                  <c:v>23.102040816327001</c:v>
                </c:pt>
                <c:pt idx="41">
                  <c:v>23.479591836735</c:v>
                </c:pt>
                <c:pt idx="42">
                  <c:v>23.857142857143003</c:v>
                </c:pt>
                <c:pt idx="43">
                  <c:v>24.234693877550999</c:v>
                </c:pt>
                <c:pt idx="44">
                  <c:v>24.612244897958998</c:v>
                </c:pt>
                <c:pt idx="45">
                  <c:v>24.989795918367001</c:v>
                </c:pt>
                <c:pt idx="46">
                  <c:v>25.367346938776002</c:v>
                </c:pt>
                <c:pt idx="47">
                  <c:v>25.744897959183998</c:v>
                </c:pt>
                <c:pt idx="48">
                  <c:v>26.122448979592001</c:v>
                </c:pt>
                <c:pt idx="49">
                  <c:v>26.5</c:v>
                </c:pt>
                <c:pt idx="50">
                  <c:v>26.877551020407999</c:v>
                </c:pt>
                <c:pt idx="51">
                  <c:v>27.255102040816002</c:v>
                </c:pt>
                <c:pt idx="52">
                  <c:v>27.632653061223998</c:v>
                </c:pt>
                <c:pt idx="53">
                  <c:v>28.010204081632999</c:v>
                </c:pt>
                <c:pt idx="54">
                  <c:v>28.387755102041002</c:v>
                </c:pt>
                <c:pt idx="55">
                  <c:v>28.765306122449001</c:v>
                </c:pt>
                <c:pt idx="56">
                  <c:v>29.142857142856997</c:v>
                </c:pt>
                <c:pt idx="57">
                  <c:v>29.520408163265</c:v>
                </c:pt>
                <c:pt idx="58">
                  <c:v>29.897959183672999</c:v>
                </c:pt>
                <c:pt idx="59">
                  <c:v>30.275510204082</c:v>
                </c:pt>
                <c:pt idx="60">
                  <c:v>30.653061224490003</c:v>
                </c:pt>
                <c:pt idx="61">
                  <c:v>31.030612244897998</c:v>
                </c:pt>
                <c:pt idx="62">
                  <c:v>31.408163265306001</c:v>
                </c:pt>
                <c:pt idx="63">
                  <c:v>31.785714285714</c:v>
                </c:pt>
                <c:pt idx="64">
                  <c:v>32.163265306122</c:v>
                </c:pt>
                <c:pt idx="65">
                  <c:v>32.540816326531001</c:v>
                </c:pt>
                <c:pt idx="66">
                  <c:v>32.918367346939</c:v>
                </c:pt>
                <c:pt idx="67">
                  <c:v>33.295918367346999</c:v>
                </c:pt>
                <c:pt idx="68">
                  <c:v>33.673469387754999</c:v>
                </c:pt>
                <c:pt idx="69">
                  <c:v>34.051020408162998</c:v>
                </c:pt>
                <c:pt idx="70">
                  <c:v>34.428571428570997</c:v>
                </c:pt>
                <c:pt idx="71">
                  <c:v>34.806122448980005</c:v>
                </c:pt>
                <c:pt idx="72">
                  <c:v>35.183673469387998</c:v>
                </c:pt>
                <c:pt idx="73">
                  <c:v>35.561224489795997</c:v>
                </c:pt>
                <c:pt idx="74">
                  <c:v>35.938775510204003</c:v>
                </c:pt>
                <c:pt idx="75">
                  <c:v>36.316326530612002</c:v>
                </c:pt>
                <c:pt idx="76">
                  <c:v>36.693877551019995</c:v>
                </c:pt>
                <c:pt idx="77">
                  <c:v>37.071428571429003</c:v>
                </c:pt>
                <c:pt idx="78">
                  <c:v>37.448979591836995</c:v>
                </c:pt>
                <c:pt idx="79">
                  <c:v>37.826530612245001</c:v>
                </c:pt>
                <c:pt idx="80">
                  <c:v>38.204081632653001</c:v>
                </c:pt>
                <c:pt idx="81">
                  <c:v>38.581632653061</c:v>
                </c:pt>
                <c:pt idx="82">
                  <c:v>38.959183673468999</c:v>
                </c:pt>
                <c:pt idx="83">
                  <c:v>39.336734693878</c:v>
                </c:pt>
                <c:pt idx="84">
                  <c:v>39.714285714286007</c:v>
                </c:pt>
                <c:pt idx="85">
                  <c:v>40.091836734693999</c:v>
                </c:pt>
                <c:pt idx="86">
                  <c:v>40.469387755101998</c:v>
                </c:pt>
                <c:pt idx="87">
                  <c:v>40.846938775510004</c:v>
                </c:pt>
                <c:pt idx="88">
                  <c:v>41.224489795917997</c:v>
                </c:pt>
                <c:pt idx="89">
                  <c:v>41.602040816327005</c:v>
                </c:pt>
                <c:pt idx="90">
                  <c:v>41.979591836735004</c:v>
                </c:pt>
                <c:pt idx="91">
                  <c:v>42.357142857142996</c:v>
                </c:pt>
                <c:pt idx="92">
                  <c:v>42.734693877551003</c:v>
                </c:pt>
                <c:pt idx="93">
                  <c:v>43.112244897959002</c:v>
                </c:pt>
                <c:pt idx="94">
                  <c:v>43.489795918366994</c:v>
                </c:pt>
                <c:pt idx="95">
                  <c:v>43.867346938776002</c:v>
                </c:pt>
                <c:pt idx="96">
                  <c:v>44.244897959184001</c:v>
                </c:pt>
                <c:pt idx="97">
                  <c:v>44.622448979592001</c:v>
                </c:pt>
                <c:pt idx="98">
                  <c:v>45</c:v>
                </c:pt>
              </c:numCache>
              <c:extLst xmlns:c15="http://schemas.microsoft.com/office/drawing/2012/chart"/>
            </c:numRef>
          </c:xVal>
          <c:yVal>
            <c:numRef>
              <c:f>'IP3'!$V$5:$V$103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89DA-48F5-BFF9-8B5962EAC0B3}"/>
            </c:ext>
          </c:extLst>
        </c:ser>
        <c:ser>
          <c:idx val="5"/>
          <c:order val="5"/>
          <c:tx>
            <c:strRef>
              <c:f>'IP3'!$Y$2</c:f>
              <c:strCache>
                <c:ptCount val="1"/>
                <c:pt idx="0">
                  <c:v>+5dBm</c:v>
                </c:pt>
              </c:strCache>
            </c:strRef>
          </c:tx>
          <c:spPr>
            <a:ln cap="sq" cmpd="dbl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'IP3'!$X$5:$X$103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xVal>
          <c:yVal>
            <c:numRef>
              <c:f>'IP3'!$Y$5:$Y$103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03-40B1-AF1F-23513702E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/>
      </c:scatterChart>
      <c:valAx>
        <c:axId val="111626496"/>
        <c:scaling>
          <c:orientation val="minMax"/>
          <c:max val="64"/>
          <c:min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5"/>
      </c:valAx>
      <c:valAx>
        <c:axId val="111657344"/>
        <c:scaling>
          <c:orientation val="minMax"/>
          <c:max val="25"/>
          <c:min val="-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9913945107241791"/>
          <c:y val="0.49788359788359782"/>
          <c:w val="0.19632951264612125"/>
          <c:h val="0.304364975211431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1"/>
          <a:lstStyle/>
          <a:p>
            <a:pPr algn="ctr">
              <a:defRPr/>
            </a:pPr>
            <a:r>
              <a:rPr lang="en-US" sz="1000" baseline="0"/>
              <a:t>Configuration B Input IP3 vs LO Power (dBm)</a:t>
            </a:r>
            <a:r>
              <a:rPr lang="en-US" sz="1000" baseline="30000"/>
              <a:t>1-4</a:t>
            </a:r>
            <a:endParaRPr lang="en-US" sz="1000" baseline="0"/>
          </a:p>
        </c:rich>
      </c:tx>
      <c:layout>
        <c:manualLayout>
          <c:xMode val="edge"/>
          <c:yMode val="edge"/>
          <c:x val="0.2477675977556737"/>
          <c:y val="5.070546737213403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8.2591498979294256E-2"/>
          <c:w val="0.76542713682528862"/>
          <c:h val="0.726656095071449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'IP3'!$AJ$2</c:f>
              <c:strCache>
                <c:ptCount val="1"/>
                <c:pt idx="0">
                  <c:v>+15dBm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'IP3'!$AI$5:$AI$103</c:f>
              <c:numCache>
                <c:formatCode>General</c:formatCode>
                <c:ptCount val="99"/>
                <c:pt idx="0">
                  <c:v>8</c:v>
                </c:pt>
                <c:pt idx="1">
                  <c:v>8.3775510204082</c:v>
                </c:pt>
                <c:pt idx="2">
                  <c:v>8.7551020408162987</c:v>
                </c:pt>
                <c:pt idx="3">
                  <c:v>9.1326530612245005</c:v>
                </c:pt>
                <c:pt idx="4">
                  <c:v>9.5102040816327005</c:v>
                </c:pt>
                <c:pt idx="5">
                  <c:v>9.8877551020407992</c:v>
                </c:pt>
                <c:pt idx="6">
                  <c:v>10.265306122448999</c:v>
                </c:pt>
                <c:pt idx="7">
                  <c:v>10.642857142857</c:v>
                </c:pt>
                <c:pt idx="8">
                  <c:v>11.020408163265</c:v>
                </c:pt>
                <c:pt idx="9">
                  <c:v>11.397959183673001</c:v>
                </c:pt>
                <c:pt idx="10">
                  <c:v>11.775510204082</c:v>
                </c:pt>
                <c:pt idx="11">
                  <c:v>12.153061224489999</c:v>
                </c:pt>
                <c:pt idx="12">
                  <c:v>12.530612244898</c:v>
                </c:pt>
                <c:pt idx="13">
                  <c:v>12.908163265305999</c:v>
                </c:pt>
                <c:pt idx="14">
                  <c:v>13.285714285714</c:v>
                </c:pt>
                <c:pt idx="15">
                  <c:v>13.663265306122</c:v>
                </c:pt>
                <c:pt idx="16">
                  <c:v>14.040816326531001</c:v>
                </c:pt>
                <c:pt idx="17">
                  <c:v>14.418367346938998</c:v>
                </c:pt>
                <c:pt idx="18">
                  <c:v>14.795918367346999</c:v>
                </c:pt>
                <c:pt idx="19">
                  <c:v>15.173469387754999</c:v>
                </c:pt>
                <c:pt idx="20">
                  <c:v>15.551020408163</c:v>
                </c:pt>
                <c:pt idx="21">
                  <c:v>15.928571428570999</c:v>
                </c:pt>
                <c:pt idx="22">
                  <c:v>16.306122448979998</c:v>
                </c:pt>
                <c:pt idx="23">
                  <c:v>16.683673469388001</c:v>
                </c:pt>
                <c:pt idx="24">
                  <c:v>17.061224489796</c:v>
                </c:pt>
                <c:pt idx="25">
                  <c:v>17.438775510204</c:v>
                </c:pt>
                <c:pt idx="26">
                  <c:v>17.816326530611999</c:v>
                </c:pt>
                <c:pt idx="27">
                  <c:v>18.193877551020002</c:v>
                </c:pt>
                <c:pt idx="28">
                  <c:v>18.571428571428999</c:v>
                </c:pt>
                <c:pt idx="29">
                  <c:v>18.948979591837002</c:v>
                </c:pt>
                <c:pt idx="30">
                  <c:v>19.326530612244998</c:v>
                </c:pt>
                <c:pt idx="31">
                  <c:v>19.704081632653001</c:v>
                </c:pt>
                <c:pt idx="32">
                  <c:v>20.081632653061</c:v>
                </c:pt>
                <c:pt idx="33">
                  <c:v>20.459183673469003</c:v>
                </c:pt>
                <c:pt idx="34">
                  <c:v>20.836734693877997</c:v>
                </c:pt>
                <c:pt idx="35">
                  <c:v>21.214285714286</c:v>
                </c:pt>
                <c:pt idx="36">
                  <c:v>21.591836734693999</c:v>
                </c:pt>
                <c:pt idx="37">
                  <c:v>21.969387755102002</c:v>
                </c:pt>
                <c:pt idx="38">
                  <c:v>22.346938775509997</c:v>
                </c:pt>
                <c:pt idx="39">
                  <c:v>22.724489795918</c:v>
                </c:pt>
                <c:pt idx="40">
                  <c:v>23.102040816327001</c:v>
                </c:pt>
                <c:pt idx="41">
                  <c:v>23.479591836735</c:v>
                </c:pt>
                <c:pt idx="42">
                  <c:v>23.857142857143003</c:v>
                </c:pt>
                <c:pt idx="43">
                  <c:v>24.234693877550999</c:v>
                </c:pt>
                <c:pt idx="44">
                  <c:v>24.612244897958998</c:v>
                </c:pt>
                <c:pt idx="45">
                  <c:v>24.989795918367001</c:v>
                </c:pt>
                <c:pt idx="46">
                  <c:v>25.367346938776002</c:v>
                </c:pt>
                <c:pt idx="47">
                  <c:v>25.744897959183998</c:v>
                </c:pt>
                <c:pt idx="48">
                  <c:v>26.122448979592001</c:v>
                </c:pt>
                <c:pt idx="49">
                  <c:v>26.5</c:v>
                </c:pt>
                <c:pt idx="50">
                  <c:v>26.877551020407999</c:v>
                </c:pt>
                <c:pt idx="51">
                  <c:v>27.255102040816002</c:v>
                </c:pt>
                <c:pt idx="52">
                  <c:v>27.632653061223998</c:v>
                </c:pt>
                <c:pt idx="53">
                  <c:v>28.010204081632999</c:v>
                </c:pt>
                <c:pt idx="54">
                  <c:v>28.387755102041002</c:v>
                </c:pt>
                <c:pt idx="55">
                  <c:v>28.765306122449001</c:v>
                </c:pt>
                <c:pt idx="56">
                  <c:v>29.142857142856997</c:v>
                </c:pt>
                <c:pt idx="57">
                  <c:v>29.520408163265</c:v>
                </c:pt>
                <c:pt idx="58">
                  <c:v>29.897959183672999</c:v>
                </c:pt>
                <c:pt idx="59">
                  <c:v>30.275510204082</c:v>
                </c:pt>
                <c:pt idx="60">
                  <c:v>30.653061224490003</c:v>
                </c:pt>
                <c:pt idx="61">
                  <c:v>31.030612244897998</c:v>
                </c:pt>
                <c:pt idx="62">
                  <c:v>31.408163265306001</c:v>
                </c:pt>
                <c:pt idx="63">
                  <c:v>31.785714285714</c:v>
                </c:pt>
                <c:pt idx="64">
                  <c:v>32.163265306122</c:v>
                </c:pt>
                <c:pt idx="65">
                  <c:v>32.540816326531001</c:v>
                </c:pt>
                <c:pt idx="66">
                  <c:v>32.918367346939</c:v>
                </c:pt>
                <c:pt idx="67">
                  <c:v>33.295918367346999</c:v>
                </c:pt>
                <c:pt idx="68">
                  <c:v>33.673469387754999</c:v>
                </c:pt>
                <c:pt idx="69">
                  <c:v>34.051020408162998</c:v>
                </c:pt>
                <c:pt idx="70">
                  <c:v>34.428571428570997</c:v>
                </c:pt>
                <c:pt idx="71">
                  <c:v>34.806122448980005</c:v>
                </c:pt>
                <c:pt idx="72">
                  <c:v>35.183673469387998</c:v>
                </c:pt>
                <c:pt idx="73">
                  <c:v>35.561224489795997</c:v>
                </c:pt>
                <c:pt idx="74">
                  <c:v>35.938775510204003</c:v>
                </c:pt>
                <c:pt idx="75">
                  <c:v>36.316326530612002</c:v>
                </c:pt>
                <c:pt idx="76">
                  <c:v>36.693877551019995</c:v>
                </c:pt>
                <c:pt idx="77">
                  <c:v>37.071428571429003</c:v>
                </c:pt>
                <c:pt idx="78">
                  <c:v>37.448979591836995</c:v>
                </c:pt>
                <c:pt idx="79">
                  <c:v>37.826530612245001</c:v>
                </c:pt>
                <c:pt idx="80">
                  <c:v>38.204081632653001</c:v>
                </c:pt>
                <c:pt idx="81">
                  <c:v>38.581632653061</c:v>
                </c:pt>
                <c:pt idx="82">
                  <c:v>38.959183673468999</c:v>
                </c:pt>
                <c:pt idx="83">
                  <c:v>39.336734693878</c:v>
                </c:pt>
                <c:pt idx="84">
                  <c:v>39.714285714286007</c:v>
                </c:pt>
                <c:pt idx="85">
                  <c:v>40.091836734693999</c:v>
                </c:pt>
                <c:pt idx="86">
                  <c:v>40.469387755101998</c:v>
                </c:pt>
                <c:pt idx="87">
                  <c:v>40.846938775510004</c:v>
                </c:pt>
                <c:pt idx="88">
                  <c:v>41.224489795917997</c:v>
                </c:pt>
                <c:pt idx="89">
                  <c:v>41.602040816327005</c:v>
                </c:pt>
                <c:pt idx="90">
                  <c:v>41.979591836735004</c:v>
                </c:pt>
                <c:pt idx="91">
                  <c:v>42.357142857142996</c:v>
                </c:pt>
                <c:pt idx="92">
                  <c:v>42.734693877551003</c:v>
                </c:pt>
                <c:pt idx="93">
                  <c:v>43.112244897959002</c:v>
                </c:pt>
                <c:pt idx="94">
                  <c:v>43.489795918366994</c:v>
                </c:pt>
                <c:pt idx="95">
                  <c:v>43.867346938776002</c:v>
                </c:pt>
                <c:pt idx="96">
                  <c:v>44.244897959184001</c:v>
                </c:pt>
                <c:pt idx="97">
                  <c:v>44.622448979592001</c:v>
                </c:pt>
                <c:pt idx="98">
                  <c:v>45</c:v>
                </c:pt>
              </c:numCache>
            </c:numRef>
          </c:xVal>
          <c:yVal>
            <c:numRef>
              <c:f>'IP3'!$AJ$5:$AJ$103</c:f>
              <c:numCache>
                <c:formatCode>General</c:formatCode>
                <c:ptCount val="99"/>
                <c:pt idx="0">
                  <c:v>23.101697999999999</c:v>
                </c:pt>
                <c:pt idx="1">
                  <c:v>25.468540000000001</c:v>
                </c:pt>
                <c:pt idx="2">
                  <c:v>26.656362999999999</c:v>
                </c:pt>
                <c:pt idx="3">
                  <c:v>26.134768000000001</c:v>
                </c:pt>
                <c:pt idx="4">
                  <c:v>24.660617999999999</c:v>
                </c:pt>
                <c:pt idx="5">
                  <c:v>25.140778999999998</c:v>
                </c:pt>
                <c:pt idx="6">
                  <c:v>25.553927999999999</c:v>
                </c:pt>
                <c:pt idx="7">
                  <c:v>24.546309999999998</c:v>
                </c:pt>
                <c:pt idx="8">
                  <c:v>22.828312</c:v>
                </c:pt>
                <c:pt idx="9">
                  <c:v>21.600655</c:v>
                </c:pt>
                <c:pt idx="10">
                  <c:v>20.445827000000001</c:v>
                </c:pt>
                <c:pt idx="11">
                  <c:v>18.922059999999998</c:v>
                </c:pt>
                <c:pt idx="12">
                  <c:v>17.439964</c:v>
                </c:pt>
                <c:pt idx="13">
                  <c:v>16.372146999999998</c:v>
                </c:pt>
                <c:pt idx="14">
                  <c:v>15.325243</c:v>
                </c:pt>
                <c:pt idx="15">
                  <c:v>15.089694</c:v>
                </c:pt>
                <c:pt idx="16">
                  <c:v>15.333299999999999</c:v>
                </c:pt>
                <c:pt idx="17">
                  <c:v>15.672207</c:v>
                </c:pt>
                <c:pt idx="18">
                  <c:v>15.86393</c:v>
                </c:pt>
                <c:pt idx="19">
                  <c:v>15.858724</c:v>
                </c:pt>
                <c:pt idx="20">
                  <c:v>16.73077</c:v>
                </c:pt>
                <c:pt idx="21">
                  <c:v>18.397235999999999</c:v>
                </c:pt>
                <c:pt idx="22">
                  <c:v>20.584924999999998</c:v>
                </c:pt>
                <c:pt idx="23">
                  <c:v>22.320264999999999</c:v>
                </c:pt>
                <c:pt idx="24">
                  <c:v>24.362572</c:v>
                </c:pt>
                <c:pt idx="25">
                  <c:v>26.215467</c:v>
                </c:pt>
                <c:pt idx="26">
                  <c:v>26.289909000000002</c:v>
                </c:pt>
                <c:pt idx="27">
                  <c:v>24.575970000000002</c:v>
                </c:pt>
                <c:pt idx="28">
                  <c:v>22.971632</c:v>
                </c:pt>
                <c:pt idx="29">
                  <c:v>22.330518999999999</c:v>
                </c:pt>
                <c:pt idx="30">
                  <c:v>22.074121000000002</c:v>
                </c:pt>
                <c:pt idx="31">
                  <c:v>20.726295</c:v>
                </c:pt>
                <c:pt idx="32">
                  <c:v>20.009077000000001</c:v>
                </c:pt>
                <c:pt idx="33">
                  <c:v>20.367132000000002</c:v>
                </c:pt>
                <c:pt idx="34">
                  <c:v>21.800564000000001</c:v>
                </c:pt>
                <c:pt idx="35">
                  <c:v>22.184656</c:v>
                </c:pt>
                <c:pt idx="36">
                  <c:v>20.9482</c:v>
                </c:pt>
                <c:pt idx="37">
                  <c:v>19.979310999999999</c:v>
                </c:pt>
                <c:pt idx="38">
                  <c:v>20.862580999999999</c:v>
                </c:pt>
                <c:pt idx="39">
                  <c:v>23.699282</c:v>
                </c:pt>
                <c:pt idx="40">
                  <c:v>25.453878</c:v>
                </c:pt>
                <c:pt idx="41">
                  <c:v>25.342721999999998</c:v>
                </c:pt>
                <c:pt idx="42">
                  <c:v>23.646045999999998</c:v>
                </c:pt>
                <c:pt idx="43">
                  <c:v>22.012004999999998</c:v>
                </c:pt>
                <c:pt idx="44">
                  <c:v>21.168559999999999</c:v>
                </c:pt>
                <c:pt idx="45">
                  <c:v>20.813030000000001</c:v>
                </c:pt>
                <c:pt idx="46">
                  <c:v>20.824894</c:v>
                </c:pt>
                <c:pt idx="47">
                  <c:v>20.637478000000002</c:v>
                </c:pt>
                <c:pt idx="48">
                  <c:v>19.232748000000001</c:v>
                </c:pt>
                <c:pt idx="49">
                  <c:v>18.996593000000001</c:v>
                </c:pt>
                <c:pt idx="50">
                  <c:v>21.499178000000001</c:v>
                </c:pt>
                <c:pt idx="51">
                  <c:v>22.592693000000001</c:v>
                </c:pt>
                <c:pt idx="52">
                  <c:v>24.448792999999998</c:v>
                </c:pt>
                <c:pt idx="53">
                  <c:v>22.495463999999998</c:v>
                </c:pt>
                <c:pt idx="54">
                  <c:v>23.491837</c:v>
                </c:pt>
                <c:pt idx="55">
                  <c:v>23.583012</c:v>
                </c:pt>
                <c:pt idx="56">
                  <c:v>25.560265999999999</c:v>
                </c:pt>
                <c:pt idx="57">
                  <c:v>25.316815999999999</c:v>
                </c:pt>
                <c:pt idx="58">
                  <c:v>24.714174</c:v>
                </c:pt>
                <c:pt idx="59">
                  <c:v>24.113092000000002</c:v>
                </c:pt>
                <c:pt idx="60">
                  <c:v>24.220295</c:v>
                </c:pt>
                <c:pt idx="61">
                  <c:v>23.71236</c:v>
                </c:pt>
                <c:pt idx="62">
                  <c:v>23.074981999999999</c:v>
                </c:pt>
                <c:pt idx="63">
                  <c:v>22.181787</c:v>
                </c:pt>
                <c:pt idx="64">
                  <c:v>23.170206</c:v>
                </c:pt>
                <c:pt idx="65">
                  <c:v>23.330593</c:v>
                </c:pt>
                <c:pt idx="66">
                  <c:v>24.290163</c:v>
                </c:pt>
                <c:pt idx="67">
                  <c:v>23.902699999999999</c:v>
                </c:pt>
                <c:pt idx="68">
                  <c:v>24.066663999999999</c:v>
                </c:pt>
                <c:pt idx="69">
                  <c:v>23.513556999999999</c:v>
                </c:pt>
                <c:pt idx="70">
                  <c:v>24.050263999999999</c:v>
                </c:pt>
                <c:pt idx="71">
                  <c:v>23.978352000000001</c:v>
                </c:pt>
                <c:pt idx="72">
                  <c:v>24.68609</c:v>
                </c:pt>
                <c:pt idx="73">
                  <c:v>25.383935999999999</c:v>
                </c:pt>
                <c:pt idx="74">
                  <c:v>26.194944</c:v>
                </c:pt>
                <c:pt idx="75">
                  <c:v>25.579063000000001</c:v>
                </c:pt>
                <c:pt idx="76">
                  <c:v>24.737604000000001</c:v>
                </c:pt>
                <c:pt idx="77">
                  <c:v>24.878997999999999</c:v>
                </c:pt>
                <c:pt idx="78">
                  <c:v>25.436024</c:v>
                </c:pt>
                <c:pt idx="79">
                  <c:v>25.778214999999999</c:v>
                </c:pt>
                <c:pt idx="80">
                  <c:v>26.327449999999999</c:v>
                </c:pt>
                <c:pt idx="81">
                  <c:v>26.450737</c:v>
                </c:pt>
                <c:pt idx="82">
                  <c:v>25.300820999999999</c:v>
                </c:pt>
                <c:pt idx="83">
                  <c:v>24.515293</c:v>
                </c:pt>
                <c:pt idx="84">
                  <c:v>23.553823000000001</c:v>
                </c:pt>
                <c:pt idx="85">
                  <c:v>23.160720999999999</c:v>
                </c:pt>
                <c:pt idx="86">
                  <c:v>23.121535999999999</c:v>
                </c:pt>
                <c:pt idx="87">
                  <c:v>24.162057999999998</c:v>
                </c:pt>
                <c:pt idx="88">
                  <c:v>24.443781000000001</c:v>
                </c:pt>
                <c:pt idx="89">
                  <c:v>23.666388000000001</c:v>
                </c:pt>
                <c:pt idx="90">
                  <c:v>23.441807000000001</c:v>
                </c:pt>
                <c:pt idx="91">
                  <c:v>22.969217</c:v>
                </c:pt>
                <c:pt idx="92">
                  <c:v>22.498563999999998</c:v>
                </c:pt>
                <c:pt idx="93">
                  <c:v>21.67728</c:v>
                </c:pt>
                <c:pt idx="94">
                  <c:v>21.628907999999999</c:v>
                </c:pt>
                <c:pt idx="95">
                  <c:v>21.272009000000001</c:v>
                </c:pt>
                <c:pt idx="96">
                  <c:v>21.095934</c:v>
                </c:pt>
                <c:pt idx="97">
                  <c:v>22.471354999999999</c:v>
                </c:pt>
                <c:pt idx="98">
                  <c:v>23.797138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44-4FCF-B507-FB2C7832E510}"/>
            </c:ext>
          </c:extLst>
        </c:ser>
        <c:ser>
          <c:idx val="1"/>
          <c:order val="1"/>
          <c:tx>
            <c:strRef>
              <c:f>'IP3'!$AM$2</c:f>
              <c:strCache>
                <c:ptCount val="1"/>
                <c:pt idx="0">
                  <c:v>+13dBm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'IP3'!$AL$5:$AL$103</c:f>
              <c:numCache>
                <c:formatCode>General</c:formatCode>
                <c:ptCount val="99"/>
                <c:pt idx="0">
                  <c:v>8</c:v>
                </c:pt>
                <c:pt idx="1">
                  <c:v>8.3775510204082</c:v>
                </c:pt>
                <c:pt idx="2">
                  <c:v>8.7551020408162987</c:v>
                </c:pt>
                <c:pt idx="3">
                  <c:v>9.1326530612245005</c:v>
                </c:pt>
                <c:pt idx="4">
                  <c:v>9.5102040816327005</c:v>
                </c:pt>
                <c:pt idx="5">
                  <c:v>9.8877551020407992</c:v>
                </c:pt>
                <c:pt idx="6">
                  <c:v>10.265306122448999</c:v>
                </c:pt>
                <c:pt idx="7">
                  <c:v>10.642857142857</c:v>
                </c:pt>
                <c:pt idx="8">
                  <c:v>11.020408163265</c:v>
                </c:pt>
                <c:pt idx="9">
                  <c:v>11.397959183673001</c:v>
                </c:pt>
                <c:pt idx="10">
                  <c:v>11.775510204082</c:v>
                </c:pt>
                <c:pt idx="11">
                  <c:v>12.153061224489999</c:v>
                </c:pt>
                <c:pt idx="12">
                  <c:v>12.530612244898</c:v>
                </c:pt>
                <c:pt idx="13">
                  <c:v>12.908163265305999</c:v>
                </c:pt>
                <c:pt idx="14">
                  <c:v>13.285714285714</c:v>
                </c:pt>
                <c:pt idx="15">
                  <c:v>13.663265306122</c:v>
                </c:pt>
                <c:pt idx="16">
                  <c:v>14.040816326531001</c:v>
                </c:pt>
                <c:pt idx="17">
                  <c:v>14.418367346938998</c:v>
                </c:pt>
                <c:pt idx="18">
                  <c:v>14.795918367346999</c:v>
                </c:pt>
                <c:pt idx="19">
                  <c:v>15.173469387754999</c:v>
                </c:pt>
                <c:pt idx="20">
                  <c:v>15.551020408163</c:v>
                </c:pt>
                <c:pt idx="21">
                  <c:v>15.928571428570999</c:v>
                </c:pt>
                <c:pt idx="22">
                  <c:v>16.306122448979998</c:v>
                </c:pt>
                <c:pt idx="23">
                  <c:v>16.683673469388001</c:v>
                </c:pt>
                <c:pt idx="24">
                  <c:v>17.061224489796</c:v>
                </c:pt>
                <c:pt idx="25">
                  <c:v>17.438775510204</c:v>
                </c:pt>
                <c:pt idx="26">
                  <c:v>17.816326530611999</c:v>
                </c:pt>
                <c:pt idx="27">
                  <c:v>18.193877551020002</c:v>
                </c:pt>
                <c:pt idx="28">
                  <c:v>18.571428571428999</c:v>
                </c:pt>
                <c:pt idx="29">
                  <c:v>18.948979591837002</c:v>
                </c:pt>
                <c:pt idx="30">
                  <c:v>19.326530612244998</c:v>
                </c:pt>
                <c:pt idx="31">
                  <c:v>19.704081632653001</c:v>
                </c:pt>
                <c:pt idx="32">
                  <c:v>20.081632653061</c:v>
                </c:pt>
                <c:pt idx="33">
                  <c:v>20.459183673469003</c:v>
                </c:pt>
                <c:pt idx="34">
                  <c:v>20.836734693877997</c:v>
                </c:pt>
                <c:pt idx="35">
                  <c:v>21.214285714286</c:v>
                </c:pt>
                <c:pt idx="36">
                  <c:v>21.591836734693999</c:v>
                </c:pt>
                <c:pt idx="37">
                  <c:v>21.969387755102002</c:v>
                </c:pt>
                <c:pt idx="38">
                  <c:v>22.346938775509997</c:v>
                </c:pt>
                <c:pt idx="39">
                  <c:v>22.724489795918</c:v>
                </c:pt>
                <c:pt idx="40">
                  <c:v>23.102040816327001</c:v>
                </c:pt>
                <c:pt idx="41">
                  <c:v>23.479591836735</c:v>
                </c:pt>
                <c:pt idx="42">
                  <c:v>23.857142857143003</c:v>
                </c:pt>
                <c:pt idx="43">
                  <c:v>24.234693877550999</c:v>
                </c:pt>
                <c:pt idx="44">
                  <c:v>24.612244897958998</c:v>
                </c:pt>
                <c:pt idx="45">
                  <c:v>24.989795918367001</c:v>
                </c:pt>
                <c:pt idx="46">
                  <c:v>25.367346938776002</c:v>
                </c:pt>
                <c:pt idx="47">
                  <c:v>25.744897959183998</c:v>
                </c:pt>
                <c:pt idx="48">
                  <c:v>26.122448979592001</c:v>
                </c:pt>
                <c:pt idx="49">
                  <c:v>26.5</c:v>
                </c:pt>
                <c:pt idx="50">
                  <c:v>26.877551020407999</c:v>
                </c:pt>
                <c:pt idx="51">
                  <c:v>27.255102040816002</c:v>
                </c:pt>
                <c:pt idx="52">
                  <c:v>27.632653061223998</c:v>
                </c:pt>
                <c:pt idx="53">
                  <c:v>28.010204081632999</c:v>
                </c:pt>
                <c:pt idx="54">
                  <c:v>28.387755102041002</c:v>
                </c:pt>
                <c:pt idx="55">
                  <c:v>28.765306122449001</c:v>
                </c:pt>
                <c:pt idx="56">
                  <c:v>29.142857142856997</c:v>
                </c:pt>
                <c:pt idx="57">
                  <c:v>29.520408163265</c:v>
                </c:pt>
                <c:pt idx="58">
                  <c:v>29.897959183672999</c:v>
                </c:pt>
                <c:pt idx="59">
                  <c:v>30.275510204082</c:v>
                </c:pt>
                <c:pt idx="60">
                  <c:v>30.653061224490003</c:v>
                </c:pt>
                <c:pt idx="61">
                  <c:v>31.030612244897998</c:v>
                </c:pt>
                <c:pt idx="62">
                  <c:v>31.408163265306001</c:v>
                </c:pt>
                <c:pt idx="63">
                  <c:v>31.785714285714</c:v>
                </c:pt>
                <c:pt idx="64">
                  <c:v>32.163265306122</c:v>
                </c:pt>
                <c:pt idx="65">
                  <c:v>32.540816326531001</c:v>
                </c:pt>
                <c:pt idx="66">
                  <c:v>32.918367346939</c:v>
                </c:pt>
                <c:pt idx="67">
                  <c:v>33.295918367346999</c:v>
                </c:pt>
                <c:pt idx="68">
                  <c:v>33.673469387754999</c:v>
                </c:pt>
                <c:pt idx="69">
                  <c:v>34.051020408162998</c:v>
                </c:pt>
                <c:pt idx="70">
                  <c:v>34.428571428570997</c:v>
                </c:pt>
                <c:pt idx="71">
                  <c:v>34.806122448980005</c:v>
                </c:pt>
                <c:pt idx="72">
                  <c:v>35.183673469387998</c:v>
                </c:pt>
                <c:pt idx="73">
                  <c:v>35.561224489795997</c:v>
                </c:pt>
                <c:pt idx="74">
                  <c:v>35.938775510204003</c:v>
                </c:pt>
                <c:pt idx="75">
                  <c:v>36.316326530612002</c:v>
                </c:pt>
                <c:pt idx="76">
                  <c:v>36.693877551019995</c:v>
                </c:pt>
                <c:pt idx="77">
                  <c:v>37.071428571429003</c:v>
                </c:pt>
                <c:pt idx="78">
                  <c:v>37.448979591836995</c:v>
                </c:pt>
                <c:pt idx="79">
                  <c:v>37.826530612245001</c:v>
                </c:pt>
                <c:pt idx="80">
                  <c:v>38.204081632653001</c:v>
                </c:pt>
                <c:pt idx="81">
                  <c:v>38.581632653061</c:v>
                </c:pt>
                <c:pt idx="82">
                  <c:v>38.959183673468999</c:v>
                </c:pt>
                <c:pt idx="83">
                  <c:v>39.336734693878</c:v>
                </c:pt>
                <c:pt idx="84">
                  <c:v>39.714285714286007</c:v>
                </c:pt>
                <c:pt idx="85">
                  <c:v>40.091836734693999</c:v>
                </c:pt>
                <c:pt idx="86">
                  <c:v>40.469387755101998</c:v>
                </c:pt>
                <c:pt idx="87">
                  <c:v>40.846938775510004</c:v>
                </c:pt>
                <c:pt idx="88">
                  <c:v>41.224489795917997</c:v>
                </c:pt>
                <c:pt idx="89">
                  <c:v>41.602040816327005</c:v>
                </c:pt>
                <c:pt idx="90">
                  <c:v>41.979591836735004</c:v>
                </c:pt>
                <c:pt idx="91">
                  <c:v>42.357142857142996</c:v>
                </c:pt>
                <c:pt idx="92">
                  <c:v>42.734693877551003</c:v>
                </c:pt>
                <c:pt idx="93">
                  <c:v>43.112244897959002</c:v>
                </c:pt>
                <c:pt idx="94">
                  <c:v>43.489795918366994</c:v>
                </c:pt>
                <c:pt idx="95">
                  <c:v>43.867346938776002</c:v>
                </c:pt>
                <c:pt idx="96">
                  <c:v>44.244897959184001</c:v>
                </c:pt>
                <c:pt idx="97">
                  <c:v>44.622448979592001</c:v>
                </c:pt>
                <c:pt idx="98">
                  <c:v>45</c:v>
                </c:pt>
              </c:numCache>
            </c:numRef>
          </c:xVal>
          <c:yVal>
            <c:numRef>
              <c:f>'IP3'!$AM$5:$AM$103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44-4FCF-B507-FB2C7832E510}"/>
            </c:ext>
          </c:extLst>
        </c:ser>
        <c:ser>
          <c:idx val="2"/>
          <c:order val="2"/>
          <c:tx>
            <c:strRef>
              <c:f>'IP3'!$AP$2</c:f>
              <c:strCache>
                <c:ptCount val="1"/>
                <c:pt idx="0">
                  <c:v>+11dBm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'IP3'!$AO$5:$AO$103</c:f>
              <c:numCache>
                <c:formatCode>General</c:formatCode>
                <c:ptCount val="99"/>
                <c:pt idx="0">
                  <c:v>8</c:v>
                </c:pt>
                <c:pt idx="1">
                  <c:v>8.3775510204082</c:v>
                </c:pt>
                <c:pt idx="2">
                  <c:v>8.7551020408162987</c:v>
                </c:pt>
                <c:pt idx="3">
                  <c:v>9.1326530612245005</c:v>
                </c:pt>
                <c:pt idx="4">
                  <c:v>9.5102040816327005</c:v>
                </c:pt>
                <c:pt idx="5">
                  <c:v>9.8877551020407992</c:v>
                </c:pt>
                <c:pt idx="6">
                  <c:v>10.265306122448999</c:v>
                </c:pt>
                <c:pt idx="7">
                  <c:v>10.642857142857</c:v>
                </c:pt>
                <c:pt idx="8">
                  <c:v>11.020408163265</c:v>
                </c:pt>
                <c:pt idx="9">
                  <c:v>11.397959183673001</c:v>
                </c:pt>
                <c:pt idx="10">
                  <c:v>11.775510204082</c:v>
                </c:pt>
                <c:pt idx="11">
                  <c:v>12.153061224489999</c:v>
                </c:pt>
                <c:pt idx="12">
                  <c:v>12.530612244898</c:v>
                </c:pt>
                <c:pt idx="13">
                  <c:v>12.908163265305999</c:v>
                </c:pt>
                <c:pt idx="14">
                  <c:v>13.285714285714</c:v>
                </c:pt>
                <c:pt idx="15">
                  <c:v>13.663265306122</c:v>
                </c:pt>
                <c:pt idx="16">
                  <c:v>14.040816326531001</c:v>
                </c:pt>
                <c:pt idx="17">
                  <c:v>14.418367346938998</c:v>
                </c:pt>
                <c:pt idx="18">
                  <c:v>14.795918367346999</c:v>
                </c:pt>
                <c:pt idx="19">
                  <c:v>15.173469387754999</c:v>
                </c:pt>
                <c:pt idx="20">
                  <c:v>15.551020408163</c:v>
                </c:pt>
                <c:pt idx="21">
                  <c:v>15.928571428570999</c:v>
                </c:pt>
                <c:pt idx="22">
                  <c:v>16.306122448979998</c:v>
                </c:pt>
                <c:pt idx="23">
                  <c:v>16.683673469388001</c:v>
                </c:pt>
                <c:pt idx="24">
                  <c:v>17.061224489796</c:v>
                </c:pt>
                <c:pt idx="25">
                  <c:v>17.438775510204</c:v>
                </c:pt>
                <c:pt idx="26">
                  <c:v>17.816326530611999</c:v>
                </c:pt>
                <c:pt idx="27">
                  <c:v>18.193877551020002</c:v>
                </c:pt>
                <c:pt idx="28">
                  <c:v>18.571428571428999</c:v>
                </c:pt>
                <c:pt idx="29">
                  <c:v>18.948979591837002</c:v>
                </c:pt>
                <c:pt idx="30">
                  <c:v>19.326530612244998</c:v>
                </c:pt>
                <c:pt idx="31">
                  <c:v>19.704081632653001</c:v>
                </c:pt>
                <c:pt idx="32">
                  <c:v>20.081632653061</c:v>
                </c:pt>
                <c:pt idx="33">
                  <c:v>20.459183673469003</c:v>
                </c:pt>
                <c:pt idx="34">
                  <c:v>20.836734693877997</c:v>
                </c:pt>
                <c:pt idx="35">
                  <c:v>21.214285714286</c:v>
                </c:pt>
                <c:pt idx="36">
                  <c:v>21.591836734693999</c:v>
                </c:pt>
                <c:pt idx="37">
                  <c:v>21.969387755102002</c:v>
                </c:pt>
                <c:pt idx="38">
                  <c:v>22.346938775509997</c:v>
                </c:pt>
                <c:pt idx="39">
                  <c:v>22.724489795918</c:v>
                </c:pt>
                <c:pt idx="40">
                  <c:v>23.102040816327001</c:v>
                </c:pt>
                <c:pt idx="41">
                  <c:v>23.479591836735</c:v>
                </c:pt>
                <c:pt idx="42">
                  <c:v>23.857142857143003</c:v>
                </c:pt>
                <c:pt idx="43">
                  <c:v>24.234693877550999</c:v>
                </c:pt>
                <c:pt idx="44">
                  <c:v>24.612244897958998</c:v>
                </c:pt>
                <c:pt idx="45">
                  <c:v>24.989795918367001</c:v>
                </c:pt>
                <c:pt idx="46">
                  <c:v>25.367346938776002</c:v>
                </c:pt>
                <c:pt idx="47">
                  <c:v>25.744897959183998</c:v>
                </c:pt>
                <c:pt idx="48">
                  <c:v>26.122448979592001</c:v>
                </c:pt>
                <c:pt idx="49">
                  <c:v>26.5</c:v>
                </c:pt>
                <c:pt idx="50">
                  <c:v>26.877551020407999</c:v>
                </c:pt>
                <c:pt idx="51">
                  <c:v>27.255102040816002</c:v>
                </c:pt>
                <c:pt idx="52">
                  <c:v>27.632653061223998</c:v>
                </c:pt>
                <c:pt idx="53">
                  <c:v>28.010204081632999</c:v>
                </c:pt>
                <c:pt idx="54">
                  <c:v>28.387755102041002</c:v>
                </c:pt>
                <c:pt idx="55">
                  <c:v>28.765306122449001</c:v>
                </c:pt>
                <c:pt idx="56">
                  <c:v>29.142857142856997</c:v>
                </c:pt>
                <c:pt idx="57">
                  <c:v>29.520408163265</c:v>
                </c:pt>
                <c:pt idx="58">
                  <c:v>29.897959183672999</c:v>
                </c:pt>
                <c:pt idx="59">
                  <c:v>30.275510204082</c:v>
                </c:pt>
                <c:pt idx="60">
                  <c:v>30.653061224490003</c:v>
                </c:pt>
                <c:pt idx="61">
                  <c:v>31.030612244897998</c:v>
                </c:pt>
                <c:pt idx="62">
                  <c:v>31.408163265306001</c:v>
                </c:pt>
                <c:pt idx="63">
                  <c:v>31.785714285714</c:v>
                </c:pt>
                <c:pt idx="64">
                  <c:v>32.163265306122</c:v>
                </c:pt>
                <c:pt idx="65">
                  <c:v>32.540816326531001</c:v>
                </c:pt>
                <c:pt idx="66">
                  <c:v>32.918367346939</c:v>
                </c:pt>
                <c:pt idx="67">
                  <c:v>33.295918367346999</c:v>
                </c:pt>
                <c:pt idx="68">
                  <c:v>33.673469387754999</c:v>
                </c:pt>
                <c:pt idx="69">
                  <c:v>34.051020408162998</c:v>
                </c:pt>
                <c:pt idx="70">
                  <c:v>34.428571428570997</c:v>
                </c:pt>
                <c:pt idx="71">
                  <c:v>34.806122448980005</c:v>
                </c:pt>
                <c:pt idx="72">
                  <c:v>35.183673469387998</c:v>
                </c:pt>
                <c:pt idx="73">
                  <c:v>35.561224489795997</c:v>
                </c:pt>
                <c:pt idx="74">
                  <c:v>35.938775510204003</c:v>
                </c:pt>
                <c:pt idx="75">
                  <c:v>36.316326530612002</c:v>
                </c:pt>
                <c:pt idx="76">
                  <c:v>36.693877551019995</c:v>
                </c:pt>
                <c:pt idx="77">
                  <c:v>37.071428571429003</c:v>
                </c:pt>
                <c:pt idx="78">
                  <c:v>37.448979591836995</c:v>
                </c:pt>
                <c:pt idx="79">
                  <c:v>37.826530612245001</c:v>
                </c:pt>
                <c:pt idx="80">
                  <c:v>38.204081632653001</c:v>
                </c:pt>
                <c:pt idx="81">
                  <c:v>38.581632653061</c:v>
                </c:pt>
                <c:pt idx="82">
                  <c:v>38.959183673468999</c:v>
                </c:pt>
                <c:pt idx="83">
                  <c:v>39.336734693878</c:v>
                </c:pt>
                <c:pt idx="84">
                  <c:v>39.714285714286007</c:v>
                </c:pt>
                <c:pt idx="85">
                  <c:v>40.091836734693999</c:v>
                </c:pt>
                <c:pt idx="86">
                  <c:v>40.469387755101998</c:v>
                </c:pt>
                <c:pt idx="87">
                  <c:v>40.846938775510004</c:v>
                </c:pt>
                <c:pt idx="88">
                  <c:v>41.224489795917997</c:v>
                </c:pt>
                <c:pt idx="89">
                  <c:v>41.602040816327005</c:v>
                </c:pt>
                <c:pt idx="90">
                  <c:v>41.979591836735004</c:v>
                </c:pt>
                <c:pt idx="91">
                  <c:v>42.357142857142996</c:v>
                </c:pt>
                <c:pt idx="92">
                  <c:v>42.734693877551003</c:v>
                </c:pt>
                <c:pt idx="93">
                  <c:v>43.112244897959002</c:v>
                </c:pt>
                <c:pt idx="94">
                  <c:v>43.489795918366994</c:v>
                </c:pt>
                <c:pt idx="95">
                  <c:v>43.867346938776002</c:v>
                </c:pt>
                <c:pt idx="96">
                  <c:v>44.244897959184001</c:v>
                </c:pt>
                <c:pt idx="97">
                  <c:v>44.622448979592001</c:v>
                </c:pt>
                <c:pt idx="98">
                  <c:v>45</c:v>
                </c:pt>
              </c:numCache>
            </c:numRef>
          </c:xVal>
          <c:yVal>
            <c:numRef>
              <c:f>'IP3'!$AP$5:$AP$103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44-4FCF-B507-FB2C7832E510}"/>
            </c:ext>
          </c:extLst>
        </c:ser>
        <c:ser>
          <c:idx val="3"/>
          <c:order val="3"/>
          <c:tx>
            <c:strRef>
              <c:f>'IP3'!$AS$2</c:f>
              <c:strCache>
                <c:ptCount val="1"/>
                <c:pt idx="0">
                  <c:v>+9dBm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'IP3'!$AR$5:$AR$103</c:f>
              <c:numCache>
                <c:formatCode>General</c:formatCode>
                <c:ptCount val="99"/>
                <c:pt idx="0">
                  <c:v>8</c:v>
                </c:pt>
                <c:pt idx="1">
                  <c:v>8.3775510204082</c:v>
                </c:pt>
                <c:pt idx="2">
                  <c:v>8.7551020408162987</c:v>
                </c:pt>
                <c:pt idx="3">
                  <c:v>9.1326530612245005</c:v>
                </c:pt>
                <c:pt idx="4">
                  <c:v>9.5102040816327005</c:v>
                </c:pt>
                <c:pt idx="5">
                  <c:v>9.8877551020407992</c:v>
                </c:pt>
                <c:pt idx="6">
                  <c:v>10.265306122448999</c:v>
                </c:pt>
                <c:pt idx="7">
                  <c:v>10.642857142857</c:v>
                </c:pt>
                <c:pt idx="8">
                  <c:v>11.020408163265</c:v>
                </c:pt>
                <c:pt idx="9">
                  <c:v>11.397959183673001</c:v>
                </c:pt>
                <c:pt idx="10">
                  <c:v>11.775510204082</c:v>
                </c:pt>
                <c:pt idx="11">
                  <c:v>12.153061224489999</c:v>
                </c:pt>
                <c:pt idx="12">
                  <c:v>12.530612244898</c:v>
                </c:pt>
                <c:pt idx="13">
                  <c:v>12.908163265305999</c:v>
                </c:pt>
                <c:pt idx="14">
                  <c:v>13.285714285714</c:v>
                </c:pt>
                <c:pt idx="15">
                  <c:v>13.663265306122</c:v>
                </c:pt>
                <c:pt idx="16">
                  <c:v>14.040816326531001</c:v>
                </c:pt>
                <c:pt idx="17">
                  <c:v>14.418367346938998</c:v>
                </c:pt>
                <c:pt idx="18">
                  <c:v>14.795918367346999</c:v>
                </c:pt>
                <c:pt idx="19">
                  <c:v>15.173469387754999</c:v>
                </c:pt>
                <c:pt idx="20">
                  <c:v>15.551020408163</c:v>
                </c:pt>
                <c:pt idx="21">
                  <c:v>15.928571428570999</c:v>
                </c:pt>
                <c:pt idx="22">
                  <c:v>16.306122448979998</c:v>
                </c:pt>
                <c:pt idx="23">
                  <c:v>16.683673469388001</c:v>
                </c:pt>
                <c:pt idx="24">
                  <c:v>17.061224489796</c:v>
                </c:pt>
                <c:pt idx="25">
                  <c:v>17.438775510204</c:v>
                </c:pt>
                <c:pt idx="26">
                  <c:v>17.816326530611999</c:v>
                </c:pt>
                <c:pt idx="27">
                  <c:v>18.193877551020002</c:v>
                </c:pt>
                <c:pt idx="28">
                  <c:v>18.571428571428999</c:v>
                </c:pt>
                <c:pt idx="29">
                  <c:v>18.948979591837002</c:v>
                </c:pt>
                <c:pt idx="30">
                  <c:v>19.326530612244998</c:v>
                </c:pt>
                <c:pt idx="31">
                  <c:v>19.704081632653001</c:v>
                </c:pt>
                <c:pt idx="32">
                  <c:v>20.081632653061</c:v>
                </c:pt>
                <c:pt idx="33">
                  <c:v>20.459183673469003</c:v>
                </c:pt>
                <c:pt idx="34">
                  <c:v>20.836734693877997</c:v>
                </c:pt>
                <c:pt idx="35">
                  <c:v>21.214285714286</c:v>
                </c:pt>
                <c:pt idx="36">
                  <c:v>21.591836734693999</c:v>
                </c:pt>
                <c:pt idx="37">
                  <c:v>21.969387755102002</c:v>
                </c:pt>
                <c:pt idx="38">
                  <c:v>22.346938775509997</c:v>
                </c:pt>
                <c:pt idx="39">
                  <c:v>22.724489795918</c:v>
                </c:pt>
                <c:pt idx="40">
                  <c:v>23.102040816327001</c:v>
                </c:pt>
                <c:pt idx="41">
                  <c:v>23.479591836735</c:v>
                </c:pt>
                <c:pt idx="42">
                  <c:v>23.857142857143003</c:v>
                </c:pt>
                <c:pt idx="43">
                  <c:v>24.234693877550999</c:v>
                </c:pt>
                <c:pt idx="44">
                  <c:v>24.612244897958998</c:v>
                </c:pt>
                <c:pt idx="45">
                  <c:v>24.989795918367001</c:v>
                </c:pt>
                <c:pt idx="46">
                  <c:v>25.367346938776002</c:v>
                </c:pt>
                <c:pt idx="47">
                  <c:v>25.744897959183998</c:v>
                </c:pt>
                <c:pt idx="48">
                  <c:v>26.122448979592001</c:v>
                </c:pt>
                <c:pt idx="49">
                  <c:v>26.5</c:v>
                </c:pt>
                <c:pt idx="50">
                  <c:v>26.877551020407999</c:v>
                </c:pt>
                <c:pt idx="51">
                  <c:v>27.255102040816002</c:v>
                </c:pt>
                <c:pt idx="52">
                  <c:v>27.632653061223998</c:v>
                </c:pt>
                <c:pt idx="53">
                  <c:v>28.010204081632999</c:v>
                </c:pt>
                <c:pt idx="54">
                  <c:v>28.387755102041002</c:v>
                </c:pt>
                <c:pt idx="55">
                  <c:v>28.765306122449001</c:v>
                </c:pt>
                <c:pt idx="56">
                  <c:v>29.142857142856997</c:v>
                </c:pt>
                <c:pt idx="57">
                  <c:v>29.520408163265</c:v>
                </c:pt>
                <c:pt idx="58">
                  <c:v>29.897959183672999</c:v>
                </c:pt>
                <c:pt idx="59">
                  <c:v>30.275510204082</c:v>
                </c:pt>
                <c:pt idx="60">
                  <c:v>30.653061224490003</c:v>
                </c:pt>
                <c:pt idx="61">
                  <c:v>31.030612244897998</c:v>
                </c:pt>
                <c:pt idx="62">
                  <c:v>31.408163265306001</c:v>
                </c:pt>
                <c:pt idx="63">
                  <c:v>31.785714285714</c:v>
                </c:pt>
                <c:pt idx="64">
                  <c:v>32.163265306122</c:v>
                </c:pt>
                <c:pt idx="65">
                  <c:v>32.540816326531001</c:v>
                </c:pt>
                <c:pt idx="66">
                  <c:v>32.918367346939</c:v>
                </c:pt>
                <c:pt idx="67">
                  <c:v>33.295918367346999</c:v>
                </c:pt>
                <c:pt idx="68">
                  <c:v>33.673469387754999</c:v>
                </c:pt>
                <c:pt idx="69">
                  <c:v>34.051020408162998</c:v>
                </c:pt>
                <c:pt idx="70">
                  <c:v>34.428571428570997</c:v>
                </c:pt>
                <c:pt idx="71">
                  <c:v>34.806122448980005</c:v>
                </c:pt>
                <c:pt idx="72">
                  <c:v>35.183673469387998</c:v>
                </c:pt>
                <c:pt idx="73">
                  <c:v>35.561224489795997</c:v>
                </c:pt>
                <c:pt idx="74">
                  <c:v>35.938775510204003</c:v>
                </c:pt>
                <c:pt idx="75">
                  <c:v>36.316326530612002</c:v>
                </c:pt>
                <c:pt idx="76">
                  <c:v>36.693877551019995</c:v>
                </c:pt>
                <c:pt idx="77">
                  <c:v>37.071428571429003</c:v>
                </c:pt>
                <c:pt idx="78">
                  <c:v>37.448979591836995</c:v>
                </c:pt>
                <c:pt idx="79">
                  <c:v>37.826530612245001</c:v>
                </c:pt>
                <c:pt idx="80">
                  <c:v>38.204081632653001</c:v>
                </c:pt>
                <c:pt idx="81">
                  <c:v>38.581632653061</c:v>
                </c:pt>
                <c:pt idx="82">
                  <c:v>38.959183673468999</c:v>
                </c:pt>
                <c:pt idx="83">
                  <c:v>39.336734693878</c:v>
                </c:pt>
                <c:pt idx="84">
                  <c:v>39.714285714286007</c:v>
                </c:pt>
                <c:pt idx="85">
                  <c:v>40.091836734693999</c:v>
                </c:pt>
                <c:pt idx="86">
                  <c:v>40.469387755101998</c:v>
                </c:pt>
                <c:pt idx="87">
                  <c:v>40.846938775510004</c:v>
                </c:pt>
                <c:pt idx="88">
                  <c:v>41.224489795917997</c:v>
                </c:pt>
                <c:pt idx="89">
                  <c:v>41.602040816327005</c:v>
                </c:pt>
                <c:pt idx="90">
                  <c:v>41.979591836735004</c:v>
                </c:pt>
                <c:pt idx="91">
                  <c:v>42.357142857142996</c:v>
                </c:pt>
                <c:pt idx="92">
                  <c:v>42.734693877551003</c:v>
                </c:pt>
                <c:pt idx="93">
                  <c:v>43.112244897959002</c:v>
                </c:pt>
                <c:pt idx="94">
                  <c:v>43.489795918366994</c:v>
                </c:pt>
                <c:pt idx="95">
                  <c:v>43.867346938776002</c:v>
                </c:pt>
                <c:pt idx="96">
                  <c:v>44.244897959184001</c:v>
                </c:pt>
                <c:pt idx="97">
                  <c:v>44.622448979592001</c:v>
                </c:pt>
                <c:pt idx="98">
                  <c:v>45</c:v>
                </c:pt>
              </c:numCache>
            </c:numRef>
          </c:xVal>
          <c:yVal>
            <c:numRef>
              <c:f>'IP3'!$AS$5:$AS$103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C44-4FCF-B507-FB2C7832E510}"/>
            </c:ext>
          </c:extLst>
        </c:ser>
        <c:ser>
          <c:idx val="4"/>
          <c:order val="4"/>
          <c:tx>
            <c:strRef>
              <c:f>'IP3'!$AV$2</c:f>
              <c:strCache>
                <c:ptCount val="1"/>
                <c:pt idx="0">
                  <c:v>+7dBm</c:v>
                </c:pt>
              </c:strCache>
              <c:extLst xmlns:c15="http://schemas.microsoft.com/office/drawing/2012/chart"/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'IP3'!$AU$5:$AU$103</c:f>
              <c:numCache>
                <c:formatCode>General</c:formatCode>
                <c:ptCount val="99"/>
                <c:pt idx="0">
                  <c:v>8</c:v>
                </c:pt>
                <c:pt idx="1">
                  <c:v>8.3775510204082</c:v>
                </c:pt>
                <c:pt idx="2">
                  <c:v>8.7551020408162987</c:v>
                </c:pt>
                <c:pt idx="3">
                  <c:v>9.1326530612245005</c:v>
                </c:pt>
                <c:pt idx="4">
                  <c:v>9.5102040816327005</c:v>
                </c:pt>
                <c:pt idx="5">
                  <c:v>9.8877551020407992</c:v>
                </c:pt>
                <c:pt idx="6">
                  <c:v>10.265306122448999</c:v>
                </c:pt>
                <c:pt idx="7">
                  <c:v>10.642857142857</c:v>
                </c:pt>
                <c:pt idx="8">
                  <c:v>11.020408163265</c:v>
                </c:pt>
                <c:pt idx="9">
                  <c:v>11.397959183673001</c:v>
                </c:pt>
                <c:pt idx="10">
                  <c:v>11.775510204082</c:v>
                </c:pt>
                <c:pt idx="11">
                  <c:v>12.153061224489999</c:v>
                </c:pt>
                <c:pt idx="12">
                  <c:v>12.530612244898</c:v>
                </c:pt>
                <c:pt idx="13">
                  <c:v>12.908163265305999</c:v>
                </c:pt>
                <c:pt idx="14">
                  <c:v>13.285714285714</c:v>
                </c:pt>
                <c:pt idx="15">
                  <c:v>13.663265306122</c:v>
                </c:pt>
                <c:pt idx="16">
                  <c:v>14.040816326531001</c:v>
                </c:pt>
                <c:pt idx="17">
                  <c:v>14.418367346938998</c:v>
                </c:pt>
                <c:pt idx="18">
                  <c:v>14.795918367346999</c:v>
                </c:pt>
                <c:pt idx="19">
                  <c:v>15.173469387754999</c:v>
                </c:pt>
                <c:pt idx="20">
                  <c:v>15.551020408163</c:v>
                </c:pt>
                <c:pt idx="21">
                  <c:v>15.928571428570999</c:v>
                </c:pt>
                <c:pt idx="22">
                  <c:v>16.306122448979998</c:v>
                </c:pt>
                <c:pt idx="23">
                  <c:v>16.683673469388001</c:v>
                </c:pt>
                <c:pt idx="24">
                  <c:v>17.061224489796</c:v>
                </c:pt>
                <c:pt idx="25">
                  <c:v>17.438775510204</c:v>
                </c:pt>
                <c:pt idx="26">
                  <c:v>17.816326530611999</c:v>
                </c:pt>
                <c:pt idx="27">
                  <c:v>18.193877551020002</c:v>
                </c:pt>
                <c:pt idx="28">
                  <c:v>18.571428571428999</c:v>
                </c:pt>
                <c:pt idx="29">
                  <c:v>18.948979591837002</c:v>
                </c:pt>
                <c:pt idx="30">
                  <c:v>19.326530612244998</c:v>
                </c:pt>
                <c:pt idx="31">
                  <c:v>19.704081632653001</c:v>
                </c:pt>
                <c:pt idx="32">
                  <c:v>20.081632653061</c:v>
                </c:pt>
                <c:pt idx="33">
                  <c:v>20.459183673469003</c:v>
                </c:pt>
                <c:pt idx="34">
                  <c:v>20.836734693877997</c:v>
                </c:pt>
                <c:pt idx="35">
                  <c:v>21.214285714286</c:v>
                </c:pt>
                <c:pt idx="36">
                  <c:v>21.591836734693999</c:v>
                </c:pt>
                <c:pt idx="37">
                  <c:v>21.969387755102002</c:v>
                </c:pt>
                <c:pt idx="38">
                  <c:v>22.346938775509997</c:v>
                </c:pt>
                <c:pt idx="39">
                  <c:v>22.724489795918</c:v>
                </c:pt>
                <c:pt idx="40">
                  <c:v>23.102040816327001</c:v>
                </c:pt>
                <c:pt idx="41">
                  <c:v>23.479591836735</c:v>
                </c:pt>
                <c:pt idx="42">
                  <c:v>23.857142857143003</c:v>
                </c:pt>
                <c:pt idx="43">
                  <c:v>24.234693877550999</c:v>
                </c:pt>
                <c:pt idx="44">
                  <c:v>24.612244897958998</c:v>
                </c:pt>
                <c:pt idx="45">
                  <c:v>24.989795918367001</c:v>
                </c:pt>
                <c:pt idx="46">
                  <c:v>25.367346938776002</c:v>
                </c:pt>
                <c:pt idx="47">
                  <c:v>25.744897959183998</c:v>
                </c:pt>
                <c:pt idx="48">
                  <c:v>26.122448979592001</c:v>
                </c:pt>
                <c:pt idx="49">
                  <c:v>26.5</c:v>
                </c:pt>
                <c:pt idx="50">
                  <c:v>26.877551020407999</c:v>
                </c:pt>
                <c:pt idx="51">
                  <c:v>27.255102040816002</c:v>
                </c:pt>
                <c:pt idx="52">
                  <c:v>27.632653061223998</c:v>
                </c:pt>
                <c:pt idx="53">
                  <c:v>28.010204081632999</c:v>
                </c:pt>
                <c:pt idx="54">
                  <c:v>28.387755102041002</c:v>
                </c:pt>
                <c:pt idx="55">
                  <c:v>28.765306122449001</c:v>
                </c:pt>
                <c:pt idx="56">
                  <c:v>29.142857142856997</c:v>
                </c:pt>
                <c:pt idx="57">
                  <c:v>29.520408163265</c:v>
                </c:pt>
                <c:pt idx="58">
                  <c:v>29.897959183672999</c:v>
                </c:pt>
                <c:pt idx="59">
                  <c:v>30.275510204082</c:v>
                </c:pt>
                <c:pt idx="60">
                  <c:v>30.653061224490003</c:v>
                </c:pt>
                <c:pt idx="61">
                  <c:v>31.030612244897998</c:v>
                </c:pt>
                <c:pt idx="62">
                  <c:v>31.408163265306001</c:v>
                </c:pt>
                <c:pt idx="63">
                  <c:v>31.785714285714</c:v>
                </c:pt>
                <c:pt idx="64">
                  <c:v>32.163265306122</c:v>
                </c:pt>
                <c:pt idx="65">
                  <c:v>32.540816326531001</c:v>
                </c:pt>
                <c:pt idx="66">
                  <c:v>32.918367346939</c:v>
                </c:pt>
                <c:pt idx="67">
                  <c:v>33.295918367346999</c:v>
                </c:pt>
                <c:pt idx="68">
                  <c:v>33.673469387754999</c:v>
                </c:pt>
                <c:pt idx="69">
                  <c:v>34.051020408162998</c:v>
                </c:pt>
                <c:pt idx="70">
                  <c:v>34.428571428570997</c:v>
                </c:pt>
                <c:pt idx="71">
                  <c:v>34.806122448980005</c:v>
                </c:pt>
                <c:pt idx="72">
                  <c:v>35.183673469387998</c:v>
                </c:pt>
                <c:pt idx="73">
                  <c:v>35.561224489795997</c:v>
                </c:pt>
                <c:pt idx="74">
                  <c:v>35.938775510204003</c:v>
                </c:pt>
                <c:pt idx="75">
                  <c:v>36.316326530612002</c:v>
                </c:pt>
                <c:pt idx="76">
                  <c:v>36.693877551019995</c:v>
                </c:pt>
                <c:pt idx="77">
                  <c:v>37.071428571429003</c:v>
                </c:pt>
                <c:pt idx="78">
                  <c:v>37.448979591836995</c:v>
                </c:pt>
                <c:pt idx="79">
                  <c:v>37.826530612245001</c:v>
                </c:pt>
                <c:pt idx="80">
                  <c:v>38.204081632653001</c:v>
                </c:pt>
                <c:pt idx="81">
                  <c:v>38.581632653061</c:v>
                </c:pt>
                <c:pt idx="82">
                  <c:v>38.959183673468999</c:v>
                </c:pt>
                <c:pt idx="83">
                  <c:v>39.336734693878</c:v>
                </c:pt>
                <c:pt idx="84">
                  <c:v>39.714285714286007</c:v>
                </c:pt>
                <c:pt idx="85">
                  <c:v>40.091836734693999</c:v>
                </c:pt>
                <c:pt idx="86">
                  <c:v>40.469387755101998</c:v>
                </c:pt>
                <c:pt idx="87">
                  <c:v>40.846938775510004</c:v>
                </c:pt>
                <c:pt idx="88">
                  <c:v>41.224489795917997</c:v>
                </c:pt>
                <c:pt idx="89">
                  <c:v>41.602040816327005</c:v>
                </c:pt>
                <c:pt idx="90">
                  <c:v>41.979591836735004</c:v>
                </c:pt>
                <c:pt idx="91">
                  <c:v>42.357142857142996</c:v>
                </c:pt>
                <c:pt idx="92">
                  <c:v>42.734693877551003</c:v>
                </c:pt>
                <c:pt idx="93">
                  <c:v>43.112244897959002</c:v>
                </c:pt>
                <c:pt idx="94">
                  <c:v>43.489795918366994</c:v>
                </c:pt>
                <c:pt idx="95">
                  <c:v>43.867346938776002</c:v>
                </c:pt>
                <c:pt idx="96">
                  <c:v>44.244897959184001</c:v>
                </c:pt>
                <c:pt idx="97">
                  <c:v>44.622448979592001</c:v>
                </c:pt>
                <c:pt idx="98">
                  <c:v>45</c:v>
                </c:pt>
              </c:numCache>
              <c:extLst xmlns:c15="http://schemas.microsoft.com/office/drawing/2012/chart"/>
            </c:numRef>
          </c:xVal>
          <c:yVal>
            <c:numRef>
              <c:f>'IP3'!$AV$5:$AV$103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BC44-4FCF-B507-FB2C7832E510}"/>
            </c:ext>
          </c:extLst>
        </c:ser>
        <c:ser>
          <c:idx val="5"/>
          <c:order val="5"/>
          <c:tx>
            <c:strRef>
              <c:f>'IP3'!$AY$2</c:f>
              <c:strCache>
                <c:ptCount val="1"/>
                <c:pt idx="0">
                  <c:v>+5dBm</c:v>
                </c:pt>
              </c:strCache>
            </c:strRef>
          </c:tx>
          <c:spPr>
            <a:ln cap="sq" cmpd="dbl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'IP3'!$AX$5:$AX$103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xVal>
          <c:yVal>
            <c:numRef>
              <c:f>'IP3'!$AY$5:$AY$103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86-4F72-A0E2-E7E0C92C2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/>
      </c:scatterChart>
      <c:valAx>
        <c:axId val="111626496"/>
        <c:scaling>
          <c:orientation val="minMax"/>
          <c:max val="64"/>
          <c:min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5"/>
      </c:valAx>
      <c:valAx>
        <c:axId val="111657344"/>
        <c:scaling>
          <c:orientation val="minMax"/>
          <c:max val="25"/>
          <c:min val="-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9714451102651046"/>
          <c:y val="0.49787769584357505"/>
          <c:w val="0.19632955521060069"/>
          <c:h val="0.3045913531641877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Output IP3 vs LO Power (dBm)</a:t>
            </a:r>
            <a:r>
              <a:rPr lang="en-US" sz="1000" baseline="30000"/>
              <a:t>1-4</a:t>
            </a:r>
            <a:endParaRPr lang="en-US" sz="1000" baseline="0"/>
          </a:p>
        </c:rich>
      </c:tx>
      <c:layout>
        <c:manualLayout>
          <c:xMode val="edge"/>
          <c:yMode val="edge"/>
          <c:x val="0.21693191207151147"/>
          <c:y val="9.479717813051145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3229665736227416E-2"/>
          <c:w val="0.76542713682528862"/>
          <c:h val="0.716017789442986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'IP3'!$J$2</c:f>
              <c:strCache>
                <c:ptCount val="1"/>
                <c:pt idx="0">
                  <c:v>+15dBm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8</c:v>
                </c:pt>
                <c:pt idx="1">
                  <c:v>8.3775510204082</c:v>
                </c:pt>
                <c:pt idx="2">
                  <c:v>8.7551020408162987</c:v>
                </c:pt>
                <c:pt idx="3">
                  <c:v>9.1326530612245005</c:v>
                </c:pt>
                <c:pt idx="4">
                  <c:v>9.5102040816327005</c:v>
                </c:pt>
                <c:pt idx="5">
                  <c:v>9.8877551020407992</c:v>
                </c:pt>
                <c:pt idx="6">
                  <c:v>10.265306122448999</c:v>
                </c:pt>
                <c:pt idx="7">
                  <c:v>10.642857142857</c:v>
                </c:pt>
                <c:pt idx="8">
                  <c:v>11.020408163265</c:v>
                </c:pt>
                <c:pt idx="9">
                  <c:v>11.397959183673001</c:v>
                </c:pt>
                <c:pt idx="10">
                  <c:v>11.775510204082</c:v>
                </c:pt>
                <c:pt idx="11">
                  <c:v>12.153061224489999</c:v>
                </c:pt>
                <c:pt idx="12">
                  <c:v>12.530612244898</c:v>
                </c:pt>
                <c:pt idx="13">
                  <c:v>12.908163265305999</c:v>
                </c:pt>
                <c:pt idx="14">
                  <c:v>13.285714285714</c:v>
                </c:pt>
                <c:pt idx="15">
                  <c:v>13.663265306122</c:v>
                </c:pt>
                <c:pt idx="16">
                  <c:v>14.040816326531001</c:v>
                </c:pt>
                <c:pt idx="17">
                  <c:v>14.418367346938998</c:v>
                </c:pt>
                <c:pt idx="18">
                  <c:v>14.795918367346999</c:v>
                </c:pt>
                <c:pt idx="19">
                  <c:v>15.173469387754999</c:v>
                </c:pt>
                <c:pt idx="20">
                  <c:v>15.551020408163</c:v>
                </c:pt>
                <c:pt idx="21">
                  <c:v>15.928571428570999</c:v>
                </c:pt>
                <c:pt idx="22">
                  <c:v>16.306122448979998</c:v>
                </c:pt>
                <c:pt idx="23">
                  <c:v>16.683673469388001</c:v>
                </c:pt>
                <c:pt idx="24">
                  <c:v>17.061224489796</c:v>
                </c:pt>
                <c:pt idx="25">
                  <c:v>17.438775510204</c:v>
                </c:pt>
                <c:pt idx="26">
                  <c:v>17.816326530611999</c:v>
                </c:pt>
                <c:pt idx="27">
                  <c:v>18.193877551020002</c:v>
                </c:pt>
                <c:pt idx="28">
                  <c:v>18.571428571428999</c:v>
                </c:pt>
                <c:pt idx="29">
                  <c:v>18.948979591837002</c:v>
                </c:pt>
                <c:pt idx="30">
                  <c:v>19.326530612244998</c:v>
                </c:pt>
                <c:pt idx="31">
                  <c:v>19.704081632653001</c:v>
                </c:pt>
                <c:pt idx="32">
                  <c:v>20.081632653061</c:v>
                </c:pt>
                <c:pt idx="33">
                  <c:v>20.459183673469003</c:v>
                </c:pt>
                <c:pt idx="34">
                  <c:v>20.836734693877997</c:v>
                </c:pt>
                <c:pt idx="35">
                  <c:v>21.214285714286</c:v>
                </c:pt>
                <c:pt idx="36">
                  <c:v>21.591836734693999</c:v>
                </c:pt>
                <c:pt idx="37">
                  <c:v>21.969387755102002</c:v>
                </c:pt>
                <c:pt idx="38">
                  <c:v>22.346938775509997</c:v>
                </c:pt>
                <c:pt idx="39">
                  <c:v>22.724489795918</c:v>
                </c:pt>
                <c:pt idx="40">
                  <c:v>23.102040816327001</c:v>
                </c:pt>
                <c:pt idx="41">
                  <c:v>23.479591836735</c:v>
                </c:pt>
                <c:pt idx="42">
                  <c:v>23.857142857143003</c:v>
                </c:pt>
                <c:pt idx="43">
                  <c:v>24.234693877550999</c:v>
                </c:pt>
                <c:pt idx="44">
                  <c:v>24.612244897958998</c:v>
                </c:pt>
                <c:pt idx="45">
                  <c:v>24.989795918367001</c:v>
                </c:pt>
                <c:pt idx="46">
                  <c:v>25.367346938776002</c:v>
                </c:pt>
                <c:pt idx="47">
                  <c:v>25.744897959183998</c:v>
                </c:pt>
                <c:pt idx="48">
                  <c:v>26.122448979592001</c:v>
                </c:pt>
                <c:pt idx="49">
                  <c:v>26.5</c:v>
                </c:pt>
                <c:pt idx="50">
                  <c:v>26.877551020407999</c:v>
                </c:pt>
                <c:pt idx="51">
                  <c:v>27.255102040816002</c:v>
                </c:pt>
                <c:pt idx="52">
                  <c:v>27.632653061223998</c:v>
                </c:pt>
                <c:pt idx="53">
                  <c:v>28.010204081632999</c:v>
                </c:pt>
                <c:pt idx="54">
                  <c:v>28.387755102041002</c:v>
                </c:pt>
                <c:pt idx="55">
                  <c:v>28.765306122449001</c:v>
                </c:pt>
                <c:pt idx="56">
                  <c:v>29.142857142856997</c:v>
                </c:pt>
                <c:pt idx="57">
                  <c:v>29.520408163265</c:v>
                </c:pt>
                <c:pt idx="58">
                  <c:v>29.897959183672999</c:v>
                </c:pt>
                <c:pt idx="59">
                  <c:v>30.275510204082</c:v>
                </c:pt>
                <c:pt idx="60">
                  <c:v>30.653061224490003</c:v>
                </c:pt>
                <c:pt idx="61">
                  <c:v>31.030612244897998</c:v>
                </c:pt>
                <c:pt idx="62">
                  <c:v>31.408163265306001</c:v>
                </c:pt>
                <c:pt idx="63">
                  <c:v>31.785714285714</c:v>
                </c:pt>
                <c:pt idx="64">
                  <c:v>32.163265306122</c:v>
                </c:pt>
                <c:pt idx="65">
                  <c:v>32.540816326531001</c:v>
                </c:pt>
                <c:pt idx="66">
                  <c:v>32.918367346939</c:v>
                </c:pt>
                <c:pt idx="67">
                  <c:v>33.295918367346999</c:v>
                </c:pt>
                <c:pt idx="68">
                  <c:v>33.673469387754999</c:v>
                </c:pt>
                <c:pt idx="69">
                  <c:v>34.051020408162998</c:v>
                </c:pt>
                <c:pt idx="70">
                  <c:v>34.428571428570997</c:v>
                </c:pt>
                <c:pt idx="71">
                  <c:v>34.806122448980005</c:v>
                </c:pt>
                <c:pt idx="72">
                  <c:v>35.183673469387998</c:v>
                </c:pt>
                <c:pt idx="73">
                  <c:v>35.561224489795997</c:v>
                </c:pt>
                <c:pt idx="74">
                  <c:v>35.938775510204003</c:v>
                </c:pt>
                <c:pt idx="75">
                  <c:v>36.316326530612002</c:v>
                </c:pt>
                <c:pt idx="76">
                  <c:v>36.693877551019995</c:v>
                </c:pt>
                <c:pt idx="77">
                  <c:v>37.071428571429003</c:v>
                </c:pt>
                <c:pt idx="78">
                  <c:v>37.448979591836995</c:v>
                </c:pt>
                <c:pt idx="79">
                  <c:v>37.826530612245001</c:v>
                </c:pt>
                <c:pt idx="80">
                  <c:v>38.204081632653001</c:v>
                </c:pt>
                <c:pt idx="81">
                  <c:v>38.581632653061</c:v>
                </c:pt>
                <c:pt idx="82">
                  <c:v>38.959183673468999</c:v>
                </c:pt>
                <c:pt idx="83">
                  <c:v>39.336734693878</c:v>
                </c:pt>
                <c:pt idx="84">
                  <c:v>39.714285714286007</c:v>
                </c:pt>
                <c:pt idx="85">
                  <c:v>40.091836734693999</c:v>
                </c:pt>
                <c:pt idx="86">
                  <c:v>40.469387755101998</c:v>
                </c:pt>
                <c:pt idx="87">
                  <c:v>40.846938775510004</c:v>
                </c:pt>
                <c:pt idx="88">
                  <c:v>41.224489795917997</c:v>
                </c:pt>
                <c:pt idx="89">
                  <c:v>41.602040816327005</c:v>
                </c:pt>
                <c:pt idx="90">
                  <c:v>41.979591836735004</c:v>
                </c:pt>
                <c:pt idx="91">
                  <c:v>42.357142857142996</c:v>
                </c:pt>
                <c:pt idx="92">
                  <c:v>42.734693877551003</c:v>
                </c:pt>
                <c:pt idx="93">
                  <c:v>43.112244897959002</c:v>
                </c:pt>
                <c:pt idx="94">
                  <c:v>43.489795918366994</c:v>
                </c:pt>
                <c:pt idx="95">
                  <c:v>43.867346938776002</c:v>
                </c:pt>
                <c:pt idx="96">
                  <c:v>44.244897959184001</c:v>
                </c:pt>
                <c:pt idx="97">
                  <c:v>44.622448979592001</c:v>
                </c:pt>
                <c:pt idx="98">
                  <c:v>45</c:v>
                </c:pt>
              </c:numCache>
            </c:numRef>
          </c:xVal>
          <c:yVal>
            <c:numRef>
              <c:f>'IP3'!$K$5:$K$103</c:f>
              <c:numCache>
                <c:formatCode>General</c:formatCode>
                <c:ptCount val="99"/>
                <c:pt idx="0">
                  <c:v>-28.518205999999999</c:v>
                </c:pt>
                <c:pt idx="1">
                  <c:v>-25.420321999999999</c:v>
                </c:pt>
                <c:pt idx="2">
                  <c:v>-19.876601999999998</c:v>
                </c:pt>
                <c:pt idx="3">
                  <c:v>-13.983722999999999</c:v>
                </c:pt>
                <c:pt idx="4">
                  <c:v>-7.8559336999999996</c:v>
                </c:pt>
                <c:pt idx="5">
                  <c:v>-3.3653419000000002</c:v>
                </c:pt>
                <c:pt idx="6">
                  <c:v>-0.46672359000000002</c:v>
                </c:pt>
                <c:pt idx="7">
                  <c:v>0.95738219999999996</c:v>
                </c:pt>
                <c:pt idx="8">
                  <c:v>1.7332025</c:v>
                </c:pt>
                <c:pt idx="9">
                  <c:v>2.9665805999999999</c:v>
                </c:pt>
                <c:pt idx="10">
                  <c:v>4.3396735</c:v>
                </c:pt>
                <c:pt idx="11">
                  <c:v>6.1107186999999996</c:v>
                </c:pt>
                <c:pt idx="12">
                  <c:v>7.1238384000000003</c:v>
                </c:pt>
                <c:pt idx="13">
                  <c:v>8.7175063999999995</c:v>
                </c:pt>
                <c:pt idx="14">
                  <c:v>9.5529460999999998</c:v>
                </c:pt>
                <c:pt idx="15">
                  <c:v>10.098345999999999</c:v>
                </c:pt>
                <c:pt idx="16">
                  <c:v>9.2542591000000005</c:v>
                </c:pt>
                <c:pt idx="17">
                  <c:v>9.1119441999999999</c:v>
                </c:pt>
                <c:pt idx="18">
                  <c:v>9.6590366000000003</c:v>
                </c:pt>
                <c:pt idx="19">
                  <c:v>11.065315999999999</c:v>
                </c:pt>
                <c:pt idx="20">
                  <c:v>11.60628</c:v>
                </c:pt>
                <c:pt idx="21">
                  <c:v>11.839861000000001</c:v>
                </c:pt>
                <c:pt idx="22">
                  <c:v>11.346259999999999</c:v>
                </c:pt>
                <c:pt idx="23">
                  <c:v>11.959171</c:v>
                </c:pt>
                <c:pt idx="24">
                  <c:v>12.665127999999999</c:v>
                </c:pt>
                <c:pt idx="25">
                  <c:v>12.839086999999999</c:v>
                </c:pt>
                <c:pt idx="26">
                  <c:v>13.209909</c:v>
                </c:pt>
                <c:pt idx="27">
                  <c:v>12.42024</c:v>
                </c:pt>
                <c:pt idx="28">
                  <c:v>12.735087999999999</c:v>
                </c:pt>
                <c:pt idx="29">
                  <c:v>12.946603</c:v>
                </c:pt>
                <c:pt idx="30">
                  <c:v>14.718665</c:v>
                </c:pt>
                <c:pt idx="31">
                  <c:v>17.226177</c:v>
                </c:pt>
                <c:pt idx="32">
                  <c:v>18.792815999999998</c:v>
                </c:pt>
                <c:pt idx="33">
                  <c:v>19.070333000000002</c:v>
                </c:pt>
                <c:pt idx="34">
                  <c:v>18.151278000000001</c:v>
                </c:pt>
                <c:pt idx="35">
                  <c:v>18.054756000000001</c:v>
                </c:pt>
                <c:pt idx="36">
                  <c:v>18.483315999999999</c:v>
                </c:pt>
                <c:pt idx="37">
                  <c:v>19.003315000000001</c:v>
                </c:pt>
                <c:pt idx="38">
                  <c:v>19.084948000000001</c:v>
                </c:pt>
                <c:pt idx="39">
                  <c:v>18.854026999999999</c:v>
                </c:pt>
                <c:pt idx="40">
                  <c:v>18.458497999999999</c:v>
                </c:pt>
                <c:pt idx="41">
                  <c:v>18.126078</c:v>
                </c:pt>
                <c:pt idx="42">
                  <c:v>17.516577000000002</c:v>
                </c:pt>
                <c:pt idx="43">
                  <c:v>17.730329999999999</c:v>
                </c:pt>
                <c:pt idx="44">
                  <c:v>16.506397</c:v>
                </c:pt>
                <c:pt idx="45">
                  <c:v>15.537521</c:v>
                </c:pt>
                <c:pt idx="46">
                  <c:v>13.795014</c:v>
                </c:pt>
                <c:pt idx="47">
                  <c:v>12.632483000000001</c:v>
                </c:pt>
                <c:pt idx="48">
                  <c:v>11.657830000000001</c:v>
                </c:pt>
                <c:pt idx="49">
                  <c:v>10.77543</c:v>
                </c:pt>
                <c:pt idx="50">
                  <c:v>10.689368999999999</c:v>
                </c:pt>
                <c:pt idx="51">
                  <c:v>10.711131999999999</c:v>
                </c:pt>
                <c:pt idx="52">
                  <c:v>12.063094</c:v>
                </c:pt>
                <c:pt idx="53">
                  <c:v>12.466098000000001</c:v>
                </c:pt>
                <c:pt idx="54">
                  <c:v>13.989027999999999</c:v>
                </c:pt>
                <c:pt idx="55">
                  <c:v>13.600089000000001</c:v>
                </c:pt>
                <c:pt idx="56">
                  <c:v>14.219127</c:v>
                </c:pt>
                <c:pt idx="57">
                  <c:v>13.362887000000001</c:v>
                </c:pt>
                <c:pt idx="58">
                  <c:v>13.547548000000001</c:v>
                </c:pt>
                <c:pt idx="59">
                  <c:v>13.818505999999999</c:v>
                </c:pt>
                <c:pt idx="60">
                  <c:v>14.293908999999999</c:v>
                </c:pt>
                <c:pt idx="61">
                  <c:v>14.515325000000001</c:v>
                </c:pt>
                <c:pt idx="62">
                  <c:v>13.944921000000001</c:v>
                </c:pt>
                <c:pt idx="63">
                  <c:v>14.324184000000001</c:v>
                </c:pt>
                <c:pt idx="64">
                  <c:v>14.937518000000001</c:v>
                </c:pt>
                <c:pt idx="65">
                  <c:v>15.606071999999999</c:v>
                </c:pt>
                <c:pt idx="66">
                  <c:v>16.062614</c:v>
                </c:pt>
                <c:pt idx="67">
                  <c:v>16.409980999999998</c:v>
                </c:pt>
                <c:pt idx="68">
                  <c:v>15.700351</c:v>
                </c:pt>
                <c:pt idx="69">
                  <c:v>15.072018999999999</c:v>
                </c:pt>
                <c:pt idx="70">
                  <c:v>14.246066000000001</c:v>
                </c:pt>
                <c:pt idx="71">
                  <c:v>14.108746</c:v>
                </c:pt>
                <c:pt idx="72">
                  <c:v>13.853194999999999</c:v>
                </c:pt>
                <c:pt idx="73">
                  <c:v>14.76332</c:v>
                </c:pt>
                <c:pt idx="74">
                  <c:v>14.262871000000001</c:v>
                </c:pt>
                <c:pt idx="75">
                  <c:v>14.441845000000001</c:v>
                </c:pt>
                <c:pt idx="76">
                  <c:v>13.21172</c:v>
                </c:pt>
                <c:pt idx="77">
                  <c:v>14.606835</c:v>
                </c:pt>
                <c:pt idx="78">
                  <c:v>13.485861</c:v>
                </c:pt>
                <c:pt idx="79">
                  <c:v>12.366676999999999</c:v>
                </c:pt>
                <c:pt idx="80">
                  <c:v>10.423842</c:v>
                </c:pt>
                <c:pt idx="81">
                  <c:v>8.6173792000000002</c:v>
                </c:pt>
                <c:pt idx="82">
                  <c:v>7.0751529</c:v>
                </c:pt>
                <c:pt idx="83">
                  <c:v>5.3251575999999998</c:v>
                </c:pt>
                <c:pt idx="84">
                  <c:v>6.8785290999999997</c:v>
                </c:pt>
                <c:pt idx="85">
                  <c:v>8.5565938999999993</c:v>
                </c:pt>
                <c:pt idx="86">
                  <c:v>12.827747</c:v>
                </c:pt>
                <c:pt idx="87">
                  <c:v>13.801679</c:v>
                </c:pt>
                <c:pt idx="88">
                  <c:v>14.804612000000001</c:v>
                </c:pt>
                <c:pt idx="89">
                  <c:v>13.530006999999999</c:v>
                </c:pt>
                <c:pt idx="90">
                  <c:v>14.378928</c:v>
                </c:pt>
                <c:pt idx="91">
                  <c:v>13.814252</c:v>
                </c:pt>
                <c:pt idx="92">
                  <c:v>14.737174</c:v>
                </c:pt>
                <c:pt idx="93">
                  <c:v>13.663178</c:v>
                </c:pt>
                <c:pt idx="94">
                  <c:v>13.727646999999999</c:v>
                </c:pt>
                <c:pt idx="95">
                  <c:v>12.717580999999999</c:v>
                </c:pt>
                <c:pt idx="96">
                  <c:v>12.896658</c:v>
                </c:pt>
                <c:pt idx="97">
                  <c:v>12.720183</c:v>
                </c:pt>
                <c:pt idx="98">
                  <c:v>12.215128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8D3-46DB-8728-589B19E1958A}"/>
            </c:ext>
          </c:extLst>
        </c:ser>
        <c:ser>
          <c:idx val="1"/>
          <c:order val="1"/>
          <c:tx>
            <c:strRef>
              <c:f>'IP3'!$M$2</c:f>
              <c:strCache>
                <c:ptCount val="1"/>
                <c:pt idx="0">
                  <c:v>+13dBm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'IP3'!$L$5:$L$103</c:f>
              <c:numCache>
                <c:formatCode>General</c:formatCode>
                <c:ptCount val="99"/>
                <c:pt idx="0">
                  <c:v>8</c:v>
                </c:pt>
                <c:pt idx="1">
                  <c:v>8.3775510204082</c:v>
                </c:pt>
                <c:pt idx="2">
                  <c:v>8.7551020408162987</c:v>
                </c:pt>
                <c:pt idx="3">
                  <c:v>9.1326530612245005</c:v>
                </c:pt>
                <c:pt idx="4">
                  <c:v>9.5102040816327005</c:v>
                </c:pt>
                <c:pt idx="5">
                  <c:v>9.8877551020407992</c:v>
                </c:pt>
                <c:pt idx="6">
                  <c:v>10.265306122448999</c:v>
                </c:pt>
                <c:pt idx="7">
                  <c:v>10.642857142857</c:v>
                </c:pt>
                <c:pt idx="8">
                  <c:v>11.020408163265</c:v>
                </c:pt>
                <c:pt idx="9">
                  <c:v>11.397959183673001</c:v>
                </c:pt>
                <c:pt idx="10">
                  <c:v>11.775510204082</c:v>
                </c:pt>
                <c:pt idx="11">
                  <c:v>12.153061224489999</c:v>
                </c:pt>
                <c:pt idx="12">
                  <c:v>12.530612244898</c:v>
                </c:pt>
                <c:pt idx="13">
                  <c:v>12.908163265305999</c:v>
                </c:pt>
                <c:pt idx="14">
                  <c:v>13.285714285714</c:v>
                </c:pt>
                <c:pt idx="15">
                  <c:v>13.663265306122</c:v>
                </c:pt>
                <c:pt idx="16">
                  <c:v>14.040816326531001</c:v>
                </c:pt>
                <c:pt idx="17">
                  <c:v>14.418367346938998</c:v>
                </c:pt>
                <c:pt idx="18">
                  <c:v>14.795918367346999</c:v>
                </c:pt>
                <c:pt idx="19">
                  <c:v>15.173469387754999</c:v>
                </c:pt>
                <c:pt idx="20">
                  <c:v>15.551020408163</c:v>
                </c:pt>
                <c:pt idx="21">
                  <c:v>15.928571428570999</c:v>
                </c:pt>
                <c:pt idx="22">
                  <c:v>16.306122448979998</c:v>
                </c:pt>
                <c:pt idx="23">
                  <c:v>16.683673469388001</c:v>
                </c:pt>
                <c:pt idx="24">
                  <c:v>17.061224489796</c:v>
                </c:pt>
                <c:pt idx="25">
                  <c:v>17.438775510204</c:v>
                </c:pt>
                <c:pt idx="26">
                  <c:v>17.816326530611999</c:v>
                </c:pt>
                <c:pt idx="27">
                  <c:v>18.193877551020002</c:v>
                </c:pt>
                <c:pt idx="28">
                  <c:v>18.571428571428999</c:v>
                </c:pt>
                <c:pt idx="29">
                  <c:v>18.948979591837002</c:v>
                </c:pt>
                <c:pt idx="30">
                  <c:v>19.326530612244998</c:v>
                </c:pt>
                <c:pt idx="31">
                  <c:v>19.704081632653001</c:v>
                </c:pt>
                <c:pt idx="32">
                  <c:v>20.081632653061</c:v>
                </c:pt>
                <c:pt idx="33">
                  <c:v>20.459183673469003</c:v>
                </c:pt>
                <c:pt idx="34">
                  <c:v>20.836734693877997</c:v>
                </c:pt>
                <c:pt idx="35">
                  <c:v>21.214285714286</c:v>
                </c:pt>
                <c:pt idx="36">
                  <c:v>21.591836734693999</c:v>
                </c:pt>
                <c:pt idx="37">
                  <c:v>21.969387755102002</c:v>
                </c:pt>
                <c:pt idx="38">
                  <c:v>22.346938775509997</c:v>
                </c:pt>
                <c:pt idx="39">
                  <c:v>22.724489795918</c:v>
                </c:pt>
                <c:pt idx="40">
                  <c:v>23.102040816327001</c:v>
                </c:pt>
                <c:pt idx="41">
                  <c:v>23.479591836735</c:v>
                </c:pt>
                <c:pt idx="42">
                  <c:v>23.857142857143003</c:v>
                </c:pt>
                <c:pt idx="43">
                  <c:v>24.234693877550999</c:v>
                </c:pt>
                <c:pt idx="44">
                  <c:v>24.612244897958998</c:v>
                </c:pt>
                <c:pt idx="45">
                  <c:v>24.989795918367001</c:v>
                </c:pt>
                <c:pt idx="46">
                  <c:v>25.367346938776002</c:v>
                </c:pt>
                <c:pt idx="47">
                  <c:v>25.744897959183998</c:v>
                </c:pt>
                <c:pt idx="48">
                  <c:v>26.122448979592001</c:v>
                </c:pt>
                <c:pt idx="49">
                  <c:v>26.5</c:v>
                </c:pt>
                <c:pt idx="50">
                  <c:v>26.877551020407999</c:v>
                </c:pt>
                <c:pt idx="51">
                  <c:v>27.255102040816002</c:v>
                </c:pt>
                <c:pt idx="52">
                  <c:v>27.632653061223998</c:v>
                </c:pt>
                <c:pt idx="53">
                  <c:v>28.010204081632999</c:v>
                </c:pt>
                <c:pt idx="54">
                  <c:v>28.387755102041002</c:v>
                </c:pt>
                <c:pt idx="55">
                  <c:v>28.765306122449001</c:v>
                </c:pt>
                <c:pt idx="56">
                  <c:v>29.142857142856997</c:v>
                </c:pt>
                <c:pt idx="57">
                  <c:v>29.520408163265</c:v>
                </c:pt>
                <c:pt idx="58">
                  <c:v>29.897959183672999</c:v>
                </c:pt>
                <c:pt idx="59">
                  <c:v>30.275510204082</c:v>
                </c:pt>
                <c:pt idx="60">
                  <c:v>30.653061224490003</c:v>
                </c:pt>
                <c:pt idx="61">
                  <c:v>31.030612244897998</c:v>
                </c:pt>
                <c:pt idx="62">
                  <c:v>31.408163265306001</c:v>
                </c:pt>
                <c:pt idx="63">
                  <c:v>31.785714285714</c:v>
                </c:pt>
                <c:pt idx="64">
                  <c:v>32.163265306122</c:v>
                </c:pt>
                <c:pt idx="65">
                  <c:v>32.540816326531001</c:v>
                </c:pt>
                <c:pt idx="66">
                  <c:v>32.918367346939</c:v>
                </c:pt>
                <c:pt idx="67">
                  <c:v>33.295918367346999</c:v>
                </c:pt>
                <c:pt idx="68">
                  <c:v>33.673469387754999</c:v>
                </c:pt>
                <c:pt idx="69">
                  <c:v>34.051020408162998</c:v>
                </c:pt>
                <c:pt idx="70">
                  <c:v>34.428571428570997</c:v>
                </c:pt>
                <c:pt idx="71">
                  <c:v>34.806122448980005</c:v>
                </c:pt>
                <c:pt idx="72">
                  <c:v>35.183673469387998</c:v>
                </c:pt>
                <c:pt idx="73">
                  <c:v>35.561224489795997</c:v>
                </c:pt>
                <c:pt idx="74">
                  <c:v>35.938775510204003</c:v>
                </c:pt>
                <c:pt idx="75">
                  <c:v>36.316326530612002</c:v>
                </c:pt>
                <c:pt idx="76">
                  <c:v>36.693877551019995</c:v>
                </c:pt>
                <c:pt idx="77">
                  <c:v>37.071428571429003</c:v>
                </c:pt>
                <c:pt idx="78">
                  <c:v>37.448979591836995</c:v>
                </c:pt>
                <c:pt idx="79">
                  <c:v>37.826530612245001</c:v>
                </c:pt>
                <c:pt idx="80">
                  <c:v>38.204081632653001</c:v>
                </c:pt>
                <c:pt idx="81">
                  <c:v>38.581632653061</c:v>
                </c:pt>
                <c:pt idx="82">
                  <c:v>38.959183673468999</c:v>
                </c:pt>
                <c:pt idx="83">
                  <c:v>39.336734693878</c:v>
                </c:pt>
                <c:pt idx="84">
                  <c:v>39.714285714286007</c:v>
                </c:pt>
                <c:pt idx="85">
                  <c:v>40.091836734693999</c:v>
                </c:pt>
                <c:pt idx="86">
                  <c:v>40.469387755101998</c:v>
                </c:pt>
                <c:pt idx="87">
                  <c:v>40.846938775510004</c:v>
                </c:pt>
                <c:pt idx="88">
                  <c:v>41.224489795917997</c:v>
                </c:pt>
                <c:pt idx="89">
                  <c:v>41.602040816327005</c:v>
                </c:pt>
                <c:pt idx="90">
                  <c:v>41.979591836735004</c:v>
                </c:pt>
                <c:pt idx="91">
                  <c:v>42.357142857142996</c:v>
                </c:pt>
                <c:pt idx="92">
                  <c:v>42.734693877551003</c:v>
                </c:pt>
                <c:pt idx="93">
                  <c:v>43.112244897959002</c:v>
                </c:pt>
                <c:pt idx="94">
                  <c:v>43.489795918366994</c:v>
                </c:pt>
                <c:pt idx="95">
                  <c:v>43.867346938776002</c:v>
                </c:pt>
                <c:pt idx="96">
                  <c:v>44.244897959184001</c:v>
                </c:pt>
                <c:pt idx="97">
                  <c:v>44.622448979592001</c:v>
                </c:pt>
                <c:pt idx="98">
                  <c:v>45</c:v>
                </c:pt>
              </c:numCache>
            </c:numRef>
          </c:xVal>
          <c:yVal>
            <c:numRef>
              <c:f>'IP3'!$N$5:$N$103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8D3-46DB-8728-589B19E1958A}"/>
            </c:ext>
          </c:extLst>
        </c:ser>
        <c:ser>
          <c:idx val="2"/>
          <c:order val="2"/>
          <c:tx>
            <c:strRef>
              <c:f>'IP3'!$P$2</c:f>
              <c:strCache>
                <c:ptCount val="1"/>
                <c:pt idx="0">
                  <c:v>+11dBm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'IP3'!$O$5:$O$103</c:f>
              <c:numCache>
                <c:formatCode>General</c:formatCode>
                <c:ptCount val="99"/>
                <c:pt idx="0">
                  <c:v>8</c:v>
                </c:pt>
                <c:pt idx="1">
                  <c:v>8.3775510204082</c:v>
                </c:pt>
                <c:pt idx="2">
                  <c:v>8.7551020408162987</c:v>
                </c:pt>
                <c:pt idx="3">
                  <c:v>9.1326530612245005</c:v>
                </c:pt>
                <c:pt idx="4">
                  <c:v>9.5102040816327005</c:v>
                </c:pt>
                <c:pt idx="5">
                  <c:v>9.8877551020407992</c:v>
                </c:pt>
                <c:pt idx="6">
                  <c:v>10.265306122448999</c:v>
                </c:pt>
                <c:pt idx="7">
                  <c:v>10.642857142857</c:v>
                </c:pt>
                <c:pt idx="8">
                  <c:v>11.020408163265</c:v>
                </c:pt>
                <c:pt idx="9">
                  <c:v>11.397959183673001</c:v>
                </c:pt>
                <c:pt idx="10">
                  <c:v>11.775510204082</c:v>
                </c:pt>
                <c:pt idx="11">
                  <c:v>12.153061224489999</c:v>
                </c:pt>
                <c:pt idx="12">
                  <c:v>12.530612244898</c:v>
                </c:pt>
                <c:pt idx="13">
                  <c:v>12.908163265305999</c:v>
                </c:pt>
                <c:pt idx="14">
                  <c:v>13.285714285714</c:v>
                </c:pt>
                <c:pt idx="15">
                  <c:v>13.663265306122</c:v>
                </c:pt>
                <c:pt idx="16">
                  <c:v>14.040816326531001</c:v>
                </c:pt>
                <c:pt idx="17">
                  <c:v>14.418367346938998</c:v>
                </c:pt>
                <c:pt idx="18">
                  <c:v>14.795918367346999</c:v>
                </c:pt>
                <c:pt idx="19">
                  <c:v>15.173469387754999</c:v>
                </c:pt>
                <c:pt idx="20">
                  <c:v>15.551020408163</c:v>
                </c:pt>
                <c:pt idx="21">
                  <c:v>15.928571428570999</c:v>
                </c:pt>
                <c:pt idx="22">
                  <c:v>16.306122448979998</c:v>
                </c:pt>
                <c:pt idx="23">
                  <c:v>16.683673469388001</c:v>
                </c:pt>
                <c:pt idx="24">
                  <c:v>17.061224489796</c:v>
                </c:pt>
                <c:pt idx="25">
                  <c:v>17.438775510204</c:v>
                </c:pt>
                <c:pt idx="26">
                  <c:v>17.816326530611999</c:v>
                </c:pt>
                <c:pt idx="27">
                  <c:v>18.193877551020002</c:v>
                </c:pt>
                <c:pt idx="28">
                  <c:v>18.571428571428999</c:v>
                </c:pt>
                <c:pt idx="29">
                  <c:v>18.948979591837002</c:v>
                </c:pt>
                <c:pt idx="30">
                  <c:v>19.326530612244998</c:v>
                </c:pt>
                <c:pt idx="31">
                  <c:v>19.704081632653001</c:v>
                </c:pt>
                <c:pt idx="32">
                  <c:v>20.081632653061</c:v>
                </c:pt>
                <c:pt idx="33">
                  <c:v>20.459183673469003</c:v>
                </c:pt>
                <c:pt idx="34">
                  <c:v>20.836734693877997</c:v>
                </c:pt>
                <c:pt idx="35">
                  <c:v>21.214285714286</c:v>
                </c:pt>
                <c:pt idx="36">
                  <c:v>21.591836734693999</c:v>
                </c:pt>
                <c:pt idx="37">
                  <c:v>21.969387755102002</c:v>
                </c:pt>
                <c:pt idx="38">
                  <c:v>22.346938775509997</c:v>
                </c:pt>
                <c:pt idx="39">
                  <c:v>22.724489795918</c:v>
                </c:pt>
                <c:pt idx="40">
                  <c:v>23.102040816327001</c:v>
                </c:pt>
                <c:pt idx="41">
                  <c:v>23.479591836735</c:v>
                </c:pt>
                <c:pt idx="42">
                  <c:v>23.857142857143003</c:v>
                </c:pt>
                <c:pt idx="43">
                  <c:v>24.234693877550999</c:v>
                </c:pt>
                <c:pt idx="44">
                  <c:v>24.612244897958998</c:v>
                </c:pt>
                <c:pt idx="45">
                  <c:v>24.989795918367001</c:v>
                </c:pt>
                <c:pt idx="46">
                  <c:v>25.367346938776002</c:v>
                </c:pt>
                <c:pt idx="47">
                  <c:v>25.744897959183998</c:v>
                </c:pt>
                <c:pt idx="48">
                  <c:v>26.122448979592001</c:v>
                </c:pt>
                <c:pt idx="49">
                  <c:v>26.5</c:v>
                </c:pt>
                <c:pt idx="50">
                  <c:v>26.877551020407999</c:v>
                </c:pt>
                <c:pt idx="51">
                  <c:v>27.255102040816002</c:v>
                </c:pt>
                <c:pt idx="52">
                  <c:v>27.632653061223998</c:v>
                </c:pt>
                <c:pt idx="53">
                  <c:v>28.010204081632999</c:v>
                </c:pt>
                <c:pt idx="54">
                  <c:v>28.387755102041002</c:v>
                </c:pt>
                <c:pt idx="55">
                  <c:v>28.765306122449001</c:v>
                </c:pt>
                <c:pt idx="56">
                  <c:v>29.142857142856997</c:v>
                </c:pt>
                <c:pt idx="57">
                  <c:v>29.520408163265</c:v>
                </c:pt>
                <c:pt idx="58">
                  <c:v>29.897959183672999</c:v>
                </c:pt>
                <c:pt idx="59">
                  <c:v>30.275510204082</c:v>
                </c:pt>
                <c:pt idx="60">
                  <c:v>30.653061224490003</c:v>
                </c:pt>
                <c:pt idx="61">
                  <c:v>31.030612244897998</c:v>
                </c:pt>
                <c:pt idx="62">
                  <c:v>31.408163265306001</c:v>
                </c:pt>
                <c:pt idx="63">
                  <c:v>31.785714285714</c:v>
                </c:pt>
                <c:pt idx="64">
                  <c:v>32.163265306122</c:v>
                </c:pt>
                <c:pt idx="65">
                  <c:v>32.540816326531001</c:v>
                </c:pt>
                <c:pt idx="66">
                  <c:v>32.918367346939</c:v>
                </c:pt>
                <c:pt idx="67">
                  <c:v>33.295918367346999</c:v>
                </c:pt>
                <c:pt idx="68">
                  <c:v>33.673469387754999</c:v>
                </c:pt>
                <c:pt idx="69">
                  <c:v>34.051020408162998</c:v>
                </c:pt>
                <c:pt idx="70">
                  <c:v>34.428571428570997</c:v>
                </c:pt>
                <c:pt idx="71">
                  <c:v>34.806122448980005</c:v>
                </c:pt>
                <c:pt idx="72">
                  <c:v>35.183673469387998</c:v>
                </c:pt>
                <c:pt idx="73">
                  <c:v>35.561224489795997</c:v>
                </c:pt>
                <c:pt idx="74">
                  <c:v>35.938775510204003</c:v>
                </c:pt>
                <c:pt idx="75">
                  <c:v>36.316326530612002</c:v>
                </c:pt>
                <c:pt idx="76">
                  <c:v>36.693877551019995</c:v>
                </c:pt>
                <c:pt idx="77">
                  <c:v>37.071428571429003</c:v>
                </c:pt>
                <c:pt idx="78">
                  <c:v>37.448979591836995</c:v>
                </c:pt>
                <c:pt idx="79">
                  <c:v>37.826530612245001</c:v>
                </c:pt>
                <c:pt idx="80">
                  <c:v>38.204081632653001</c:v>
                </c:pt>
                <c:pt idx="81">
                  <c:v>38.581632653061</c:v>
                </c:pt>
                <c:pt idx="82">
                  <c:v>38.959183673468999</c:v>
                </c:pt>
                <c:pt idx="83">
                  <c:v>39.336734693878</c:v>
                </c:pt>
                <c:pt idx="84">
                  <c:v>39.714285714286007</c:v>
                </c:pt>
                <c:pt idx="85">
                  <c:v>40.091836734693999</c:v>
                </c:pt>
                <c:pt idx="86">
                  <c:v>40.469387755101998</c:v>
                </c:pt>
                <c:pt idx="87">
                  <c:v>40.846938775510004</c:v>
                </c:pt>
                <c:pt idx="88">
                  <c:v>41.224489795917997</c:v>
                </c:pt>
                <c:pt idx="89">
                  <c:v>41.602040816327005</c:v>
                </c:pt>
                <c:pt idx="90">
                  <c:v>41.979591836735004</c:v>
                </c:pt>
                <c:pt idx="91">
                  <c:v>42.357142857142996</c:v>
                </c:pt>
                <c:pt idx="92">
                  <c:v>42.734693877551003</c:v>
                </c:pt>
                <c:pt idx="93">
                  <c:v>43.112244897959002</c:v>
                </c:pt>
                <c:pt idx="94">
                  <c:v>43.489795918366994</c:v>
                </c:pt>
                <c:pt idx="95">
                  <c:v>43.867346938776002</c:v>
                </c:pt>
                <c:pt idx="96">
                  <c:v>44.244897959184001</c:v>
                </c:pt>
                <c:pt idx="97">
                  <c:v>44.622448979592001</c:v>
                </c:pt>
                <c:pt idx="98">
                  <c:v>45</c:v>
                </c:pt>
              </c:numCache>
            </c:numRef>
          </c:xVal>
          <c:yVal>
            <c:numRef>
              <c:f>'IP3'!$Q$5:$Q$103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8D3-46DB-8728-589B19E1958A}"/>
            </c:ext>
          </c:extLst>
        </c:ser>
        <c:ser>
          <c:idx val="3"/>
          <c:order val="3"/>
          <c:tx>
            <c:strRef>
              <c:f>'IP3'!$S$2</c:f>
              <c:strCache>
                <c:ptCount val="1"/>
                <c:pt idx="0">
                  <c:v>+9dBm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'IP3'!$R$5:$R$103</c:f>
              <c:numCache>
                <c:formatCode>General</c:formatCode>
                <c:ptCount val="99"/>
                <c:pt idx="0">
                  <c:v>8</c:v>
                </c:pt>
                <c:pt idx="1">
                  <c:v>8.3775510204082</c:v>
                </c:pt>
                <c:pt idx="2">
                  <c:v>8.7551020408162987</c:v>
                </c:pt>
                <c:pt idx="3">
                  <c:v>9.1326530612245005</c:v>
                </c:pt>
                <c:pt idx="4">
                  <c:v>9.5102040816327005</c:v>
                </c:pt>
                <c:pt idx="5">
                  <c:v>9.8877551020407992</c:v>
                </c:pt>
                <c:pt idx="6">
                  <c:v>10.265306122448999</c:v>
                </c:pt>
                <c:pt idx="7">
                  <c:v>10.642857142857</c:v>
                </c:pt>
                <c:pt idx="8">
                  <c:v>11.020408163265</c:v>
                </c:pt>
                <c:pt idx="9">
                  <c:v>11.397959183673001</c:v>
                </c:pt>
                <c:pt idx="10">
                  <c:v>11.775510204082</c:v>
                </c:pt>
                <c:pt idx="11">
                  <c:v>12.153061224489999</c:v>
                </c:pt>
                <c:pt idx="12">
                  <c:v>12.530612244898</c:v>
                </c:pt>
                <c:pt idx="13">
                  <c:v>12.908163265305999</c:v>
                </c:pt>
                <c:pt idx="14">
                  <c:v>13.285714285714</c:v>
                </c:pt>
                <c:pt idx="15">
                  <c:v>13.663265306122</c:v>
                </c:pt>
                <c:pt idx="16">
                  <c:v>14.040816326531001</c:v>
                </c:pt>
                <c:pt idx="17">
                  <c:v>14.418367346938998</c:v>
                </c:pt>
                <c:pt idx="18">
                  <c:v>14.795918367346999</c:v>
                </c:pt>
                <c:pt idx="19">
                  <c:v>15.173469387754999</c:v>
                </c:pt>
                <c:pt idx="20">
                  <c:v>15.551020408163</c:v>
                </c:pt>
                <c:pt idx="21">
                  <c:v>15.928571428570999</c:v>
                </c:pt>
                <c:pt idx="22">
                  <c:v>16.306122448979998</c:v>
                </c:pt>
                <c:pt idx="23">
                  <c:v>16.683673469388001</c:v>
                </c:pt>
                <c:pt idx="24">
                  <c:v>17.061224489796</c:v>
                </c:pt>
                <c:pt idx="25">
                  <c:v>17.438775510204</c:v>
                </c:pt>
                <c:pt idx="26">
                  <c:v>17.816326530611999</c:v>
                </c:pt>
                <c:pt idx="27">
                  <c:v>18.193877551020002</c:v>
                </c:pt>
                <c:pt idx="28">
                  <c:v>18.571428571428999</c:v>
                </c:pt>
                <c:pt idx="29">
                  <c:v>18.948979591837002</c:v>
                </c:pt>
                <c:pt idx="30">
                  <c:v>19.326530612244998</c:v>
                </c:pt>
                <c:pt idx="31">
                  <c:v>19.704081632653001</c:v>
                </c:pt>
                <c:pt idx="32">
                  <c:v>20.081632653061</c:v>
                </c:pt>
                <c:pt idx="33">
                  <c:v>20.459183673469003</c:v>
                </c:pt>
                <c:pt idx="34">
                  <c:v>20.836734693877997</c:v>
                </c:pt>
                <c:pt idx="35">
                  <c:v>21.214285714286</c:v>
                </c:pt>
                <c:pt idx="36">
                  <c:v>21.591836734693999</c:v>
                </c:pt>
                <c:pt idx="37">
                  <c:v>21.969387755102002</c:v>
                </c:pt>
                <c:pt idx="38">
                  <c:v>22.346938775509997</c:v>
                </c:pt>
                <c:pt idx="39">
                  <c:v>22.724489795918</c:v>
                </c:pt>
                <c:pt idx="40">
                  <c:v>23.102040816327001</c:v>
                </c:pt>
                <c:pt idx="41">
                  <c:v>23.479591836735</c:v>
                </c:pt>
                <c:pt idx="42">
                  <c:v>23.857142857143003</c:v>
                </c:pt>
                <c:pt idx="43">
                  <c:v>24.234693877550999</c:v>
                </c:pt>
                <c:pt idx="44">
                  <c:v>24.612244897958998</c:v>
                </c:pt>
                <c:pt idx="45">
                  <c:v>24.989795918367001</c:v>
                </c:pt>
                <c:pt idx="46">
                  <c:v>25.367346938776002</c:v>
                </c:pt>
                <c:pt idx="47">
                  <c:v>25.744897959183998</c:v>
                </c:pt>
                <c:pt idx="48">
                  <c:v>26.122448979592001</c:v>
                </c:pt>
                <c:pt idx="49">
                  <c:v>26.5</c:v>
                </c:pt>
                <c:pt idx="50">
                  <c:v>26.877551020407999</c:v>
                </c:pt>
                <c:pt idx="51">
                  <c:v>27.255102040816002</c:v>
                </c:pt>
                <c:pt idx="52">
                  <c:v>27.632653061223998</c:v>
                </c:pt>
                <c:pt idx="53">
                  <c:v>28.010204081632999</c:v>
                </c:pt>
                <c:pt idx="54">
                  <c:v>28.387755102041002</c:v>
                </c:pt>
                <c:pt idx="55">
                  <c:v>28.765306122449001</c:v>
                </c:pt>
                <c:pt idx="56">
                  <c:v>29.142857142856997</c:v>
                </c:pt>
                <c:pt idx="57">
                  <c:v>29.520408163265</c:v>
                </c:pt>
                <c:pt idx="58">
                  <c:v>29.897959183672999</c:v>
                </c:pt>
                <c:pt idx="59">
                  <c:v>30.275510204082</c:v>
                </c:pt>
                <c:pt idx="60">
                  <c:v>30.653061224490003</c:v>
                </c:pt>
                <c:pt idx="61">
                  <c:v>31.030612244897998</c:v>
                </c:pt>
                <c:pt idx="62">
                  <c:v>31.408163265306001</c:v>
                </c:pt>
                <c:pt idx="63">
                  <c:v>31.785714285714</c:v>
                </c:pt>
                <c:pt idx="64">
                  <c:v>32.163265306122</c:v>
                </c:pt>
                <c:pt idx="65">
                  <c:v>32.540816326531001</c:v>
                </c:pt>
                <c:pt idx="66">
                  <c:v>32.918367346939</c:v>
                </c:pt>
                <c:pt idx="67">
                  <c:v>33.295918367346999</c:v>
                </c:pt>
                <c:pt idx="68">
                  <c:v>33.673469387754999</c:v>
                </c:pt>
                <c:pt idx="69">
                  <c:v>34.051020408162998</c:v>
                </c:pt>
                <c:pt idx="70">
                  <c:v>34.428571428570997</c:v>
                </c:pt>
                <c:pt idx="71">
                  <c:v>34.806122448980005</c:v>
                </c:pt>
                <c:pt idx="72">
                  <c:v>35.183673469387998</c:v>
                </c:pt>
                <c:pt idx="73">
                  <c:v>35.561224489795997</c:v>
                </c:pt>
                <c:pt idx="74">
                  <c:v>35.938775510204003</c:v>
                </c:pt>
                <c:pt idx="75">
                  <c:v>36.316326530612002</c:v>
                </c:pt>
                <c:pt idx="76">
                  <c:v>36.693877551019995</c:v>
                </c:pt>
                <c:pt idx="77">
                  <c:v>37.071428571429003</c:v>
                </c:pt>
                <c:pt idx="78">
                  <c:v>37.448979591836995</c:v>
                </c:pt>
                <c:pt idx="79">
                  <c:v>37.826530612245001</c:v>
                </c:pt>
                <c:pt idx="80">
                  <c:v>38.204081632653001</c:v>
                </c:pt>
                <c:pt idx="81">
                  <c:v>38.581632653061</c:v>
                </c:pt>
                <c:pt idx="82">
                  <c:v>38.959183673468999</c:v>
                </c:pt>
                <c:pt idx="83">
                  <c:v>39.336734693878</c:v>
                </c:pt>
                <c:pt idx="84">
                  <c:v>39.714285714286007</c:v>
                </c:pt>
                <c:pt idx="85">
                  <c:v>40.091836734693999</c:v>
                </c:pt>
                <c:pt idx="86">
                  <c:v>40.469387755101998</c:v>
                </c:pt>
                <c:pt idx="87">
                  <c:v>40.846938775510004</c:v>
                </c:pt>
                <c:pt idx="88">
                  <c:v>41.224489795917997</c:v>
                </c:pt>
                <c:pt idx="89">
                  <c:v>41.602040816327005</c:v>
                </c:pt>
                <c:pt idx="90">
                  <c:v>41.979591836735004</c:v>
                </c:pt>
                <c:pt idx="91">
                  <c:v>42.357142857142996</c:v>
                </c:pt>
                <c:pt idx="92">
                  <c:v>42.734693877551003</c:v>
                </c:pt>
                <c:pt idx="93">
                  <c:v>43.112244897959002</c:v>
                </c:pt>
                <c:pt idx="94">
                  <c:v>43.489795918366994</c:v>
                </c:pt>
                <c:pt idx="95">
                  <c:v>43.867346938776002</c:v>
                </c:pt>
                <c:pt idx="96">
                  <c:v>44.244897959184001</c:v>
                </c:pt>
                <c:pt idx="97">
                  <c:v>44.622448979592001</c:v>
                </c:pt>
                <c:pt idx="98">
                  <c:v>45</c:v>
                </c:pt>
              </c:numCache>
            </c:numRef>
          </c:xVal>
          <c:yVal>
            <c:numRef>
              <c:f>'IP3'!$T$5:$T$103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8D3-46DB-8728-589B19E1958A}"/>
            </c:ext>
          </c:extLst>
        </c:ser>
        <c:ser>
          <c:idx val="4"/>
          <c:order val="4"/>
          <c:tx>
            <c:strRef>
              <c:f>'IP3'!$V$2</c:f>
              <c:strCache>
                <c:ptCount val="1"/>
                <c:pt idx="0">
                  <c:v>+7dBm</c:v>
                </c:pt>
              </c:strCache>
              <c:extLst xmlns:c15="http://schemas.microsoft.com/office/drawing/2012/chart"/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'IP3'!$U$5:$U$104</c:f>
              <c:numCache>
                <c:formatCode>General</c:formatCode>
                <c:ptCount val="100"/>
                <c:pt idx="0">
                  <c:v>8</c:v>
                </c:pt>
                <c:pt idx="1">
                  <c:v>8.3775510204082</c:v>
                </c:pt>
                <c:pt idx="2">
                  <c:v>8.7551020408162987</c:v>
                </c:pt>
                <c:pt idx="3">
                  <c:v>9.1326530612245005</c:v>
                </c:pt>
                <c:pt idx="4">
                  <c:v>9.5102040816327005</c:v>
                </c:pt>
                <c:pt idx="5">
                  <c:v>9.8877551020407992</c:v>
                </c:pt>
                <c:pt idx="6">
                  <c:v>10.265306122448999</c:v>
                </c:pt>
                <c:pt idx="7">
                  <c:v>10.642857142857</c:v>
                </c:pt>
                <c:pt idx="8">
                  <c:v>11.020408163265</c:v>
                </c:pt>
                <c:pt idx="9">
                  <c:v>11.397959183673001</c:v>
                </c:pt>
                <c:pt idx="10">
                  <c:v>11.775510204082</c:v>
                </c:pt>
                <c:pt idx="11">
                  <c:v>12.153061224489999</c:v>
                </c:pt>
                <c:pt idx="12">
                  <c:v>12.530612244898</c:v>
                </c:pt>
                <c:pt idx="13">
                  <c:v>12.908163265305999</c:v>
                </c:pt>
                <c:pt idx="14">
                  <c:v>13.285714285714</c:v>
                </c:pt>
                <c:pt idx="15">
                  <c:v>13.663265306122</c:v>
                </c:pt>
                <c:pt idx="16">
                  <c:v>14.040816326531001</c:v>
                </c:pt>
                <c:pt idx="17">
                  <c:v>14.418367346938998</c:v>
                </c:pt>
                <c:pt idx="18">
                  <c:v>14.795918367346999</c:v>
                </c:pt>
                <c:pt idx="19">
                  <c:v>15.173469387754999</c:v>
                </c:pt>
                <c:pt idx="20">
                  <c:v>15.551020408163</c:v>
                </c:pt>
                <c:pt idx="21">
                  <c:v>15.928571428570999</c:v>
                </c:pt>
                <c:pt idx="22">
                  <c:v>16.306122448979998</c:v>
                </c:pt>
                <c:pt idx="23">
                  <c:v>16.683673469388001</c:v>
                </c:pt>
                <c:pt idx="24">
                  <c:v>17.061224489796</c:v>
                </c:pt>
                <c:pt idx="25">
                  <c:v>17.438775510204</c:v>
                </c:pt>
                <c:pt idx="26">
                  <c:v>17.816326530611999</c:v>
                </c:pt>
                <c:pt idx="27">
                  <c:v>18.193877551020002</c:v>
                </c:pt>
                <c:pt idx="28">
                  <c:v>18.571428571428999</c:v>
                </c:pt>
                <c:pt idx="29">
                  <c:v>18.948979591837002</c:v>
                </c:pt>
                <c:pt idx="30">
                  <c:v>19.326530612244998</c:v>
                </c:pt>
                <c:pt idx="31">
                  <c:v>19.704081632653001</c:v>
                </c:pt>
                <c:pt idx="32">
                  <c:v>20.081632653061</c:v>
                </c:pt>
                <c:pt idx="33">
                  <c:v>20.459183673469003</c:v>
                </c:pt>
                <c:pt idx="34">
                  <c:v>20.836734693877997</c:v>
                </c:pt>
                <c:pt idx="35">
                  <c:v>21.214285714286</c:v>
                </c:pt>
                <c:pt idx="36">
                  <c:v>21.591836734693999</c:v>
                </c:pt>
                <c:pt idx="37">
                  <c:v>21.969387755102002</c:v>
                </c:pt>
                <c:pt idx="38">
                  <c:v>22.346938775509997</c:v>
                </c:pt>
                <c:pt idx="39">
                  <c:v>22.724489795918</c:v>
                </c:pt>
                <c:pt idx="40">
                  <c:v>23.102040816327001</c:v>
                </c:pt>
                <c:pt idx="41">
                  <c:v>23.479591836735</c:v>
                </c:pt>
                <c:pt idx="42">
                  <c:v>23.857142857143003</c:v>
                </c:pt>
                <c:pt idx="43">
                  <c:v>24.234693877550999</c:v>
                </c:pt>
                <c:pt idx="44">
                  <c:v>24.612244897958998</c:v>
                </c:pt>
                <c:pt idx="45">
                  <c:v>24.989795918367001</c:v>
                </c:pt>
                <c:pt idx="46">
                  <c:v>25.367346938776002</c:v>
                </c:pt>
                <c:pt idx="47">
                  <c:v>25.744897959183998</c:v>
                </c:pt>
                <c:pt idx="48">
                  <c:v>26.122448979592001</c:v>
                </c:pt>
                <c:pt idx="49">
                  <c:v>26.5</c:v>
                </c:pt>
                <c:pt idx="50">
                  <c:v>26.877551020407999</c:v>
                </c:pt>
                <c:pt idx="51">
                  <c:v>27.255102040816002</c:v>
                </c:pt>
                <c:pt idx="52">
                  <c:v>27.632653061223998</c:v>
                </c:pt>
                <c:pt idx="53">
                  <c:v>28.010204081632999</c:v>
                </c:pt>
                <c:pt idx="54">
                  <c:v>28.387755102041002</c:v>
                </c:pt>
                <c:pt idx="55">
                  <c:v>28.765306122449001</c:v>
                </c:pt>
                <c:pt idx="56">
                  <c:v>29.142857142856997</c:v>
                </c:pt>
                <c:pt idx="57">
                  <c:v>29.520408163265</c:v>
                </c:pt>
                <c:pt idx="58">
                  <c:v>29.897959183672999</c:v>
                </c:pt>
                <c:pt idx="59">
                  <c:v>30.275510204082</c:v>
                </c:pt>
                <c:pt idx="60">
                  <c:v>30.653061224490003</c:v>
                </c:pt>
                <c:pt idx="61">
                  <c:v>31.030612244897998</c:v>
                </c:pt>
                <c:pt idx="62">
                  <c:v>31.408163265306001</c:v>
                </c:pt>
                <c:pt idx="63">
                  <c:v>31.785714285714</c:v>
                </c:pt>
                <c:pt idx="64">
                  <c:v>32.163265306122</c:v>
                </c:pt>
                <c:pt idx="65">
                  <c:v>32.540816326531001</c:v>
                </c:pt>
                <c:pt idx="66">
                  <c:v>32.918367346939</c:v>
                </c:pt>
                <c:pt idx="67">
                  <c:v>33.295918367346999</c:v>
                </c:pt>
                <c:pt idx="68">
                  <c:v>33.673469387754999</c:v>
                </c:pt>
                <c:pt idx="69">
                  <c:v>34.051020408162998</c:v>
                </c:pt>
                <c:pt idx="70">
                  <c:v>34.428571428570997</c:v>
                </c:pt>
                <c:pt idx="71">
                  <c:v>34.806122448980005</c:v>
                </c:pt>
                <c:pt idx="72">
                  <c:v>35.183673469387998</c:v>
                </c:pt>
                <c:pt idx="73">
                  <c:v>35.561224489795997</c:v>
                </c:pt>
                <c:pt idx="74">
                  <c:v>35.938775510204003</c:v>
                </c:pt>
                <c:pt idx="75">
                  <c:v>36.316326530612002</c:v>
                </c:pt>
                <c:pt idx="76">
                  <c:v>36.693877551019995</c:v>
                </c:pt>
                <c:pt idx="77">
                  <c:v>37.071428571429003</c:v>
                </c:pt>
                <c:pt idx="78">
                  <c:v>37.448979591836995</c:v>
                </c:pt>
                <c:pt idx="79">
                  <c:v>37.826530612245001</c:v>
                </c:pt>
                <c:pt idx="80">
                  <c:v>38.204081632653001</c:v>
                </c:pt>
                <c:pt idx="81">
                  <c:v>38.581632653061</c:v>
                </c:pt>
                <c:pt idx="82">
                  <c:v>38.959183673468999</c:v>
                </c:pt>
                <c:pt idx="83">
                  <c:v>39.336734693878</c:v>
                </c:pt>
                <c:pt idx="84">
                  <c:v>39.714285714286007</c:v>
                </c:pt>
                <c:pt idx="85">
                  <c:v>40.091836734693999</c:v>
                </c:pt>
                <c:pt idx="86">
                  <c:v>40.469387755101998</c:v>
                </c:pt>
                <c:pt idx="87">
                  <c:v>40.846938775510004</c:v>
                </c:pt>
                <c:pt idx="88">
                  <c:v>41.224489795917997</c:v>
                </c:pt>
                <c:pt idx="89">
                  <c:v>41.602040816327005</c:v>
                </c:pt>
                <c:pt idx="90">
                  <c:v>41.979591836735004</c:v>
                </c:pt>
                <c:pt idx="91">
                  <c:v>42.357142857142996</c:v>
                </c:pt>
                <c:pt idx="92">
                  <c:v>42.734693877551003</c:v>
                </c:pt>
                <c:pt idx="93">
                  <c:v>43.112244897959002</c:v>
                </c:pt>
                <c:pt idx="94">
                  <c:v>43.489795918366994</c:v>
                </c:pt>
                <c:pt idx="95">
                  <c:v>43.867346938776002</c:v>
                </c:pt>
                <c:pt idx="96">
                  <c:v>44.244897959184001</c:v>
                </c:pt>
                <c:pt idx="97">
                  <c:v>44.622448979592001</c:v>
                </c:pt>
                <c:pt idx="98">
                  <c:v>45</c:v>
                </c:pt>
              </c:numCache>
              <c:extLst xmlns:c15="http://schemas.microsoft.com/office/drawing/2012/chart"/>
            </c:numRef>
          </c:xVal>
          <c:yVal>
            <c:numRef>
              <c:f>'IP3'!$W$5:$W$103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98D3-46DB-8728-589B19E1958A}"/>
            </c:ext>
          </c:extLst>
        </c:ser>
        <c:ser>
          <c:idx val="5"/>
          <c:order val="5"/>
          <c:tx>
            <c:strRef>
              <c:f>'IP3'!$Y$2</c:f>
              <c:strCache>
                <c:ptCount val="1"/>
                <c:pt idx="0">
                  <c:v>+5dBm</c:v>
                </c:pt>
              </c:strCache>
            </c:strRef>
          </c:tx>
          <c:spPr>
            <a:ln cap="sq" cmpd="dbl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'IP3'!$X$5:$X$103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xVal>
          <c:yVal>
            <c:numRef>
              <c:f>'IP3'!$Z$5:$Z$103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9B-4AD2-ABA7-8C083ED02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/>
      </c:scatterChart>
      <c:valAx>
        <c:axId val="111626496"/>
        <c:scaling>
          <c:orientation val="minMax"/>
          <c:max val="64"/>
          <c:min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5"/>
      </c:valAx>
      <c:valAx>
        <c:axId val="111657344"/>
        <c:scaling>
          <c:orientation val="minMax"/>
          <c:max val="2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518573899175741"/>
          <c:y val="0.50105752405949255"/>
          <c:w val="0.19632951264612125"/>
          <c:h val="0.302898804316127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 (dBm)</a:t>
            </a:r>
            <a:r>
              <a:rPr lang="en-US" sz="1000" baseline="30000"/>
              <a:t>1-4</a:t>
            </a:r>
            <a:endParaRPr lang="en-US" sz="1000" baseline="0"/>
          </a:p>
        </c:rich>
      </c:tx>
      <c:layout>
        <c:manualLayout>
          <c:xMode val="edge"/>
          <c:yMode val="edge"/>
          <c:x val="0.41459703935735731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8</c:v>
                </c:pt>
                <c:pt idx="1">
                  <c:v>8.3775510204082</c:v>
                </c:pt>
                <c:pt idx="2">
                  <c:v>8.7551020408162987</c:v>
                </c:pt>
                <c:pt idx="3">
                  <c:v>9.1326530612245005</c:v>
                </c:pt>
                <c:pt idx="4">
                  <c:v>9.5102040816327005</c:v>
                </c:pt>
                <c:pt idx="5">
                  <c:v>9.8877551020407992</c:v>
                </c:pt>
                <c:pt idx="6">
                  <c:v>10.265306122448999</c:v>
                </c:pt>
                <c:pt idx="7">
                  <c:v>10.642857142857</c:v>
                </c:pt>
                <c:pt idx="8">
                  <c:v>11.020408163265</c:v>
                </c:pt>
                <c:pt idx="9">
                  <c:v>11.397959183673001</c:v>
                </c:pt>
                <c:pt idx="10">
                  <c:v>11.775510204082</c:v>
                </c:pt>
                <c:pt idx="11">
                  <c:v>12.153061224489999</c:v>
                </c:pt>
                <c:pt idx="12">
                  <c:v>12.530612244898</c:v>
                </c:pt>
                <c:pt idx="13">
                  <c:v>12.908163265305999</c:v>
                </c:pt>
                <c:pt idx="14">
                  <c:v>13.285714285714</c:v>
                </c:pt>
                <c:pt idx="15">
                  <c:v>13.663265306122</c:v>
                </c:pt>
                <c:pt idx="16">
                  <c:v>14.040816326531001</c:v>
                </c:pt>
                <c:pt idx="17">
                  <c:v>14.418367346938998</c:v>
                </c:pt>
                <c:pt idx="18">
                  <c:v>14.795918367346999</c:v>
                </c:pt>
                <c:pt idx="19">
                  <c:v>15.173469387754999</c:v>
                </c:pt>
                <c:pt idx="20">
                  <c:v>15.551020408163</c:v>
                </c:pt>
                <c:pt idx="21">
                  <c:v>15.928571428570999</c:v>
                </c:pt>
                <c:pt idx="22">
                  <c:v>16.306122448979998</c:v>
                </c:pt>
                <c:pt idx="23">
                  <c:v>16.683673469388001</c:v>
                </c:pt>
                <c:pt idx="24">
                  <c:v>17.061224489796</c:v>
                </c:pt>
                <c:pt idx="25">
                  <c:v>17.438775510204</c:v>
                </c:pt>
                <c:pt idx="26">
                  <c:v>17.816326530611999</c:v>
                </c:pt>
                <c:pt idx="27">
                  <c:v>18.193877551020002</c:v>
                </c:pt>
                <c:pt idx="28">
                  <c:v>18.571428571428999</c:v>
                </c:pt>
                <c:pt idx="29">
                  <c:v>18.948979591837002</c:v>
                </c:pt>
                <c:pt idx="30">
                  <c:v>19.326530612244998</c:v>
                </c:pt>
                <c:pt idx="31">
                  <c:v>19.704081632653001</c:v>
                </c:pt>
                <c:pt idx="32">
                  <c:v>20.081632653061</c:v>
                </c:pt>
                <c:pt idx="33">
                  <c:v>20.459183673469003</c:v>
                </c:pt>
                <c:pt idx="34">
                  <c:v>20.836734693877997</c:v>
                </c:pt>
                <c:pt idx="35">
                  <c:v>21.214285714286</c:v>
                </c:pt>
                <c:pt idx="36">
                  <c:v>21.591836734693999</c:v>
                </c:pt>
                <c:pt idx="37">
                  <c:v>21.969387755102002</c:v>
                </c:pt>
                <c:pt idx="38">
                  <c:v>22.346938775509997</c:v>
                </c:pt>
                <c:pt idx="39">
                  <c:v>22.724489795918</c:v>
                </c:pt>
                <c:pt idx="40">
                  <c:v>23.102040816327001</c:v>
                </c:pt>
                <c:pt idx="41">
                  <c:v>23.479591836735</c:v>
                </c:pt>
                <c:pt idx="42">
                  <c:v>23.857142857143003</c:v>
                </c:pt>
                <c:pt idx="43">
                  <c:v>24.234693877550999</c:v>
                </c:pt>
                <c:pt idx="44">
                  <c:v>24.612244897958998</c:v>
                </c:pt>
                <c:pt idx="45">
                  <c:v>24.989795918367001</c:v>
                </c:pt>
                <c:pt idx="46">
                  <c:v>25.367346938776002</c:v>
                </c:pt>
                <c:pt idx="47">
                  <c:v>25.744897959183998</c:v>
                </c:pt>
                <c:pt idx="48">
                  <c:v>26.122448979592001</c:v>
                </c:pt>
                <c:pt idx="49">
                  <c:v>26.5</c:v>
                </c:pt>
                <c:pt idx="50">
                  <c:v>26.877551020407999</c:v>
                </c:pt>
                <c:pt idx="51">
                  <c:v>27.255102040816002</c:v>
                </c:pt>
                <c:pt idx="52">
                  <c:v>27.632653061223998</c:v>
                </c:pt>
                <c:pt idx="53">
                  <c:v>28.010204081632999</c:v>
                </c:pt>
                <c:pt idx="54">
                  <c:v>28.387755102041002</c:v>
                </c:pt>
                <c:pt idx="55">
                  <c:v>28.765306122449001</c:v>
                </c:pt>
                <c:pt idx="56">
                  <c:v>29.142857142856997</c:v>
                </c:pt>
                <c:pt idx="57">
                  <c:v>29.520408163265</c:v>
                </c:pt>
                <c:pt idx="58">
                  <c:v>29.897959183672999</c:v>
                </c:pt>
                <c:pt idx="59">
                  <c:v>30.275510204082</c:v>
                </c:pt>
                <c:pt idx="60">
                  <c:v>30.653061224490003</c:v>
                </c:pt>
                <c:pt idx="61">
                  <c:v>31.030612244897998</c:v>
                </c:pt>
                <c:pt idx="62">
                  <c:v>31.408163265306001</c:v>
                </c:pt>
                <c:pt idx="63">
                  <c:v>31.785714285714</c:v>
                </c:pt>
                <c:pt idx="64">
                  <c:v>32.163265306122</c:v>
                </c:pt>
                <c:pt idx="65">
                  <c:v>32.540816326531001</c:v>
                </c:pt>
                <c:pt idx="66">
                  <c:v>32.918367346939</c:v>
                </c:pt>
                <c:pt idx="67">
                  <c:v>33.295918367346999</c:v>
                </c:pt>
                <c:pt idx="68">
                  <c:v>33.673469387754999</c:v>
                </c:pt>
                <c:pt idx="69">
                  <c:v>34.051020408162998</c:v>
                </c:pt>
                <c:pt idx="70">
                  <c:v>34.428571428570997</c:v>
                </c:pt>
                <c:pt idx="71">
                  <c:v>34.806122448980005</c:v>
                </c:pt>
                <c:pt idx="72">
                  <c:v>35.183673469387998</c:v>
                </c:pt>
                <c:pt idx="73">
                  <c:v>35.561224489795997</c:v>
                </c:pt>
                <c:pt idx="74">
                  <c:v>35.938775510204003</c:v>
                </c:pt>
                <c:pt idx="75">
                  <c:v>36.316326530612002</c:v>
                </c:pt>
                <c:pt idx="76">
                  <c:v>36.693877551019995</c:v>
                </c:pt>
                <c:pt idx="77">
                  <c:v>37.071428571429003</c:v>
                </c:pt>
                <c:pt idx="78">
                  <c:v>37.448979591836995</c:v>
                </c:pt>
                <c:pt idx="79">
                  <c:v>37.826530612245001</c:v>
                </c:pt>
                <c:pt idx="80">
                  <c:v>38.204081632653001</c:v>
                </c:pt>
                <c:pt idx="81">
                  <c:v>38.581632653061</c:v>
                </c:pt>
                <c:pt idx="82">
                  <c:v>38.959183673468999</c:v>
                </c:pt>
                <c:pt idx="83">
                  <c:v>39.336734693878</c:v>
                </c:pt>
                <c:pt idx="84">
                  <c:v>39.714285714286007</c:v>
                </c:pt>
                <c:pt idx="85">
                  <c:v>40.091836734693999</c:v>
                </c:pt>
                <c:pt idx="86">
                  <c:v>40.469387755101998</c:v>
                </c:pt>
                <c:pt idx="87">
                  <c:v>40.846938775510004</c:v>
                </c:pt>
                <c:pt idx="88">
                  <c:v>41.224489795917997</c:v>
                </c:pt>
                <c:pt idx="89">
                  <c:v>41.602040816327005</c:v>
                </c:pt>
                <c:pt idx="90">
                  <c:v>41.979591836735004</c:v>
                </c:pt>
                <c:pt idx="91">
                  <c:v>42.357142857142996</c:v>
                </c:pt>
                <c:pt idx="92">
                  <c:v>42.734693877551003</c:v>
                </c:pt>
                <c:pt idx="93">
                  <c:v>43.112244897959002</c:v>
                </c:pt>
                <c:pt idx="94">
                  <c:v>43.489795918366994</c:v>
                </c:pt>
                <c:pt idx="95">
                  <c:v>43.867346938776002</c:v>
                </c:pt>
                <c:pt idx="96">
                  <c:v>44.244897959184001</c:v>
                </c:pt>
                <c:pt idx="97">
                  <c:v>44.622448979592001</c:v>
                </c:pt>
                <c:pt idx="98">
                  <c:v>45</c:v>
                </c:pt>
              </c:numCache>
            </c:numRef>
          </c:xVal>
          <c:yVal>
            <c:numRef>
              <c:f>'IP3'!$J$5:$J$103</c:f>
              <c:numCache>
                <c:formatCode>General</c:formatCode>
                <c:ptCount val="99"/>
                <c:pt idx="0">
                  <c:v>1.0753725000000001</c:v>
                </c:pt>
                <c:pt idx="1">
                  <c:v>2.8436124</c:v>
                </c:pt>
                <c:pt idx="2">
                  <c:v>4.7523789000000001</c:v>
                </c:pt>
                <c:pt idx="3">
                  <c:v>5.5305662</c:v>
                </c:pt>
                <c:pt idx="4">
                  <c:v>6.3368979000000003</c:v>
                </c:pt>
                <c:pt idx="5">
                  <c:v>7.3135976999999999</c:v>
                </c:pt>
                <c:pt idx="6">
                  <c:v>8.2573833000000008</c:v>
                </c:pt>
                <c:pt idx="7">
                  <c:v>8.7362242000000006</c:v>
                </c:pt>
                <c:pt idx="8">
                  <c:v>9.0261172999999992</c:v>
                </c:pt>
                <c:pt idx="9">
                  <c:v>9.8787459999999996</c:v>
                </c:pt>
                <c:pt idx="10">
                  <c:v>11.018046999999999</c:v>
                </c:pt>
                <c:pt idx="11">
                  <c:v>12.761039999999999</c:v>
                </c:pt>
                <c:pt idx="12">
                  <c:v>13.677756</c:v>
                </c:pt>
                <c:pt idx="13">
                  <c:v>15.318234</c:v>
                </c:pt>
                <c:pt idx="14">
                  <c:v>16.026827000000001</c:v>
                </c:pt>
                <c:pt idx="15">
                  <c:v>16.566399000000001</c:v>
                </c:pt>
                <c:pt idx="16">
                  <c:v>15.635519</c:v>
                </c:pt>
                <c:pt idx="17">
                  <c:v>15.330595000000001</c:v>
                </c:pt>
                <c:pt idx="18">
                  <c:v>15.777234</c:v>
                </c:pt>
                <c:pt idx="19">
                  <c:v>17.135603</c:v>
                </c:pt>
                <c:pt idx="20">
                  <c:v>17.677305</c:v>
                </c:pt>
                <c:pt idx="21">
                  <c:v>17.921075999999999</c:v>
                </c:pt>
                <c:pt idx="22">
                  <c:v>17.368386999999998</c:v>
                </c:pt>
                <c:pt idx="23">
                  <c:v>17.894421000000001</c:v>
                </c:pt>
                <c:pt idx="24">
                  <c:v>18.557742999999999</c:v>
                </c:pt>
                <c:pt idx="25">
                  <c:v>18.717168999999998</c:v>
                </c:pt>
                <c:pt idx="26">
                  <c:v>19.121448999999998</c:v>
                </c:pt>
                <c:pt idx="27">
                  <c:v>18.374718000000001</c:v>
                </c:pt>
                <c:pt idx="28">
                  <c:v>18.705454</c:v>
                </c:pt>
                <c:pt idx="29">
                  <c:v>19.015267999999999</c:v>
                </c:pt>
                <c:pt idx="30">
                  <c:v>20.829415999999998</c:v>
                </c:pt>
                <c:pt idx="31">
                  <c:v>23.387727999999999</c:v>
                </c:pt>
                <c:pt idx="32">
                  <c:v>24.931439999999998</c:v>
                </c:pt>
                <c:pt idx="33">
                  <c:v>25.248536999999999</c:v>
                </c:pt>
                <c:pt idx="34">
                  <c:v>24.557870999999999</c:v>
                </c:pt>
                <c:pt idx="35">
                  <c:v>24.65354</c:v>
                </c:pt>
                <c:pt idx="36">
                  <c:v>25.439169</c:v>
                </c:pt>
                <c:pt idx="37">
                  <c:v>26.166197</c:v>
                </c:pt>
                <c:pt idx="38">
                  <c:v>26.423233</c:v>
                </c:pt>
                <c:pt idx="39">
                  <c:v>26.318048000000001</c:v>
                </c:pt>
                <c:pt idx="40">
                  <c:v>25.901050999999999</c:v>
                </c:pt>
                <c:pt idx="41">
                  <c:v>25.824967999999998</c:v>
                </c:pt>
                <c:pt idx="42">
                  <c:v>25.222221000000001</c:v>
                </c:pt>
                <c:pt idx="43">
                  <c:v>25.473742999999999</c:v>
                </c:pt>
                <c:pt idx="44">
                  <c:v>24.129390999999998</c:v>
                </c:pt>
                <c:pt idx="45">
                  <c:v>22.916834000000001</c:v>
                </c:pt>
                <c:pt idx="46">
                  <c:v>21.187752</c:v>
                </c:pt>
                <c:pt idx="47">
                  <c:v>20.021844999999999</c:v>
                </c:pt>
                <c:pt idx="48">
                  <c:v>19.196596</c:v>
                </c:pt>
                <c:pt idx="49">
                  <c:v>18.347137</c:v>
                </c:pt>
                <c:pt idx="50">
                  <c:v>18.067627000000002</c:v>
                </c:pt>
                <c:pt idx="51">
                  <c:v>17.999046</c:v>
                </c:pt>
                <c:pt idx="52">
                  <c:v>19.214124999999999</c:v>
                </c:pt>
                <c:pt idx="53">
                  <c:v>19.642420000000001</c:v>
                </c:pt>
                <c:pt idx="54">
                  <c:v>21.155401000000001</c:v>
                </c:pt>
                <c:pt idx="55">
                  <c:v>20.729317000000002</c:v>
                </c:pt>
                <c:pt idx="56">
                  <c:v>21.338145999999998</c:v>
                </c:pt>
                <c:pt idx="57">
                  <c:v>20.478317000000001</c:v>
                </c:pt>
                <c:pt idx="58">
                  <c:v>20.695502999999999</c:v>
                </c:pt>
                <c:pt idx="59">
                  <c:v>21.044806000000001</c:v>
                </c:pt>
                <c:pt idx="60">
                  <c:v>21.571083000000002</c:v>
                </c:pt>
                <c:pt idx="61">
                  <c:v>21.874063</c:v>
                </c:pt>
                <c:pt idx="62">
                  <c:v>21.409123999999998</c:v>
                </c:pt>
                <c:pt idx="63">
                  <c:v>21.986654000000001</c:v>
                </c:pt>
                <c:pt idx="64">
                  <c:v>22.835761999999999</c:v>
                </c:pt>
                <c:pt idx="65">
                  <c:v>23.739598999999998</c:v>
                </c:pt>
                <c:pt idx="66">
                  <c:v>24.441721000000001</c:v>
                </c:pt>
                <c:pt idx="67">
                  <c:v>24.870101999999999</c:v>
                </c:pt>
                <c:pt idx="68">
                  <c:v>24.465216000000002</c:v>
                </c:pt>
                <c:pt idx="69">
                  <c:v>24.029339</c:v>
                </c:pt>
                <c:pt idx="70">
                  <c:v>23.709599999999998</c:v>
                </c:pt>
                <c:pt idx="71">
                  <c:v>23.775283999999999</c:v>
                </c:pt>
                <c:pt idx="72">
                  <c:v>23.526737000000001</c:v>
                </c:pt>
                <c:pt idx="73">
                  <c:v>24.465166</c:v>
                </c:pt>
                <c:pt idx="74">
                  <c:v>23.771318000000001</c:v>
                </c:pt>
                <c:pt idx="75">
                  <c:v>24.045062999999999</c:v>
                </c:pt>
                <c:pt idx="76">
                  <c:v>22.714514000000001</c:v>
                </c:pt>
                <c:pt idx="77">
                  <c:v>24.245436000000002</c:v>
                </c:pt>
                <c:pt idx="78">
                  <c:v>23.256065</c:v>
                </c:pt>
                <c:pt idx="79">
                  <c:v>22.031939000000001</c:v>
                </c:pt>
                <c:pt idx="80">
                  <c:v>20.018007000000001</c:v>
                </c:pt>
                <c:pt idx="81">
                  <c:v>18.256585999999999</c:v>
                </c:pt>
                <c:pt idx="82">
                  <c:v>17.008313999999999</c:v>
                </c:pt>
                <c:pt idx="83">
                  <c:v>15.958297999999999</c:v>
                </c:pt>
                <c:pt idx="84">
                  <c:v>17.149508999999998</c:v>
                </c:pt>
                <c:pt idx="85">
                  <c:v>18.380279999999999</c:v>
                </c:pt>
                <c:pt idx="86">
                  <c:v>21.645060000000001</c:v>
                </c:pt>
                <c:pt idx="87">
                  <c:v>22.509048</c:v>
                </c:pt>
                <c:pt idx="88">
                  <c:v>23.528884999999999</c:v>
                </c:pt>
                <c:pt idx="89">
                  <c:v>22.475750000000001</c:v>
                </c:pt>
                <c:pt idx="90">
                  <c:v>23.541063000000001</c:v>
                </c:pt>
                <c:pt idx="91">
                  <c:v>23.27364</c:v>
                </c:pt>
                <c:pt idx="92">
                  <c:v>24.650290999999999</c:v>
                </c:pt>
                <c:pt idx="93">
                  <c:v>23.999524999999998</c:v>
                </c:pt>
                <c:pt idx="94">
                  <c:v>24.361818</c:v>
                </c:pt>
                <c:pt idx="95">
                  <c:v>23.461351000000001</c:v>
                </c:pt>
                <c:pt idx="96">
                  <c:v>23.705356999999999</c:v>
                </c:pt>
                <c:pt idx="97">
                  <c:v>23.726500000000001</c:v>
                </c:pt>
                <c:pt idx="98">
                  <c:v>23.365615999999999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D3-4A95-BD2A-148DDE6E0B64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8</c:v>
                </c:pt>
                <c:pt idx="1">
                  <c:v>8.3775510204082</c:v>
                </c:pt>
                <c:pt idx="2">
                  <c:v>8.7551020408162987</c:v>
                </c:pt>
                <c:pt idx="3">
                  <c:v>9.1326530612245005</c:v>
                </c:pt>
                <c:pt idx="4">
                  <c:v>9.5102040816327005</c:v>
                </c:pt>
                <c:pt idx="5">
                  <c:v>9.8877551020407992</c:v>
                </c:pt>
                <c:pt idx="6">
                  <c:v>10.265306122448999</c:v>
                </c:pt>
                <c:pt idx="7">
                  <c:v>10.642857142857</c:v>
                </c:pt>
                <c:pt idx="8">
                  <c:v>11.020408163265</c:v>
                </c:pt>
                <c:pt idx="9">
                  <c:v>11.397959183673001</c:v>
                </c:pt>
                <c:pt idx="10">
                  <c:v>11.775510204082</c:v>
                </c:pt>
                <c:pt idx="11">
                  <c:v>12.153061224489999</c:v>
                </c:pt>
                <c:pt idx="12">
                  <c:v>12.530612244898</c:v>
                </c:pt>
                <c:pt idx="13">
                  <c:v>12.908163265305999</c:v>
                </c:pt>
                <c:pt idx="14">
                  <c:v>13.285714285714</c:v>
                </c:pt>
                <c:pt idx="15">
                  <c:v>13.663265306122</c:v>
                </c:pt>
                <c:pt idx="16">
                  <c:v>14.040816326531001</c:v>
                </c:pt>
                <c:pt idx="17">
                  <c:v>14.418367346938998</c:v>
                </c:pt>
                <c:pt idx="18">
                  <c:v>14.795918367346999</c:v>
                </c:pt>
                <c:pt idx="19">
                  <c:v>15.173469387754999</c:v>
                </c:pt>
                <c:pt idx="20">
                  <c:v>15.551020408163</c:v>
                </c:pt>
                <c:pt idx="21">
                  <c:v>15.928571428570999</c:v>
                </c:pt>
                <c:pt idx="22">
                  <c:v>16.306122448979998</c:v>
                </c:pt>
                <c:pt idx="23">
                  <c:v>16.683673469388001</c:v>
                </c:pt>
                <c:pt idx="24">
                  <c:v>17.061224489796</c:v>
                </c:pt>
                <c:pt idx="25">
                  <c:v>17.438775510204</c:v>
                </c:pt>
                <c:pt idx="26">
                  <c:v>17.816326530611999</c:v>
                </c:pt>
                <c:pt idx="27">
                  <c:v>18.193877551020002</c:v>
                </c:pt>
                <c:pt idx="28">
                  <c:v>18.571428571428999</c:v>
                </c:pt>
                <c:pt idx="29">
                  <c:v>18.948979591837002</c:v>
                </c:pt>
                <c:pt idx="30">
                  <c:v>19.326530612244998</c:v>
                </c:pt>
                <c:pt idx="31">
                  <c:v>19.704081632653001</c:v>
                </c:pt>
                <c:pt idx="32">
                  <c:v>20.081632653061</c:v>
                </c:pt>
                <c:pt idx="33">
                  <c:v>20.459183673469003</c:v>
                </c:pt>
                <c:pt idx="34">
                  <c:v>20.836734693877997</c:v>
                </c:pt>
                <c:pt idx="35">
                  <c:v>21.214285714286</c:v>
                </c:pt>
                <c:pt idx="36">
                  <c:v>21.591836734693999</c:v>
                </c:pt>
                <c:pt idx="37">
                  <c:v>21.969387755102002</c:v>
                </c:pt>
                <c:pt idx="38">
                  <c:v>22.346938775509997</c:v>
                </c:pt>
                <c:pt idx="39">
                  <c:v>22.724489795918</c:v>
                </c:pt>
                <c:pt idx="40">
                  <c:v>23.102040816327001</c:v>
                </c:pt>
                <c:pt idx="41">
                  <c:v>23.479591836735</c:v>
                </c:pt>
                <c:pt idx="42">
                  <c:v>23.857142857143003</c:v>
                </c:pt>
                <c:pt idx="43">
                  <c:v>24.234693877550999</c:v>
                </c:pt>
                <c:pt idx="44">
                  <c:v>24.612244897958998</c:v>
                </c:pt>
                <c:pt idx="45">
                  <c:v>24.989795918367001</c:v>
                </c:pt>
                <c:pt idx="46">
                  <c:v>25.367346938776002</c:v>
                </c:pt>
                <c:pt idx="47">
                  <c:v>25.744897959183998</c:v>
                </c:pt>
                <c:pt idx="48">
                  <c:v>26.122448979592001</c:v>
                </c:pt>
                <c:pt idx="49">
                  <c:v>26.5</c:v>
                </c:pt>
                <c:pt idx="50">
                  <c:v>26.877551020407999</c:v>
                </c:pt>
                <c:pt idx="51">
                  <c:v>27.255102040816002</c:v>
                </c:pt>
                <c:pt idx="52">
                  <c:v>27.632653061223998</c:v>
                </c:pt>
                <c:pt idx="53">
                  <c:v>28.010204081632999</c:v>
                </c:pt>
                <c:pt idx="54">
                  <c:v>28.387755102041002</c:v>
                </c:pt>
                <c:pt idx="55">
                  <c:v>28.765306122449001</c:v>
                </c:pt>
                <c:pt idx="56">
                  <c:v>29.142857142856997</c:v>
                </c:pt>
                <c:pt idx="57">
                  <c:v>29.520408163265</c:v>
                </c:pt>
                <c:pt idx="58">
                  <c:v>29.897959183672999</c:v>
                </c:pt>
                <c:pt idx="59">
                  <c:v>30.275510204082</c:v>
                </c:pt>
                <c:pt idx="60">
                  <c:v>30.653061224490003</c:v>
                </c:pt>
                <c:pt idx="61">
                  <c:v>31.030612244897998</c:v>
                </c:pt>
                <c:pt idx="62">
                  <c:v>31.408163265306001</c:v>
                </c:pt>
                <c:pt idx="63">
                  <c:v>31.785714285714</c:v>
                </c:pt>
                <c:pt idx="64">
                  <c:v>32.163265306122</c:v>
                </c:pt>
                <c:pt idx="65">
                  <c:v>32.540816326531001</c:v>
                </c:pt>
                <c:pt idx="66">
                  <c:v>32.918367346939</c:v>
                </c:pt>
                <c:pt idx="67">
                  <c:v>33.295918367346999</c:v>
                </c:pt>
                <c:pt idx="68">
                  <c:v>33.673469387754999</c:v>
                </c:pt>
                <c:pt idx="69">
                  <c:v>34.051020408162998</c:v>
                </c:pt>
                <c:pt idx="70">
                  <c:v>34.428571428570997</c:v>
                </c:pt>
                <c:pt idx="71">
                  <c:v>34.806122448980005</c:v>
                </c:pt>
                <c:pt idx="72">
                  <c:v>35.183673469387998</c:v>
                </c:pt>
                <c:pt idx="73">
                  <c:v>35.561224489795997</c:v>
                </c:pt>
                <c:pt idx="74">
                  <c:v>35.938775510204003</c:v>
                </c:pt>
                <c:pt idx="75">
                  <c:v>36.316326530612002</c:v>
                </c:pt>
                <c:pt idx="76">
                  <c:v>36.693877551019995</c:v>
                </c:pt>
                <c:pt idx="77">
                  <c:v>37.071428571429003</c:v>
                </c:pt>
                <c:pt idx="78">
                  <c:v>37.448979591836995</c:v>
                </c:pt>
                <c:pt idx="79">
                  <c:v>37.826530612245001</c:v>
                </c:pt>
                <c:pt idx="80">
                  <c:v>38.204081632653001</c:v>
                </c:pt>
                <c:pt idx="81">
                  <c:v>38.581632653061</c:v>
                </c:pt>
                <c:pt idx="82">
                  <c:v>38.959183673468999</c:v>
                </c:pt>
                <c:pt idx="83">
                  <c:v>39.336734693878</c:v>
                </c:pt>
                <c:pt idx="84">
                  <c:v>39.714285714286007</c:v>
                </c:pt>
                <c:pt idx="85">
                  <c:v>40.091836734693999</c:v>
                </c:pt>
                <c:pt idx="86">
                  <c:v>40.469387755101998</c:v>
                </c:pt>
                <c:pt idx="87">
                  <c:v>40.846938775510004</c:v>
                </c:pt>
                <c:pt idx="88">
                  <c:v>41.224489795917997</c:v>
                </c:pt>
                <c:pt idx="89">
                  <c:v>41.602040816327005</c:v>
                </c:pt>
                <c:pt idx="90">
                  <c:v>41.979591836735004</c:v>
                </c:pt>
                <c:pt idx="91">
                  <c:v>42.357142857142996</c:v>
                </c:pt>
                <c:pt idx="92">
                  <c:v>42.734693877551003</c:v>
                </c:pt>
                <c:pt idx="93">
                  <c:v>43.112244897959002</c:v>
                </c:pt>
                <c:pt idx="94">
                  <c:v>43.489795918366994</c:v>
                </c:pt>
                <c:pt idx="95">
                  <c:v>43.867346938776002</c:v>
                </c:pt>
                <c:pt idx="96">
                  <c:v>44.244897959184001</c:v>
                </c:pt>
                <c:pt idx="97">
                  <c:v>44.622448979592001</c:v>
                </c:pt>
                <c:pt idx="98">
                  <c:v>45</c:v>
                </c:pt>
              </c:numCache>
            </c:numRef>
          </c:xVal>
          <c:yVal>
            <c:numRef>
              <c:f>'IP3'!$AJ$5:$AJ$103</c:f>
              <c:numCache>
                <c:formatCode>General</c:formatCode>
                <c:ptCount val="99"/>
                <c:pt idx="0">
                  <c:v>23.101697999999999</c:v>
                </c:pt>
                <c:pt idx="1">
                  <c:v>25.468540000000001</c:v>
                </c:pt>
                <c:pt idx="2">
                  <c:v>26.656362999999999</c:v>
                </c:pt>
                <c:pt idx="3">
                  <c:v>26.134768000000001</c:v>
                </c:pt>
                <c:pt idx="4">
                  <c:v>24.660617999999999</c:v>
                </c:pt>
                <c:pt idx="5">
                  <c:v>25.140778999999998</c:v>
                </c:pt>
                <c:pt idx="6">
                  <c:v>25.553927999999999</c:v>
                </c:pt>
                <c:pt idx="7">
                  <c:v>24.546309999999998</c:v>
                </c:pt>
                <c:pt idx="8">
                  <c:v>22.828312</c:v>
                </c:pt>
                <c:pt idx="9">
                  <c:v>21.600655</c:v>
                </c:pt>
                <c:pt idx="10">
                  <c:v>20.445827000000001</c:v>
                </c:pt>
                <c:pt idx="11">
                  <c:v>18.922059999999998</c:v>
                </c:pt>
                <c:pt idx="12">
                  <c:v>17.439964</c:v>
                </c:pt>
                <c:pt idx="13">
                  <c:v>16.372146999999998</c:v>
                </c:pt>
                <c:pt idx="14">
                  <c:v>15.325243</c:v>
                </c:pt>
                <c:pt idx="15">
                  <c:v>15.089694</c:v>
                </c:pt>
                <c:pt idx="16">
                  <c:v>15.333299999999999</c:v>
                </c:pt>
                <c:pt idx="17">
                  <c:v>15.672207</c:v>
                </c:pt>
                <c:pt idx="18">
                  <c:v>15.86393</c:v>
                </c:pt>
                <c:pt idx="19">
                  <c:v>15.858724</c:v>
                </c:pt>
                <c:pt idx="20">
                  <c:v>16.73077</c:v>
                </c:pt>
                <c:pt idx="21">
                  <c:v>18.397235999999999</c:v>
                </c:pt>
                <c:pt idx="22">
                  <c:v>20.584924999999998</c:v>
                </c:pt>
                <c:pt idx="23">
                  <c:v>22.320264999999999</c:v>
                </c:pt>
                <c:pt idx="24">
                  <c:v>24.362572</c:v>
                </c:pt>
                <c:pt idx="25">
                  <c:v>26.215467</c:v>
                </c:pt>
                <c:pt idx="26">
                  <c:v>26.289909000000002</c:v>
                </c:pt>
                <c:pt idx="27">
                  <c:v>24.575970000000002</c:v>
                </c:pt>
                <c:pt idx="28">
                  <c:v>22.971632</c:v>
                </c:pt>
                <c:pt idx="29">
                  <c:v>22.330518999999999</c:v>
                </c:pt>
                <c:pt idx="30">
                  <c:v>22.074121000000002</c:v>
                </c:pt>
                <c:pt idx="31">
                  <c:v>20.726295</c:v>
                </c:pt>
                <c:pt idx="32">
                  <c:v>20.009077000000001</c:v>
                </c:pt>
                <c:pt idx="33">
                  <c:v>20.367132000000002</c:v>
                </c:pt>
                <c:pt idx="34">
                  <c:v>21.800564000000001</c:v>
                </c:pt>
                <c:pt idx="35">
                  <c:v>22.184656</c:v>
                </c:pt>
                <c:pt idx="36">
                  <c:v>20.9482</c:v>
                </c:pt>
                <c:pt idx="37">
                  <c:v>19.979310999999999</c:v>
                </c:pt>
                <c:pt idx="38">
                  <c:v>20.862580999999999</c:v>
                </c:pt>
                <c:pt idx="39">
                  <c:v>23.699282</c:v>
                </c:pt>
                <c:pt idx="40">
                  <c:v>25.453878</c:v>
                </c:pt>
                <c:pt idx="41">
                  <c:v>25.342721999999998</c:v>
                </c:pt>
                <c:pt idx="42">
                  <c:v>23.646045999999998</c:v>
                </c:pt>
                <c:pt idx="43">
                  <c:v>22.012004999999998</c:v>
                </c:pt>
                <c:pt idx="44">
                  <c:v>21.168559999999999</c:v>
                </c:pt>
                <c:pt idx="45">
                  <c:v>20.813030000000001</c:v>
                </c:pt>
                <c:pt idx="46">
                  <c:v>20.824894</c:v>
                </c:pt>
                <c:pt idx="47">
                  <c:v>20.637478000000002</c:v>
                </c:pt>
                <c:pt idx="48">
                  <c:v>19.232748000000001</c:v>
                </c:pt>
                <c:pt idx="49">
                  <c:v>18.996593000000001</c:v>
                </c:pt>
                <c:pt idx="50">
                  <c:v>21.499178000000001</c:v>
                </c:pt>
                <c:pt idx="51">
                  <c:v>22.592693000000001</c:v>
                </c:pt>
                <c:pt idx="52">
                  <c:v>24.448792999999998</c:v>
                </c:pt>
                <c:pt idx="53">
                  <c:v>22.495463999999998</c:v>
                </c:pt>
                <c:pt idx="54">
                  <c:v>23.491837</c:v>
                </c:pt>
                <c:pt idx="55">
                  <c:v>23.583012</c:v>
                </c:pt>
                <c:pt idx="56">
                  <c:v>25.560265999999999</c:v>
                </c:pt>
                <c:pt idx="57">
                  <c:v>25.316815999999999</c:v>
                </c:pt>
                <c:pt idx="58">
                  <c:v>24.714174</c:v>
                </c:pt>
                <c:pt idx="59">
                  <c:v>24.113092000000002</c:v>
                </c:pt>
                <c:pt idx="60">
                  <c:v>24.220295</c:v>
                </c:pt>
                <c:pt idx="61">
                  <c:v>23.71236</c:v>
                </c:pt>
                <c:pt idx="62">
                  <c:v>23.074981999999999</c:v>
                </c:pt>
                <c:pt idx="63">
                  <c:v>22.181787</c:v>
                </c:pt>
                <c:pt idx="64">
                  <c:v>23.170206</c:v>
                </c:pt>
                <c:pt idx="65">
                  <c:v>23.330593</c:v>
                </c:pt>
                <c:pt idx="66">
                  <c:v>24.290163</c:v>
                </c:pt>
                <c:pt idx="67">
                  <c:v>23.902699999999999</c:v>
                </c:pt>
                <c:pt idx="68">
                  <c:v>24.066663999999999</c:v>
                </c:pt>
                <c:pt idx="69">
                  <c:v>23.513556999999999</c:v>
                </c:pt>
                <c:pt idx="70">
                  <c:v>24.050263999999999</c:v>
                </c:pt>
                <c:pt idx="71">
                  <c:v>23.978352000000001</c:v>
                </c:pt>
                <c:pt idx="72">
                  <c:v>24.68609</c:v>
                </c:pt>
                <c:pt idx="73">
                  <c:v>25.383935999999999</c:v>
                </c:pt>
                <c:pt idx="74">
                  <c:v>26.194944</c:v>
                </c:pt>
                <c:pt idx="75">
                  <c:v>25.579063000000001</c:v>
                </c:pt>
                <c:pt idx="76">
                  <c:v>24.737604000000001</c:v>
                </c:pt>
                <c:pt idx="77">
                  <c:v>24.878997999999999</c:v>
                </c:pt>
                <c:pt idx="78">
                  <c:v>25.436024</c:v>
                </c:pt>
                <c:pt idx="79">
                  <c:v>25.778214999999999</c:v>
                </c:pt>
                <c:pt idx="80">
                  <c:v>26.327449999999999</c:v>
                </c:pt>
                <c:pt idx="81">
                  <c:v>26.450737</c:v>
                </c:pt>
                <c:pt idx="82">
                  <c:v>25.300820999999999</c:v>
                </c:pt>
                <c:pt idx="83">
                  <c:v>24.515293</c:v>
                </c:pt>
                <c:pt idx="84">
                  <c:v>23.553823000000001</c:v>
                </c:pt>
                <c:pt idx="85">
                  <c:v>23.160720999999999</c:v>
                </c:pt>
                <c:pt idx="86">
                  <c:v>23.121535999999999</c:v>
                </c:pt>
                <c:pt idx="87">
                  <c:v>24.162057999999998</c:v>
                </c:pt>
                <c:pt idx="88">
                  <c:v>24.443781000000001</c:v>
                </c:pt>
                <c:pt idx="89">
                  <c:v>23.666388000000001</c:v>
                </c:pt>
                <c:pt idx="90">
                  <c:v>23.441807000000001</c:v>
                </c:pt>
                <c:pt idx="91">
                  <c:v>22.969217</c:v>
                </c:pt>
                <c:pt idx="92">
                  <c:v>22.498563999999998</c:v>
                </c:pt>
                <c:pt idx="93">
                  <c:v>21.67728</c:v>
                </c:pt>
                <c:pt idx="94">
                  <c:v>21.628907999999999</c:v>
                </c:pt>
                <c:pt idx="95">
                  <c:v>21.272009000000001</c:v>
                </c:pt>
                <c:pt idx="96">
                  <c:v>21.095934</c:v>
                </c:pt>
                <c:pt idx="97">
                  <c:v>22.471354999999999</c:v>
                </c:pt>
                <c:pt idx="98">
                  <c:v>23.797138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D3-4A95-BD2A-148DDE6E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</c:scatterChart>
      <c:valAx>
        <c:axId val="111626496"/>
        <c:scaling>
          <c:orientation val="minMax"/>
          <c:max val="44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2"/>
      </c:valAx>
      <c:valAx>
        <c:axId val="111657344"/>
        <c:scaling>
          <c:orientation val="minMax"/>
          <c:max val="35"/>
          <c:min val="-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647582738871165"/>
          <c:y val="0.64179136241193391"/>
          <c:w val="0.29768525493638326"/>
          <c:h val="0.124102746119895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Output IP3 vs LO Power (dBm)</a:t>
            </a:r>
            <a:r>
              <a:rPr lang="en-US" sz="1000" baseline="30000"/>
              <a:t>1-4</a:t>
            </a:r>
            <a:endParaRPr lang="en-US" sz="1000" baseline="0"/>
          </a:p>
        </c:rich>
      </c:tx>
      <c:layout>
        <c:manualLayout>
          <c:xMode val="edge"/>
          <c:yMode val="edge"/>
          <c:x val="0.22206873159926471"/>
          <c:y val="9.546028968601148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1277340332458434E-2"/>
          <c:w val="0.76542713682528862"/>
          <c:h val="0.717969889180519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'IP3'!$AJ$2</c:f>
              <c:strCache>
                <c:ptCount val="1"/>
                <c:pt idx="0">
                  <c:v>+15dBm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'IP3'!$AI$5:$AI$103</c:f>
              <c:numCache>
                <c:formatCode>General</c:formatCode>
                <c:ptCount val="99"/>
                <c:pt idx="0">
                  <c:v>8</c:v>
                </c:pt>
                <c:pt idx="1">
                  <c:v>8.3775510204082</c:v>
                </c:pt>
                <c:pt idx="2">
                  <c:v>8.7551020408162987</c:v>
                </c:pt>
                <c:pt idx="3">
                  <c:v>9.1326530612245005</c:v>
                </c:pt>
                <c:pt idx="4">
                  <c:v>9.5102040816327005</c:v>
                </c:pt>
                <c:pt idx="5">
                  <c:v>9.8877551020407992</c:v>
                </c:pt>
                <c:pt idx="6">
                  <c:v>10.265306122448999</c:v>
                </c:pt>
                <c:pt idx="7">
                  <c:v>10.642857142857</c:v>
                </c:pt>
                <c:pt idx="8">
                  <c:v>11.020408163265</c:v>
                </c:pt>
                <c:pt idx="9">
                  <c:v>11.397959183673001</c:v>
                </c:pt>
                <c:pt idx="10">
                  <c:v>11.775510204082</c:v>
                </c:pt>
                <c:pt idx="11">
                  <c:v>12.153061224489999</c:v>
                </c:pt>
                <c:pt idx="12">
                  <c:v>12.530612244898</c:v>
                </c:pt>
                <c:pt idx="13">
                  <c:v>12.908163265305999</c:v>
                </c:pt>
                <c:pt idx="14">
                  <c:v>13.285714285714</c:v>
                </c:pt>
                <c:pt idx="15">
                  <c:v>13.663265306122</c:v>
                </c:pt>
                <c:pt idx="16">
                  <c:v>14.040816326531001</c:v>
                </c:pt>
                <c:pt idx="17">
                  <c:v>14.418367346938998</c:v>
                </c:pt>
                <c:pt idx="18">
                  <c:v>14.795918367346999</c:v>
                </c:pt>
                <c:pt idx="19">
                  <c:v>15.173469387754999</c:v>
                </c:pt>
                <c:pt idx="20">
                  <c:v>15.551020408163</c:v>
                </c:pt>
                <c:pt idx="21">
                  <c:v>15.928571428570999</c:v>
                </c:pt>
                <c:pt idx="22">
                  <c:v>16.306122448979998</c:v>
                </c:pt>
                <c:pt idx="23">
                  <c:v>16.683673469388001</c:v>
                </c:pt>
                <c:pt idx="24">
                  <c:v>17.061224489796</c:v>
                </c:pt>
                <c:pt idx="25">
                  <c:v>17.438775510204</c:v>
                </c:pt>
                <c:pt idx="26">
                  <c:v>17.816326530611999</c:v>
                </c:pt>
                <c:pt idx="27">
                  <c:v>18.193877551020002</c:v>
                </c:pt>
                <c:pt idx="28">
                  <c:v>18.571428571428999</c:v>
                </c:pt>
                <c:pt idx="29">
                  <c:v>18.948979591837002</c:v>
                </c:pt>
                <c:pt idx="30">
                  <c:v>19.326530612244998</c:v>
                </c:pt>
                <c:pt idx="31">
                  <c:v>19.704081632653001</c:v>
                </c:pt>
                <c:pt idx="32">
                  <c:v>20.081632653061</c:v>
                </c:pt>
                <c:pt idx="33">
                  <c:v>20.459183673469003</c:v>
                </c:pt>
                <c:pt idx="34">
                  <c:v>20.836734693877997</c:v>
                </c:pt>
                <c:pt idx="35">
                  <c:v>21.214285714286</c:v>
                </c:pt>
                <c:pt idx="36">
                  <c:v>21.591836734693999</c:v>
                </c:pt>
                <c:pt idx="37">
                  <c:v>21.969387755102002</c:v>
                </c:pt>
                <c:pt idx="38">
                  <c:v>22.346938775509997</c:v>
                </c:pt>
                <c:pt idx="39">
                  <c:v>22.724489795918</c:v>
                </c:pt>
                <c:pt idx="40">
                  <c:v>23.102040816327001</c:v>
                </c:pt>
                <c:pt idx="41">
                  <c:v>23.479591836735</c:v>
                </c:pt>
                <c:pt idx="42">
                  <c:v>23.857142857143003</c:v>
                </c:pt>
                <c:pt idx="43">
                  <c:v>24.234693877550999</c:v>
                </c:pt>
                <c:pt idx="44">
                  <c:v>24.612244897958998</c:v>
                </c:pt>
                <c:pt idx="45">
                  <c:v>24.989795918367001</c:v>
                </c:pt>
                <c:pt idx="46">
                  <c:v>25.367346938776002</c:v>
                </c:pt>
                <c:pt idx="47">
                  <c:v>25.744897959183998</c:v>
                </c:pt>
                <c:pt idx="48">
                  <c:v>26.122448979592001</c:v>
                </c:pt>
                <c:pt idx="49">
                  <c:v>26.5</c:v>
                </c:pt>
                <c:pt idx="50">
                  <c:v>26.877551020407999</c:v>
                </c:pt>
                <c:pt idx="51">
                  <c:v>27.255102040816002</c:v>
                </c:pt>
                <c:pt idx="52">
                  <c:v>27.632653061223998</c:v>
                </c:pt>
                <c:pt idx="53">
                  <c:v>28.010204081632999</c:v>
                </c:pt>
                <c:pt idx="54">
                  <c:v>28.387755102041002</c:v>
                </c:pt>
                <c:pt idx="55">
                  <c:v>28.765306122449001</c:v>
                </c:pt>
                <c:pt idx="56">
                  <c:v>29.142857142856997</c:v>
                </c:pt>
                <c:pt idx="57">
                  <c:v>29.520408163265</c:v>
                </c:pt>
                <c:pt idx="58">
                  <c:v>29.897959183672999</c:v>
                </c:pt>
                <c:pt idx="59">
                  <c:v>30.275510204082</c:v>
                </c:pt>
                <c:pt idx="60">
                  <c:v>30.653061224490003</c:v>
                </c:pt>
                <c:pt idx="61">
                  <c:v>31.030612244897998</c:v>
                </c:pt>
                <c:pt idx="62">
                  <c:v>31.408163265306001</c:v>
                </c:pt>
                <c:pt idx="63">
                  <c:v>31.785714285714</c:v>
                </c:pt>
                <c:pt idx="64">
                  <c:v>32.163265306122</c:v>
                </c:pt>
                <c:pt idx="65">
                  <c:v>32.540816326531001</c:v>
                </c:pt>
                <c:pt idx="66">
                  <c:v>32.918367346939</c:v>
                </c:pt>
                <c:pt idx="67">
                  <c:v>33.295918367346999</c:v>
                </c:pt>
                <c:pt idx="68">
                  <c:v>33.673469387754999</c:v>
                </c:pt>
                <c:pt idx="69">
                  <c:v>34.051020408162998</c:v>
                </c:pt>
                <c:pt idx="70">
                  <c:v>34.428571428570997</c:v>
                </c:pt>
                <c:pt idx="71">
                  <c:v>34.806122448980005</c:v>
                </c:pt>
                <c:pt idx="72">
                  <c:v>35.183673469387998</c:v>
                </c:pt>
                <c:pt idx="73">
                  <c:v>35.561224489795997</c:v>
                </c:pt>
                <c:pt idx="74">
                  <c:v>35.938775510204003</c:v>
                </c:pt>
                <c:pt idx="75">
                  <c:v>36.316326530612002</c:v>
                </c:pt>
                <c:pt idx="76">
                  <c:v>36.693877551019995</c:v>
                </c:pt>
                <c:pt idx="77">
                  <c:v>37.071428571429003</c:v>
                </c:pt>
                <c:pt idx="78">
                  <c:v>37.448979591836995</c:v>
                </c:pt>
                <c:pt idx="79">
                  <c:v>37.826530612245001</c:v>
                </c:pt>
                <c:pt idx="80">
                  <c:v>38.204081632653001</c:v>
                </c:pt>
                <c:pt idx="81">
                  <c:v>38.581632653061</c:v>
                </c:pt>
                <c:pt idx="82">
                  <c:v>38.959183673468999</c:v>
                </c:pt>
                <c:pt idx="83">
                  <c:v>39.336734693878</c:v>
                </c:pt>
                <c:pt idx="84">
                  <c:v>39.714285714286007</c:v>
                </c:pt>
                <c:pt idx="85">
                  <c:v>40.091836734693999</c:v>
                </c:pt>
                <c:pt idx="86">
                  <c:v>40.469387755101998</c:v>
                </c:pt>
                <c:pt idx="87">
                  <c:v>40.846938775510004</c:v>
                </c:pt>
                <c:pt idx="88">
                  <c:v>41.224489795917997</c:v>
                </c:pt>
                <c:pt idx="89">
                  <c:v>41.602040816327005</c:v>
                </c:pt>
                <c:pt idx="90">
                  <c:v>41.979591836735004</c:v>
                </c:pt>
                <c:pt idx="91">
                  <c:v>42.357142857142996</c:v>
                </c:pt>
                <c:pt idx="92">
                  <c:v>42.734693877551003</c:v>
                </c:pt>
                <c:pt idx="93">
                  <c:v>43.112244897959002</c:v>
                </c:pt>
                <c:pt idx="94">
                  <c:v>43.489795918366994</c:v>
                </c:pt>
                <c:pt idx="95">
                  <c:v>43.867346938776002</c:v>
                </c:pt>
                <c:pt idx="96">
                  <c:v>44.244897959184001</c:v>
                </c:pt>
                <c:pt idx="97">
                  <c:v>44.622448979592001</c:v>
                </c:pt>
                <c:pt idx="98">
                  <c:v>45</c:v>
                </c:pt>
              </c:numCache>
            </c:numRef>
          </c:xVal>
          <c:yVal>
            <c:numRef>
              <c:f>'IP3'!$AK$5:$AK$103</c:f>
              <c:numCache>
                <c:formatCode>General</c:formatCode>
                <c:ptCount val="99"/>
                <c:pt idx="0">
                  <c:v>4.4920855</c:v>
                </c:pt>
                <c:pt idx="1">
                  <c:v>7.3368286999999999</c:v>
                </c:pt>
                <c:pt idx="2">
                  <c:v>9.6738777000000002</c:v>
                </c:pt>
                <c:pt idx="3">
                  <c:v>10.043640999999999</c:v>
                </c:pt>
                <c:pt idx="4">
                  <c:v>9.8815498000000002</c:v>
                </c:pt>
                <c:pt idx="5">
                  <c:v>11.325321000000001</c:v>
                </c:pt>
                <c:pt idx="6">
                  <c:v>12.50892</c:v>
                </c:pt>
                <c:pt idx="7">
                  <c:v>12.275788</c:v>
                </c:pt>
                <c:pt idx="8">
                  <c:v>11.224356</c:v>
                </c:pt>
                <c:pt idx="9">
                  <c:v>10.995558000000001</c:v>
                </c:pt>
                <c:pt idx="10">
                  <c:v>10.741631</c:v>
                </c:pt>
                <c:pt idx="11">
                  <c:v>9.8648442999999997</c:v>
                </c:pt>
                <c:pt idx="12">
                  <c:v>9.1084546999999993</c:v>
                </c:pt>
                <c:pt idx="13">
                  <c:v>8.4162817000000008</c:v>
                </c:pt>
                <c:pt idx="14">
                  <c:v>7.898911</c:v>
                </c:pt>
                <c:pt idx="15">
                  <c:v>7.8986796999999997</c:v>
                </c:pt>
                <c:pt idx="16">
                  <c:v>8.4245911000000007</c:v>
                </c:pt>
                <c:pt idx="17">
                  <c:v>9.0259398999999991</c:v>
                </c:pt>
                <c:pt idx="18">
                  <c:v>9.3286704999999994</c:v>
                </c:pt>
                <c:pt idx="19">
                  <c:v>9.4071341000000004</c:v>
                </c:pt>
                <c:pt idx="20">
                  <c:v>10.217122</c:v>
                </c:pt>
                <c:pt idx="21">
                  <c:v>11.865007</c:v>
                </c:pt>
                <c:pt idx="22">
                  <c:v>13.972149999999999</c:v>
                </c:pt>
                <c:pt idx="23">
                  <c:v>15.589180000000001</c:v>
                </c:pt>
                <c:pt idx="24">
                  <c:v>17.605146000000001</c:v>
                </c:pt>
                <c:pt idx="25">
                  <c:v>19.380797999999999</c:v>
                </c:pt>
                <c:pt idx="26">
                  <c:v>19.459009000000002</c:v>
                </c:pt>
                <c:pt idx="27">
                  <c:v>17.622046000000001</c:v>
                </c:pt>
                <c:pt idx="28">
                  <c:v>16.021139000000002</c:v>
                </c:pt>
                <c:pt idx="29">
                  <c:v>15.326143</c:v>
                </c:pt>
                <c:pt idx="30">
                  <c:v>15.018798</c:v>
                </c:pt>
                <c:pt idx="31">
                  <c:v>13.686704000000001</c:v>
                </c:pt>
                <c:pt idx="32">
                  <c:v>12.953727000000001</c:v>
                </c:pt>
                <c:pt idx="33">
                  <c:v>13.358705</c:v>
                </c:pt>
                <c:pt idx="34">
                  <c:v>14.539529999999999</c:v>
                </c:pt>
                <c:pt idx="35">
                  <c:v>14.579003999999999</c:v>
                </c:pt>
                <c:pt idx="36">
                  <c:v>12.961899000000001</c:v>
                </c:pt>
                <c:pt idx="37">
                  <c:v>11.510215000000001</c:v>
                </c:pt>
                <c:pt idx="38">
                  <c:v>12.126196999999999</c:v>
                </c:pt>
                <c:pt idx="39">
                  <c:v>14.771376</c:v>
                </c:pt>
                <c:pt idx="40">
                  <c:v>16.598116000000001</c:v>
                </c:pt>
                <c:pt idx="41">
                  <c:v>16.688594999999999</c:v>
                </c:pt>
                <c:pt idx="42">
                  <c:v>15.025323</c:v>
                </c:pt>
                <c:pt idx="43">
                  <c:v>13.402511000000001</c:v>
                </c:pt>
                <c:pt idx="44">
                  <c:v>12.447803</c:v>
                </c:pt>
                <c:pt idx="45">
                  <c:v>11.913803</c:v>
                </c:pt>
                <c:pt idx="46">
                  <c:v>11.9816</c:v>
                </c:pt>
                <c:pt idx="47">
                  <c:v>11.889163</c:v>
                </c:pt>
                <c:pt idx="48">
                  <c:v>9.1647710999999994</c:v>
                </c:pt>
                <c:pt idx="49">
                  <c:v>9.0829457999999992</c:v>
                </c:pt>
                <c:pt idx="50">
                  <c:v>11.753012</c:v>
                </c:pt>
                <c:pt idx="51">
                  <c:v>13.363512999999999</c:v>
                </c:pt>
                <c:pt idx="52">
                  <c:v>15.348166000000001</c:v>
                </c:pt>
                <c:pt idx="53">
                  <c:v>13.811761000000001</c:v>
                </c:pt>
                <c:pt idx="54">
                  <c:v>14.806792</c:v>
                </c:pt>
                <c:pt idx="55">
                  <c:v>14.784025</c:v>
                </c:pt>
                <c:pt idx="56">
                  <c:v>16.644231999999999</c:v>
                </c:pt>
                <c:pt idx="57">
                  <c:v>16.217206999999998</c:v>
                </c:pt>
                <c:pt idx="58">
                  <c:v>15.517531</c:v>
                </c:pt>
                <c:pt idx="59">
                  <c:v>15.014913</c:v>
                </c:pt>
                <c:pt idx="60">
                  <c:v>15.163776</c:v>
                </c:pt>
                <c:pt idx="61">
                  <c:v>14.740876</c:v>
                </c:pt>
                <c:pt idx="62">
                  <c:v>14.068621</c:v>
                </c:pt>
                <c:pt idx="63">
                  <c:v>13.171533</c:v>
                </c:pt>
                <c:pt idx="64">
                  <c:v>14.11041</c:v>
                </c:pt>
                <c:pt idx="65">
                  <c:v>14.283922</c:v>
                </c:pt>
                <c:pt idx="66">
                  <c:v>15.235694000000001</c:v>
                </c:pt>
                <c:pt idx="67">
                  <c:v>14.836252999999999</c:v>
                </c:pt>
                <c:pt idx="68">
                  <c:v>14.970300999999999</c:v>
                </c:pt>
                <c:pt idx="69">
                  <c:v>14.378316</c:v>
                </c:pt>
                <c:pt idx="70">
                  <c:v>14.980337</c:v>
                </c:pt>
                <c:pt idx="71">
                  <c:v>14.903703</c:v>
                </c:pt>
                <c:pt idx="72">
                  <c:v>15.412682999999999</c:v>
                </c:pt>
                <c:pt idx="73">
                  <c:v>15.953678</c:v>
                </c:pt>
                <c:pt idx="74">
                  <c:v>16.421593000000001</c:v>
                </c:pt>
                <c:pt idx="75">
                  <c:v>15.756837000000001</c:v>
                </c:pt>
                <c:pt idx="76">
                  <c:v>14.848960999999999</c:v>
                </c:pt>
                <c:pt idx="77">
                  <c:v>15.019686999999999</c:v>
                </c:pt>
                <c:pt idx="78">
                  <c:v>15.554262</c:v>
                </c:pt>
                <c:pt idx="79">
                  <c:v>15.516603</c:v>
                </c:pt>
                <c:pt idx="80">
                  <c:v>15.777315</c:v>
                </c:pt>
                <c:pt idx="81">
                  <c:v>15.644152</c:v>
                </c:pt>
                <c:pt idx="82">
                  <c:v>14.552804999999999</c:v>
                </c:pt>
                <c:pt idx="83">
                  <c:v>13.939856000000001</c:v>
                </c:pt>
                <c:pt idx="84">
                  <c:v>13.058483000000001</c:v>
                </c:pt>
                <c:pt idx="85">
                  <c:v>12.678728</c:v>
                </c:pt>
                <c:pt idx="86">
                  <c:v>12.52033</c:v>
                </c:pt>
                <c:pt idx="87">
                  <c:v>13.459362</c:v>
                </c:pt>
                <c:pt idx="88">
                  <c:v>13.765440999999999</c:v>
                </c:pt>
                <c:pt idx="89">
                  <c:v>13.119699000000001</c:v>
                </c:pt>
                <c:pt idx="90">
                  <c:v>12.918101999999999</c:v>
                </c:pt>
                <c:pt idx="91">
                  <c:v>12.162353</c:v>
                </c:pt>
                <c:pt idx="92">
                  <c:v>11.387276999999999</c:v>
                </c:pt>
                <c:pt idx="93">
                  <c:v>10.361867</c:v>
                </c:pt>
                <c:pt idx="94">
                  <c:v>10.432112999999999</c:v>
                </c:pt>
                <c:pt idx="95">
                  <c:v>10.085632</c:v>
                </c:pt>
                <c:pt idx="96">
                  <c:v>10.073483</c:v>
                </c:pt>
                <c:pt idx="97">
                  <c:v>11.393582</c:v>
                </c:pt>
                <c:pt idx="98">
                  <c:v>12.73136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86-4067-8F4A-57082C0A6423}"/>
            </c:ext>
          </c:extLst>
        </c:ser>
        <c:ser>
          <c:idx val="1"/>
          <c:order val="1"/>
          <c:tx>
            <c:strRef>
              <c:f>'IP3'!$AM$2</c:f>
              <c:strCache>
                <c:ptCount val="1"/>
                <c:pt idx="0">
                  <c:v>+13dBm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'IP3'!$AL$5:$AL$103</c:f>
              <c:numCache>
                <c:formatCode>General</c:formatCode>
                <c:ptCount val="99"/>
                <c:pt idx="0">
                  <c:v>8</c:v>
                </c:pt>
                <c:pt idx="1">
                  <c:v>8.3775510204082</c:v>
                </c:pt>
                <c:pt idx="2">
                  <c:v>8.7551020408162987</c:v>
                </c:pt>
                <c:pt idx="3">
                  <c:v>9.1326530612245005</c:v>
                </c:pt>
                <c:pt idx="4">
                  <c:v>9.5102040816327005</c:v>
                </c:pt>
                <c:pt idx="5">
                  <c:v>9.8877551020407992</c:v>
                </c:pt>
                <c:pt idx="6">
                  <c:v>10.265306122448999</c:v>
                </c:pt>
                <c:pt idx="7">
                  <c:v>10.642857142857</c:v>
                </c:pt>
                <c:pt idx="8">
                  <c:v>11.020408163265</c:v>
                </c:pt>
                <c:pt idx="9">
                  <c:v>11.397959183673001</c:v>
                </c:pt>
                <c:pt idx="10">
                  <c:v>11.775510204082</c:v>
                </c:pt>
                <c:pt idx="11">
                  <c:v>12.153061224489999</c:v>
                </c:pt>
                <c:pt idx="12">
                  <c:v>12.530612244898</c:v>
                </c:pt>
                <c:pt idx="13">
                  <c:v>12.908163265305999</c:v>
                </c:pt>
                <c:pt idx="14">
                  <c:v>13.285714285714</c:v>
                </c:pt>
                <c:pt idx="15">
                  <c:v>13.663265306122</c:v>
                </c:pt>
                <c:pt idx="16">
                  <c:v>14.040816326531001</c:v>
                </c:pt>
                <c:pt idx="17">
                  <c:v>14.418367346938998</c:v>
                </c:pt>
                <c:pt idx="18">
                  <c:v>14.795918367346999</c:v>
                </c:pt>
                <c:pt idx="19">
                  <c:v>15.173469387754999</c:v>
                </c:pt>
                <c:pt idx="20">
                  <c:v>15.551020408163</c:v>
                </c:pt>
                <c:pt idx="21">
                  <c:v>15.928571428570999</c:v>
                </c:pt>
                <c:pt idx="22">
                  <c:v>16.306122448979998</c:v>
                </c:pt>
                <c:pt idx="23">
                  <c:v>16.683673469388001</c:v>
                </c:pt>
                <c:pt idx="24">
                  <c:v>17.061224489796</c:v>
                </c:pt>
                <c:pt idx="25">
                  <c:v>17.438775510204</c:v>
                </c:pt>
                <c:pt idx="26">
                  <c:v>17.816326530611999</c:v>
                </c:pt>
                <c:pt idx="27">
                  <c:v>18.193877551020002</c:v>
                </c:pt>
                <c:pt idx="28">
                  <c:v>18.571428571428999</c:v>
                </c:pt>
                <c:pt idx="29">
                  <c:v>18.948979591837002</c:v>
                </c:pt>
                <c:pt idx="30">
                  <c:v>19.326530612244998</c:v>
                </c:pt>
                <c:pt idx="31">
                  <c:v>19.704081632653001</c:v>
                </c:pt>
                <c:pt idx="32">
                  <c:v>20.081632653061</c:v>
                </c:pt>
                <c:pt idx="33">
                  <c:v>20.459183673469003</c:v>
                </c:pt>
                <c:pt idx="34">
                  <c:v>20.836734693877997</c:v>
                </c:pt>
                <c:pt idx="35">
                  <c:v>21.214285714286</c:v>
                </c:pt>
                <c:pt idx="36">
                  <c:v>21.591836734693999</c:v>
                </c:pt>
                <c:pt idx="37">
                  <c:v>21.969387755102002</c:v>
                </c:pt>
                <c:pt idx="38">
                  <c:v>22.346938775509997</c:v>
                </c:pt>
                <c:pt idx="39">
                  <c:v>22.724489795918</c:v>
                </c:pt>
                <c:pt idx="40">
                  <c:v>23.102040816327001</c:v>
                </c:pt>
                <c:pt idx="41">
                  <c:v>23.479591836735</c:v>
                </c:pt>
                <c:pt idx="42">
                  <c:v>23.857142857143003</c:v>
                </c:pt>
                <c:pt idx="43">
                  <c:v>24.234693877550999</c:v>
                </c:pt>
                <c:pt idx="44">
                  <c:v>24.612244897958998</c:v>
                </c:pt>
                <c:pt idx="45">
                  <c:v>24.989795918367001</c:v>
                </c:pt>
                <c:pt idx="46">
                  <c:v>25.367346938776002</c:v>
                </c:pt>
                <c:pt idx="47">
                  <c:v>25.744897959183998</c:v>
                </c:pt>
                <c:pt idx="48">
                  <c:v>26.122448979592001</c:v>
                </c:pt>
                <c:pt idx="49">
                  <c:v>26.5</c:v>
                </c:pt>
                <c:pt idx="50">
                  <c:v>26.877551020407999</c:v>
                </c:pt>
                <c:pt idx="51">
                  <c:v>27.255102040816002</c:v>
                </c:pt>
                <c:pt idx="52">
                  <c:v>27.632653061223998</c:v>
                </c:pt>
                <c:pt idx="53">
                  <c:v>28.010204081632999</c:v>
                </c:pt>
                <c:pt idx="54">
                  <c:v>28.387755102041002</c:v>
                </c:pt>
                <c:pt idx="55">
                  <c:v>28.765306122449001</c:v>
                </c:pt>
                <c:pt idx="56">
                  <c:v>29.142857142856997</c:v>
                </c:pt>
                <c:pt idx="57">
                  <c:v>29.520408163265</c:v>
                </c:pt>
                <c:pt idx="58">
                  <c:v>29.897959183672999</c:v>
                </c:pt>
                <c:pt idx="59">
                  <c:v>30.275510204082</c:v>
                </c:pt>
                <c:pt idx="60">
                  <c:v>30.653061224490003</c:v>
                </c:pt>
                <c:pt idx="61">
                  <c:v>31.030612244897998</c:v>
                </c:pt>
                <c:pt idx="62">
                  <c:v>31.408163265306001</c:v>
                </c:pt>
                <c:pt idx="63">
                  <c:v>31.785714285714</c:v>
                </c:pt>
                <c:pt idx="64">
                  <c:v>32.163265306122</c:v>
                </c:pt>
                <c:pt idx="65">
                  <c:v>32.540816326531001</c:v>
                </c:pt>
                <c:pt idx="66">
                  <c:v>32.918367346939</c:v>
                </c:pt>
                <c:pt idx="67">
                  <c:v>33.295918367346999</c:v>
                </c:pt>
                <c:pt idx="68">
                  <c:v>33.673469387754999</c:v>
                </c:pt>
                <c:pt idx="69">
                  <c:v>34.051020408162998</c:v>
                </c:pt>
                <c:pt idx="70">
                  <c:v>34.428571428570997</c:v>
                </c:pt>
                <c:pt idx="71">
                  <c:v>34.806122448980005</c:v>
                </c:pt>
                <c:pt idx="72">
                  <c:v>35.183673469387998</c:v>
                </c:pt>
                <c:pt idx="73">
                  <c:v>35.561224489795997</c:v>
                </c:pt>
                <c:pt idx="74">
                  <c:v>35.938775510204003</c:v>
                </c:pt>
                <c:pt idx="75">
                  <c:v>36.316326530612002</c:v>
                </c:pt>
                <c:pt idx="76">
                  <c:v>36.693877551019995</c:v>
                </c:pt>
                <c:pt idx="77">
                  <c:v>37.071428571429003</c:v>
                </c:pt>
                <c:pt idx="78">
                  <c:v>37.448979591836995</c:v>
                </c:pt>
                <c:pt idx="79">
                  <c:v>37.826530612245001</c:v>
                </c:pt>
                <c:pt idx="80">
                  <c:v>38.204081632653001</c:v>
                </c:pt>
                <c:pt idx="81">
                  <c:v>38.581632653061</c:v>
                </c:pt>
                <c:pt idx="82">
                  <c:v>38.959183673468999</c:v>
                </c:pt>
                <c:pt idx="83">
                  <c:v>39.336734693878</c:v>
                </c:pt>
                <c:pt idx="84">
                  <c:v>39.714285714286007</c:v>
                </c:pt>
                <c:pt idx="85">
                  <c:v>40.091836734693999</c:v>
                </c:pt>
                <c:pt idx="86">
                  <c:v>40.469387755101998</c:v>
                </c:pt>
                <c:pt idx="87">
                  <c:v>40.846938775510004</c:v>
                </c:pt>
                <c:pt idx="88">
                  <c:v>41.224489795917997</c:v>
                </c:pt>
                <c:pt idx="89">
                  <c:v>41.602040816327005</c:v>
                </c:pt>
                <c:pt idx="90">
                  <c:v>41.979591836735004</c:v>
                </c:pt>
                <c:pt idx="91">
                  <c:v>42.357142857142996</c:v>
                </c:pt>
                <c:pt idx="92">
                  <c:v>42.734693877551003</c:v>
                </c:pt>
                <c:pt idx="93">
                  <c:v>43.112244897959002</c:v>
                </c:pt>
                <c:pt idx="94">
                  <c:v>43.489795918366994</c:v>
                </c:pt>
                <c:pt idx="95">
                  <c:v>43.867346938776002</c:v>
                </c:pt>
                <c:pt idx="96">
                  <c:v>44.244897959184001</c:v>
                </c:pt>
                <c:pt idx="97">
                  <c:v>44.622448979592001</c:v>
                </c:pt>
                <c:pt idx="98">
                  <c:v>45</c:v>
                </c:pt>
              </c:numCache>
            </c:numRef>
          </c:xVal>
          <c:yVal>
            <c:numRef>
              <c:f>'IP3'!$AN$5:$AN$103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86-4067-8F4A-57082C0A6423}"/>
            </c:ext>
          </c:extLst>
        </c:ser>
        <c:ser>
          <c:idx val="2"/>
          <c:order val="2"/>
          <c:tx>
            <c:strRef>
              <c:f>'IP3'!$AP$2</c:f>
              <c:strCache>
                <c:ptCount val="1"/>
                <c:pt idx="0">
                  <c:v>+11dBm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'IP3'!$AO$5:$AO$103</c:f>
              <c:numCache>
                <c:formatCode>General</c:formatCode>
                <c:ptCount val="99"/>
                <c:pt idx="0">
                  <c:v>8</c:v>
                </c:pt>
                <c:pt idx="1">
                  <c:v>8.3775510204082</c:v>
                </c:pt>
                <c:pt idx="2">
                  <c:v>8.7551020408162987</c:v>
                </c:pt>
                <c:pt idx="3">
                  <c:v>9.1326530612245005</c:v>
                </c:pt>
                <c:pt idx="4">
                  <c:v>9.5102040816327005</c:v>
                </c:pt>
                <c:pt idx="5">
                  <c:v>9.8877551020407992</c:v>
                </c:pt>
                <c:pt idx="6">
                  <c:v>10.265306122448999</c:v>
                </c:pt>
                <c:pt idx="7">
                  <c:v>10.642857142857</c:v>
                </c:pt>
                <c:pt idx="8">
                  <c:v>11.020408163265</c:v>
                </c:pt>
                <c:pt idx="9">
                  <c:v>11.397959183673001</c:v>
                </c:pt>
                <c:pt idx="10">
                  <c:v>11.775510204082</c:v>
                </c:pt>
                <c:pt idx="11">
                  <c:v>12.153061224489999</c:v>
                </c:pt>
                <c:pt idx="12">
                  <c:v>12.530612244898</c:v>
                </c:pt>
                <c:pt idx="13">
                  <c:v>12.908163265305999</c:v>
                </c:pt>
                <c:pt idx="14">
                  <c:v>13.285714285714</c:v>
                </c:pt>
                <c:pt idx="15">
                  <c:v>13.663265306122</c:v>
                </c:pt>
                <c:pt idx="16">
                  <c:v>14.040816326531001</c:v>
                </c:pt>
                <c:pt idx="17">
                  <c:v>14.418367346938998</c:v>
                </c:pt>
                <c:pt idx="18">
                  <c:v>14.795918367346999</c:v>
                </c:pt>
                <c:pt idx="19">
                  <c:v>15.173469387754999</c:v>
                </c:pt>
                <c:pt idx="20">
                  <c:v>15.551020408163</c:v>
                </c:pt>
                <c:pt idx="21">
                  <c:v>15.928571428570999</c:v>
                </c:pt>
                <c:pt idx="22">
                  <c:v>16.306122448979998</c:v>
                </c:pt>
                <c:pt idx="23">
                  <c:v>16.683673469388001</c:v>
                </c:pt>
                <c:pt idx="24">
                  <c:v>17.061224489796</c:v>
                </c:pt>
                <c:pt idx="25">
                  <c:v>17.438775510204</c:v>
                </c:pt>
                <c:pt idx="26">
                  <c:v>17.816326530611999</c:v>
                </c:pt>
                <c:pt idx="27">
                  <c:v>18.193877551020002</c:v>
                </c:pt>
                <c:pt idx="28">
                  <c:v>18.571428571428999</c:v>
                </c:pt>
                <c:pt idx="29">
                  <c:v>18.948979591837002</c:v>
                </c:pt>
                <c:pt idx="30">
                  <c:v>19.326530612244998</c:v>
                </c:pt>
                <c:pt idx="31">
                  <c:v>19.704081632653001</c:v>
                </c:pt>
                <c:pt idx="32">
                  <c:v>20.081632653061</c:v>
                </c:pt>
                <c:pt idx="33">
                  <c:v>20.459183673469003</c:v>
                </c:pt>
                <c:pt idx="34">
                  <c:v>20.836734693877997</c:v>
                </c:pt>
                <c:pt idx="35">
                  <c:v>21.214285714286</c:v>
                </c:pt>
                <c:pt idx="36">
                  <c:v>21.591836734693999</c:v>
                </c:pt>
                <c:pt idx="37">
                  <c:v>21.969387755102002</c:v>
                </c:pt>
                <c:pt idx="38">
                  <c:v>22.346938775509997</c:v>
                </c:pt>
                <c:pt idx="39">
                  <c:v>22.724489795918</c:v>
                </c:pt>
                <c:pt idx="40">
                  <c:v>23.102040816327001</c:v>
                </c:pt>
                <c:pt idx="41">
                  <c:v>23.479591836735</c:v>
                </c:pt>
                <c:pt idx="42">
                  <c:v>23.857142857143003</c:v>
                </c:pt>
                <c:pt idx="43">
                  <c:v>24.234693877550999</c:v>
                </c:pt>
                <c:pt idx="44">
                  <c:v>24.612244897958998</c:v>
                </c:pt>
                <c:pt idx="45">
                  <c:v>24.989795918367001</c:v>
                </c:pt>
                <c:pt idx="46">
                  <c:v>25.367346938776002</c:v>
                </c:pt>
                <c:pt idx="47">
                  <c:v>25.744897959183998</c:v>
                </c:pt>
                <c:pt idx="48">
                  <c:v>26.122448979592001</c:v>
                </c:pt>
                <c:pt idx="49">
                  <c:v>26.5</c:v>
                </c:pt>
                <c:pt idx="50">
                  <c:v>26.877551020407999</c:v>
                </c:pt>
                <c:pt idx="51">
                  <c:v>27.255102040816002</c:v>
                </c:pt>
                <c:pt idx="52">
                  <c:v>27.632653061223998</c:v>
                </c:pt>
                <c:pt idx="53">
                  <c:v>28.010204081632999</c:v>
                </c:pt>
                <c:pt idx="54">
                  <c:v>28.387755102041002</c:v>
                </c:pt>
                <c:pt idx="55">
                  <c:v>28.765306122449001</c:v>
                </c:pt>
                <c:pt idx="56">
                  <c:v>29.142857142856997</c:v>
                </c:pt>
                <c:pt idx="57">
                  <c:v>29.520408163265</c:v>
                </c:pt>
                <c:pt idx="58">
                  <c:v>29.897959183672999</c:v>
                </c:pt>
                <c:pt idx="59">
                  <c:v>30.275510204082</c:v>
                </c:pt>
                <c:pt idx="60">
                  <c:v>30.653061224490003</c:v>
                </c:pt>
                <c:pt idx="61">
                  <c:v>31.030612244897998</c:v>
                </c:pt>
                <c:pt idx="62">
                  <c:v>31.408163265306001</c:v>
                </c:pt>
                <c:pt idx="63">
                  <c:v>31.785714285714</c:v>
                </c:pt>
                <c:pt idx="64">
                  <c:v>32.163265306122</c:v>
                </c:pt>
                <c:pt idx="65">
                  <c:v>32.540816326531001</c:v>
                </c:pt>
                <c:pt idx="66">
                  <c:v>32.918367346939</c:v>
                </c:pt>
                <c:pt idx="67">
                  <c:v>33.295918367346999</c:v>
                </c:pt>
                <c:pt idx="68">
                  <c:v>33.673469387754999</c:v>
                </c:pt>
                <c:pt idx="69">
                  <c:v>34.051020408162998</c:v>
                </c:pt>
                <c:pt idx="70">
                  <c:v>34.428571428570997</c:v>
                </c:pt>
                <c:pt idx="71">
                  <c:v>34.806122448980005</c:v>
                </c:pt>
                <c:pt idx="72">
                  <c:v>35.183673469387998</c:v>
                </c:pt>
                <c:pt idx="73">
                  <c:v>35.561224489795997</c:v>
                </c:pt>
                <c:pt idx="74">
                  <c:v>35.938775510204003</c:v>
                </c:pt>
                <c:pt idx="75">
                  <c:v>36.316326530612002</c:v>
                </c:pt>
                <c:pt idx="76">
                  <c:v>36.693877551019995</c:v>
                </c:pt>
                <c:pt idx="77">
                  <c:v>37.071428571429003</c:v>
                </c:pt>
                <c:pt idx="78">
                  <c:v>37.448979591836995</c:v>
                </c:pt>
                <c:pt idx="79">
                  <c:v>37.826530612245001</c:v>
                </c:pt>
                <c:pt idx="80">
                  <c:v>38.204081632653001</c:v>
                </c:pt>
                <c:pt idx="81">
                  <c:v>38.581632653061</c:v>
                </c:pt>
                <c:pt idx="82">
                  <c:v>38.959183673468999</c:v>
                </c:pt>
                <c:pt idx="83">
                  <c:v>39.336734693878</c:v>
                </c:pt>
                <c:pt idx="84">
                  <c:v>39.714285714286007</c:v>
                </c:pt>
                <c:pt idx="85">
                  <c:v>40.091836734693999</c:v>
                </c:pt>
                <c:pt idx="86">
                  <c:v>40.469387755101998</c:v>
                </c:pt>
                <c:pt idx="87">
                  <c:v>40.846938775510004</c:v>
                </c:pt>
                <c:pt idx="88">
                  <c:v>41.224489795917997</c:v>
                </c:pt>
                <c:pt idx="89">
                  <c:v>41.602040816327005</c:v>
                </c:pt>
                <c:pt idx="90">
                  <c:v>41.979591836735004</c:v>
                </c:pt>
                <c:pt idx="91">
                  <c:v>42.357142857142996</c:v>
                </c:pt>
                <c:pt idx="92">
                  <c:v>42.734693877551003</c:v>
                </c:pt>
                <c:pt idx="93">
                  <c:v>43.112244897959002</c:v>
                </c:pt>
                <c:pt idx="94">
                  <c:v>43.489795918366994</c:v>
                </c:pt>
                <c:pt idx="95">
                  <c:v>43.867346938776002</c:v>
                </c:pt>
                <c:pt idx="96">
                  <c:v>44.244897959184001</c:v>
                </c:pt>
                <c:pt idx="97">
                  <c:v>44.622448979592001</c:v>
                </c:pt>
                <c:pt idx="98">
                  <c:v>45</c:v>
                </c:pt>
              </c:numCache>
            </c:numRef>
          </c:xVal>
          <c:yVal>
            <c:numRef>
              <c:f>'IP3'!$AQ$5:$AQ$103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86-4067-8F4A-57082C0A6423}"/>
            </c:ext>
          </c:extLst>
        </c:ser>
        <c:ser>
          <c:idx val="3"/>
          <c:order val="3"/>
          <c:tx>
            <c:strRef>
              <c:f>'IP3'!$AS$2</c:f>
              <c:strCache>
                <c:ptCount val="1"/>
                <c:pt idx="0">
                  <c:v>+9dBm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'IP3'!$AR$5:$AR$103</c:f>
              <c:numCache>
                <c:formatCode>General</c:formatCode>
                <c:ptCount val="99"/>
                <c:pt idx="0">
                  <c:v>8</c:v>
                </c:pt>
                <c:pt idx="1">
                  <c:v>8.3775510204082</c:v>
                </c:pt>
                <c:pt idx="2">
                  <c:v>8.7551020408162987</c:v>
                </c:pt>
                <c:pt idx="3">
                  <c:v>9.1326530612245005</c:v>
                </c:pt>
                <c:pt idx="4">
                  <c:v>9.5102040816327005</c:v>
                </c:pt>
                <c:pt idx="5">
                  <c:v>9.8877551020407992</c:v>
                </c:pt>
                <c:pt idx="6">
                  <c:v>10.265306122448999</c:v>
                </c:pt>
                <c:pt idx="7">
                  <c:v>10.642857142857</c:v>
                </c:pt>
                <c:pt idx="8">
                  <c:v>11.020408163265</c:v>
                </c:pt>
                <c:pt idx="9">
                  <c:v>11.397959183673001</c:v>
                </c:pt>
                <c:pt idx="10">
                  <c:v>11.775510204082</c:v>
                </c:pt>
                <c:pt idx="11">
                  <c:v>12.153061224489999</c:v>
                </c:pt>
                <c:pt idx="12">
                  <c:v>12.530612244898</c:v>
                </c:pt>
                <c:pt idx="13">
                  <c:v>12.908163265305999</c:v>
                </c:pt>
                <c:pt idx="14">
                  <c:v>13.285714285714</c:v>
                </c:pt>
                <c:pt idx="15">
                  <c:v>13.663265306122</c:v>
                </c:pt>
                <c:pt idx="16">
                  <c:v>14.040816326531001</c:v>
                </c:pt>
                <c:pt idx="17">
                  <c:v>14.418367346938998</c:v>
                </c:pt>
                <c:pt idx="18">
                  <c:v>14.795918367346999</c:v>
                </c:pt>
                <c:pt idx="19">
                  <c:v>15.173469387754999</c:v>
                </c:pt>
                <c:pt idx="20">
                  <c:v>15.551020408163</c:v>
                </c:pt>
                <c:pt idx="21">
                  <c:v>15.928571428570999</c:v>
                </c:pt>
                <c:pt idx="22">
                  <c:v>16.306122448979998</c:v>
                </c:pt>
                <c:pt idx="23">
                  <c:v>16.683673469388001</c:v>
                </c:pt>
                <c:pt idx="24">
                  <c:v>17.061224489796</c:v>
                </c:pt>
                <c:pt idx="25">
                  <c:v>17.438775510204</c:v>
                </c:pt>
                <c:pt idx="26">
                  <c:v>17.816326530611999</c:v>
                </c:pt>
                <c:pt idx="27">
                  <c:v>18.193877551020002</c:v>
                </c:pt>
                <c:pt idx="28">
                  <c:v>18.571428571428999</c:v>
                </c:pt>
                <c:pt idx="29">
                  <c:v>18.948979591837002</c:v>
                </c:pt>
                <c:pt idx="30">
                  <c:v>19.326530612244998</c:v>
                </c:pt>
                <c:pt idx="31">
                  <c:v>19.704081632653001</c:v>
                </c:pt>
                <c:pt idx="32">
                  <c:v>20.081632653061</c:v>
                </c:pt>
                <c:pt idx="33">
                  <c:v>20.459183673469003</c:v>
                </c:pt>
                <c:pt idx="34">
                  <c:v>20.836734693877997</c:v>
                </c:pt>
                <c:pt idx="35">
                  <c:v>21.214285714286</c:v>
                </c:pt>
                <c:pt idx="36">
                  <c:v>21.591836734693999</c:v>
                </c:pt>
                <c:pt idx="37">
                  <c:v>21.969387755102002</c:v>
                </c:pt>
                <c:pt idx="38">
                  <c:v>22.346938775509997</c:v>
                </c:pt>
                <c:pt idx="39">
                  <c:v>22.724489795918</c:v>
                </c:pt>
                <c:pt idx="40">
                  <c:v>23.102040816327001</c:v>
                </c:pt>
                <c:pt idx="41">
                  <c:v>23.479591836735</c:v>
                </c:pt>
                <c:pt idx="42">
                  <c:v>23.857142857143003</c:v>
                </c:pt>
                <c:pt idx="43">
                  <c:v>24.234693877550999</c:v>
                </c:pt>
                <c:pt idx="44">
                  <c:v>24.612244897958998</c:v>
                </c:pt>
                <c:pt idx="45">
                  <c:v>24.989795918367001</c:v>
                </c:pt>
                <c:pt idx="46">
                  <c:v>25.367346938776002</c:v>
                </c:pt>
                <c:pt idx="47">
                  <c:v>25.744897959183998</c:v>
                </c:pt>
                <c:pt idx="48">
                  <c:v>26.122448979592001</c:v>
                </c:pt>
                <c:pt idx="49">
                  <c:v>26.5</c:v>
                </c:pt>
                <c:pt idx="50">
                  <c:v>26.877551020407999</c:v>
                </c:pt>
                <c:pt idx="51">
                  <c:v>27.255102040816002</c:v>
                </c:pt>
                <c:pt idx="52">
                  <c:v>27.632653061223998</c:v>
                </c:pt>
                <c:pt idx="53">
                  <c:v>28.010204081632999</c:v>
                </c:pt>
                <c:pt idx="54">
                  <c:v>28.387755102041002</c:v>
                </c:pt>
                <c:pt idx="55">
                  <c:v>28.765306122449001</c:v>
                </c:pt>
                <c:pt idx="56">
                  <c:v>29.142857142856997</c:v>
                </c:pt>
                <c:pt idx="57">
                  <c:v>29.520408163265</c:v>
                </c:pt>
                <c:pt idx="58">
                  <c:v>29.897959183672999</c:v>
                </c:pt>
                <c:pt idx="59">
                  <c:v>30.275510204082</c:v>
                </c:pt>
                <c:pt idx="60">
                  <c:v>30.653061224490003</c:v>
                </c:pt>
                <c:pt idx="61">
                  <c:v>31.030612244897998</c:v>
                </c:pt>
                <c:pt idx="62">
                  <c:v>31.408163265306001</c:v>
                </c:pt>
                <c:pt idx="63">
                  <c:v>31.785714285714</c:v>
                </c:pt>
                <c:pt idx="64">
                  <c:v>32.163265306122</c:v>
                </c:pt>
                <c:pt idx="65">
                  <c:v>32.540816326531001</c:v>
                </c:pt>
                <c:pt idx="66">
                  <c:v>32.918367346939</c:v>
                </c:pt>
                <c:pt idx="67">
                  <c:v>33.295918367346999</c:v>
                </c:pt>
                <c:pt idx="68">
                  <c:v>33.673469387754999</c:v>
                </c:pt>
                <c:pt idx="69">
                  <c:v>34.051020408162998</c:v>
                </c:pt>
                <c:pt idx="70">
                  <c:v>34.428571428570997</c:v>
                </c:pt>
                <c:pt idx="71">
                  <c:v>34.806122448980005</c:v>
                </c:pt>
                <c:pt idx="72">
                  <c:v>35.183673469387998</c:v>
                </c:pt>
                <c:pt idx="73">
                  <c:v>35.561224489795997</c:v>
                </c:pt>
                <c:pt idx="74">
                  <c:v>35.938775510204003</c:v>
                </c:pt>
                <c:pt idx="75">
                  <c:v>36.316326530612002</c:v>
                </c:pt>
                <c:pt idx="76">
                  <c:v>36.693877551019995</c:v>
                </c:pt>
                <c:pt idx="77">
                  <c:v>37.071428571429003</c:v>
                </c:pt>
                <c:pt idx="78">
                  <c:v>37.448979591836995</c:v>
                </c:pt>
                <c:pt idx="79">
                  <c:v>37.826530612245001</c:v>
                </c:pt>
                <c:pt idx="80">
                  <c:v>38.204081632653001</c:v>
                </c:pt>
                <c:pt idx="81">
                  <c:v>38.581632653061</c:v>
                </c:pt>
                <c:pt idx="82">
                  <c:v>38.959183673468999</c:v>
                </c:pt>
                <c:pt idx="83">
                  <c:v>39.336734693878</c:v>
                </c:pt>
                <c:pt idx="84">
                  <c:v>39.714285714286007</c:v>
                </c:pt>
                <c:pt idx="85">
                  <c:v>40.091836734693999</c:v>
                </c:pt>
                <c:pt idx="86">
                  <c:v>40.469387755101998</c:v>
                </c:pt>
                <c:pt idx="87">
                  <c:v>40.846938775510004</c:v>
                </c:pt>
                <c:pt idx="88">
                  <c:v>41.224489795917997</c:v>
                </c:pt>
                <c:pt idx="89">
                  <c:v>41.602040816327005</c:v>
                </c:pt>
                <c:pt idx="90">
                  <c:v>41.979591836735004</c:v>
                </c:pt>
                <c:pt idx="91">
                  <c:v>42.357142857142996</c:v>
                </c:pt>
                <c:pt idx="92">
                  <c:v>42.734693877551003</c:v>
                </c:pt>
                <c:pt idx="93">
                  <c:v>43.112244897959002</c:v>
                </c:pt>
                <c:pt idx="94">
                  <c:v>43.489795918366994</c:v>
                </c:pt>
                <c:pt idx="95">
                  <c:v>43.867346938776002</c:v>
                </c:pt>
                <c:pt idx="96">
                  <c:v>44.244897959184001</c:v>
                </c:pt>
                <c:pt idx="97">
                  <c:v>44.622448979592001</c:v>
                </c:pt>
                <c:pt idx="98">
                  <c:v>45</c:v>
                </c:pt>
              </c:numCache>
            </c:numRef>
          </c:xVal>
          <c:yVal>
            <c:numRef>
              <c:f>'IP3'!$AT$5:$AT$103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86-4067-8F4A-57082C0A6423}"/>
            </c:ext>
          </c:extLst>
        </c:ser>
        <c:ser>
          <c:idx val="4"/>
          <c:order val="4"/>
          <c:tx>
            <c:strRef>
              <c:f>'IP3'!$AV$2</c:f>
              <c:strCache>
                <c:ptCount val="1"/>
                <c:pt idx="0">
                  <c:v>+7dBm</c:v>
                </c:pt>
              </c:strCache>
              <c:extLst xmlns:c15="http://schemas.microsoft.com/office/drawing/2012/chart"/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'IP3'!$AU$5:$AU$103</c:f>
              <c:numCache>
                <c:formatCode>General</c:formatCode>
                <c:ptCount val="99"/>
                <c:pt idx="0">
                  <c:v>8</c:v>
                </c:pt>
                <c:pt idx="1">
                  <c:v>8.3775510204082</c:v>
                </c:pt>
                <c:pt idx="2">
                  <c:v>8.7551020408162987</c:v>
                </c:pt>
                <c:pt idx="3">
                  <c:v>9.1326530612245005</c:v>
                </c:pt>
                <c:pt idx="4">
                  <c:v>9.5102040816327005</c:v>
                </c:pt>
                <c:pt idx="5">
                  <c:v>9.8877551020407992</c:v>
                </c:pt>
                <c:pt idx="6">
                  <c:v>10.265306122448999</c:v>
                </c:pt>
                <c:pt idx="7">
                  <c:v>10.642857142857</c:v>
                </c:pt>
                <c:pt idx="8">
                  <c:v>11.020408163265</c:v>
                </c:pt>
                <c:pt idx="9">
                  <c:v>11.397959183673001</c:v>
                </c:pt>
                <c:pt idx="10">
                  <c:v>11.775510204082</c:v>
                </c:pt>
                <c:pt idx="11">
                  <c:v>12.153061224489999</c:v>
                </c:pt>
                <c:pt idx="12">
                  <c:v>12.530612244898</c:v>
                </c:pt>
                <c:pt idx="13">
                  <c:v>12.908163265305999</c:v>
                </c:pt>
                <c:pt idx="14">
                  <c:v>13.285714285714</c:v>
                </c:pt>
                <c:pt idx="15">
                  <c:v>13.663265306122</c:v>
                </c:pt>
                <c:pt idx="16">
                  <c:v>14.040816326531001</c:v>
                </c:pt>
                <c:pt idx="17">
                  <c:v>14.418367346938998</c:v>
                </c:pt>
                <c:pt idx="18">
                  <c:v>14.795918367346999</c:v>
                </c:pt>
                <c:pt idx="19">
                  <c:v>15.173469387754999</c:v>
                </c:pt>
                <c:pt idx="20">
                  <c:v>15.551020408163</c:v>
                </c:pt>
                <c:pt idx="21">
                  <c:v>15.928571428570999</c:v>
                </c:pt>
                <c:pt idx="22">
                  <c:v>16.306122448979998</c:v>
                </c:pt>
                <c:pt idx="23">
                  <c:v>16.683673469388001</c:v>
                </c:pt>
                <c:pt idx="24">
                  <c:v>17.061224489796</c:v>
                </c:pt>
                <c:pt idx="25">
                  <c:v>17.438775510204</c:v>
                </c:pt>
                <c:pt idx="26">
                  <c:v>17.816326530611999</c:v>
                </c:pt>
                <c:pt idx="27">
                  <c:v>18.193877551020002</c:v>
                </c:pt>
                <c:pt idx="28">
                  <c:v>18.571428571428999</c:v>
                </c:pt>
                <c:pt idx="29">
                  <c:v>18.948979591837002</c:v>
                </c:pt>
                <c:pt idx="30">
                  <c:v>19.326530612244998</c:v>
                </c:pt>
                <c:pt idx="31">
                  <c:v>19.704081632653001</c:v>
                </c:pt>
                <c:pt idx="32">
                  <c:v>20.081632653061</c:v>
                </c:pt>
                <c:pt idx="33">
                  <c:v>20.459183673469003</c:v>
                </c:pt>
                <c:pt idx="34">
                  <c:v>20.836734693877997</c:v>
                </c:pt>
                <c:pt idx="35">
                  <c:v>21.214285714286</c:v>
                </c:pt>
                <c:pt idx="36">
                  <c:v>21.591836734693999</c:v>
                </c:pt>
                <c:pt idx="37">
                  <c:v>21.969387755102002</c:v>
                </c:pt>
                <c:pt idx="38">
                  <c:v>22.346938775509997</c:v>
                </c:pt>
                <c:pt idx="39">
                  <c:v>22.724489795918</c:v>
                </c:pt>
                <c:pt idx="40">
                  <c:v>23.102040816327001</c:v>
                </c:pt>
                <c:pt idx="41">
                  <c:v>23.479591836735</c:v>
                </c:pt>
                <c:pt idx="42">
                  <c:v>23.857142857143003</c:v>
                </c:pt>
                <c:pt idx="43">
                  <c:v>24.234693877550999</c:v>
                </c:pt>
                <c:pt idx="44">
                  <c:v>24.612244897958998</c:v>
                </c:pt>
                <c:pt idx="45">
                  <c:v>24.989795918367001</c:v>
                </c:pt>
                <c:pt idx="46">
                  <c:v>25.367346938776002</c:v>
                </c:pt>
                <c:pt idx="47">
                  <c:v>25.744897959183998</c:v>
                </c:pt>
                <c:pt idx="48">
                  <c:v>26.122448979592001</c:v>
                </c:pt>
                <c:pt idx="49">
                  <c:v>26.5</c:v>
                </c:pt>
                <c:pt idx="50">
                  <c:v>26.877551020407999</c:v>
                </c:pt>
                <c:pt idx="51">
                  <c:v>27.255102040816002</c:v>
                </c:pt>
                <c:pt idx="52">
                  <c:v>27.632653061223998</c:v>
                </c:pt>
                <c:pt idx="53">
                  <c:v>28.010204081632999</c:v>
                </c:pt>
                <c:pt idx="54">
                  <c:v>28.387755102041002</c:v>
                </c:pt>
                <c:pt idx="55">
                  <c:v>28.765306122449001</c:v>
                </c:pt>
                <c:pt idx="56">
                  <c:v>29.142857142856997</c:v>
                </c:pt>
                <c:pt idx="57">
                  <c:v>29.520408163265</c:v>
                </c:pt>
                <c:pt idx="58">
                  <c:v>29.897959183672999</c:v>
                </c:pt>
                <c:pt idx="59">
                  <c:v>30.275510204082</c:v>
                </c:pt>
                <c:pt idx="60">
                  <c:v>30.653061224490003</c:v>
                </c:pt>
                <c:pt idx="61">
                  <c:v>31.030612244897998</c:v>
                </c:pt>
                <c:pt idx="62">
                  <c:v>31.408163265306001</c:v>
                </c:pt>
                <c:pt idx="63">
                  <c:v>31.785714285714</c:v>
                </c:pt>
                <c:pt idx="64">
                  <c:v>32.163265306122</c:v>
                </c:pt>
                <c:pt idx="65">
                  <c:v>32.540816326531001</c:v>
                </c:pt>
                <c:pt idx="66">
                  <c:v>32.918367346939</c:v>
                </c:pt>
                <c:pt idx="67">
                  <c:v>33.295918367346999</c:v>
                </c:pt>
                <c:pt idx="68">
                  <c:v>33.673469387754999</c:v>
                </c:pt>
                <c:pt idx="69">
                  <c:v>34.051020408162998</c:v>
                </c:pt>
                <c:pt idx="70">
                  <c:v>34.428571428570997</c:v>
                </c:pt>
                <c:pt idx="71">
                  <c:v>34.806122448980005</c:v>
                </c:pt>
                <c:pt idx="72">
                  <c:v>35.183673469387998</c:v>
                </c:pt>
                <c:pt idx="73">
                  <c:v>35.561224489795997</c:v>
                </c:pt>
                <c:pt idx="74">
                  <c:v>35.938775510204003</c:v>
                </c:pt>
                <c:pt idx="75">
                  <c:v>36.316326530612002</c:v>
                </c:pt>
                <c:pt idx="76">
                  <c:v>36.693877551019995</c:v>
                </c:pt>
                <c:pt idx="77">
                  <c:v>37.071428571429003</c:v>
                </c:pt>
                <c:pt idx="78">
                  <c:v>37.448979591836995</c:v>
                </c:pt>
                <c:pt idx="79">
                  <c:v>37.826530612245001</c:v>
                </c:pt>
                <c:pt idx="80">
                  <c:v>38.204081632653001</c:v>
                </c:pt>
                <c:pt idx="81">
                  <c:v>38.581632653061</c:v>
                </c:pt>
                <c:pt idx="82">
                  <c:v>38.959183673468999</c:v>
                </c:pt>
                <c:pt idx="83">
                  <c:v>39.336734693878</c:v>
                </c:pt>
                <c:pt idx="84">
                  <c:v>39.714285714286007</c:v>
                </c:pt>
                <c:pt idx="85">
                  <c:v>40.091836734693999</c:v>
                </c:pt>
                <c:pt idx="86">
                  <c:v>40.469387755101998</c:v>
                </c:pt>
                <c:pt idx="87">
                  <c:v>40.846938775510004</c:v>
                </c:pt>
                <c:pt idx="88">
                  <c:v>41.224489795917997</c:v>
                </c:pt>
                <c:pt idx="89">
                  <c:v>41.602040816327005</c:v>
                </c:pt>
                <c:pt idx="90">
                  <c:v>41.979591836735004</c:v>
                </c:pt>
                <c:pt idx="91">
                  <c:v>42.357142857142996</c:v>
                </c:pt>
                <c:pt idx="92">
                  <c:v>42.734693877551003</c:v>
                </c:pt>
                <c:pt idx="93">
                  <c:v>43.112244897959002</c:v>
                </c:pt>
                <c:pt idx="94">
                  <c:v>43.489795918366994</c:v>
                </c:pt>
                <c:pt idx="95">
                  <c:v>43.867346938776002</c:v>
                </c:pt>
                <c:pt idx="96">
                  <c:v>44.244897959184001</c:v>
                </c:pt>
                <c:pt idx="97">
                  <c:v>44.622448979592001</c:v>
                </c:pt>
                <c:pt idx="98">
                  <c:v>45</c:v>
                </c:pt>
              </c:numCache>
              <c:extLst xmlns:c15="http://schemas.microsoft.com/office/drawing/2012/chart"/>
            </c:numRef>
          </c:xVal>
          <c:yVal>
            <c:numRef>
              <c:f>'IP3'!$AW$5:$AW$103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3D86-4067-8F4A-57082C0A6423}"/>
            </c:ext>
          </c:extLst>
        </c:ser>
        <c:ser>
          <c:idx val="5"/>
          <c:order val="5"/>
          <c:tx>
            <c:strRef>
              <c:f>'IP3'!$AY$2</c:f>
              <c:strCache>
                <c:ptCount val="1"/>
                <c:pt idx="0">
                  <c:v>+5dBm</c:v>
                </c:pt>
              </c:strCache>
            </c:strRef>
          </c:tx>
          <c:spPr>
            <a:ln cap="sq" cmpd="dbl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'IP3'!$AX$5:$AX$103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xVal>
          <c:yVal>
            <c:numRef>
              <c:f>'IP3'!$AZ$5:$AZ$103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F-4C26-A20E-6B2F44B5E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/>
      </c:scatterChart>
      <c:valAx>
        <c:axId val="111626496"/>
        <c:scaling>
          <c:orientation val="minMax"/>
          <c:max val="64"/>
          <c:min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5"/>
      </c:valAx>
      <c:valAx>
        <c:axId val="111657344"/>
        <c:scaling>
          <c:orientation val="minMax"/>
          <c:max val="20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5664492745618751"/>
          <c:y val="0.4999646398366871"/>
          <c:w val="0.19613892388633922"/>
          <c:h val="0.30201710897248957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CL vs. LO Power: 1 GHz IF, 5 GHz RF 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6862620057783909"/>
          <c:y val="3.10614262932482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3683926209688815"/>
          <c:w val="0.76542713682528862"/>
          <c:h val="0.6724082670598625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CL'!$F$2</c:f>
              <c:strCache>
                <c:ptCount val="1"/>
                <c:pt idx="0">
                  <c:v>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CL'!$F$5:$F$205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3A-44BF-96F8-CFD3113CC2D7}"/>
            </c:ext>
          </c:extLst>
        </c:ser>
        <c:ser>
          <c:idx val="2"/>
          <c:order val="1"/>
          <c:tx>
            <c:strRef>
              <c:f>'P1dB CL'!$G$2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CL'!$G$5:$G$205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3A-44BF-96F8-CFD3113CC2D7}"/>
            </c:ext>
          </c:extLst>
        </c:ser>
        <c:ser>
          <c:idx val="0"/>
          <c:order val="2"/>
          <c:tx>
            <c:strRef>
              <c:f>'P1dB CL'!$H$2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CL'!$H$5:$H$205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3A-44BF-96F8-CFD3113CC2D7}"/>
            </c:ext>
          </c:extLst>
        </c:ser>
        <c:ser>
          <c:idx val="3"/>
          <c:order val="3"/>
          <c:tx>
            <c:strRef>
              <c:f>'P1dB CL'!$I$2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CL'!$I$5:$I$205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3A-44BF-96F8-CFD3113CC2D7}"/>
            </c:ext>
          </c:extLst>
        </c:ser>
        <c:ser>
          <c:idx val="4"/>
          <c:order val="4"/>
          <c:tx>
            <c:strRef>
              <c:f>'P1dB CL'!$J$2</c:f>
              <c:strCache>
                <c:ptCount val="1"/>
                <c:pt idx="0">
                  <c:v>+9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CL'!$J$5:$J$205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D73A-44BF-96F8-CFD3113C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73376"/>
        <c:axId val="11478374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'P1dB CL'!$K$2</c15:sqref>
                        </c15:formulaRef>
                      </c:ext>
                    </c:extLst>
                    <c:strCache>
                      <c:ptCount val="1"/>
                      <c:pt idx="0">
                        <c:v>+7 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'P1dB CL'!$E$5:$E$205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'P1dB CL'!$K$5:$K$205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D73A-44BF-96F8-CFD3113CC2D7}"/>
                  </c:ext>
                </c:extLst>
              </c15:ser>
            </c15:filteredScatterSeries>
          </c:ext>
        </c:extLst>
      </c:scatterChart>
      <c:valAx>
        <c:axId val="114773376"/>
        <c:scaling>
          <c:orientation val="minMax"/>
          <c:max val="25"/>
          <c:min val="-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aseline="0">
                    <a:latin typeface="+mn-lt"/>
                    <a:cs typeface="Arial" pitchFamily="34" charset="0"/>
                  </a:rPr>
                  <a:t>Input Power (dBm)</a:t>
                </a:r>
                <a:endParaRPr lang="en-US" sz="1000">
                  <a:latin typeface="+mn-lt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783744"/>
        <c:crosses val="autoZero"/>
        <c:crossBetween val="midCat"/>
        <c:majorUnit val="5"/>
      </c:valAx>
      <c:valAx>
        <c:axId val="114783744"/>
        <c:scaling>
          <c:orientation val="minMax"/>
          <c:max val="-6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773376"/>
        <c:crossesAt val="-15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29364123419186278"/>
          <c:y val="0.45067050053117552"/>
          <c:w val="0.20378989579248014"/>
          <c:h val="0.34937486822793784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CL vs. LO Power: 1 GHz IF, 5 GHz RF(dB)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7634716885575011"/>
          <c:y val="4.04728841621817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3251356209133627"/>
          <c:w val="0.76542713682528862"/>
          <c:h val="0.6767339670654144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CL'!$Y$2</c:f>
              <c:strCache>
                <c:ptCount val="1"/>
                <c:pt idx="0">
                  <c:v>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CL'!$Y$5:$Y$205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3D-4AED-A01A-7163109407CF}"/>
            </c:ext>
          </c:extLst>
        </c:ser>
        <c:ser>
          <c:idx val="2"/>
          <c:order val="1"/>
          <c:tx>
            <c:strRef>
              <c:f>'P1dB CL'!$Z$2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CL'!$Z$5:$Z$205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3D-4AED-A01A-7163109407CF}"/>
            </c:ext>
          </c:extLst>
        </c:ser>
        <c:ser>
          <c:idx val="3"/>
          <c:order val="2"/>
          <c:tx>
            <c:strRef>
              <c:f>'P1dB CL'!$AA$2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CL'!$AA$5:$AA$205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3D-4AED-A01A-7163109407CF}"/>
            </c:ext>
          </c:extLst>
        </c:ser>
        <c:ser>
          <c:idx val="5"/>
          <c:order val="3"/>
          <c:tx>
            <c:strRef>
              <c:f>'P1dB CL'!$AB$2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CL'!$AB$5:$AB$205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3D-4AED-A01A-7163109407CF}"/>
            </c:ext>
          </c:extLst>
        </c:ser>
        <c:ser>
          <c:idx val="0"/>
          <c:order val="4"/>
          <c:tx>
            <c:strRef>
              <c:f>'P1dB CL'!$AC$2</c:f>
              <c:strCache>
                <c:ptCount val="1"/>
                <c:pt idx="0">
                  <c:v>+9 dBm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CL'!$AC$5:$AC$205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3D-4AED-A01A-716310940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</c:scatterChart>
      <c:valAx>
        <c:axId val="116069888"/>
        <c:scaling>
          <c:orientation val="minMax"/>
          <c:max val="25"/>
          <c:min val="-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Input Power(dBm)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5"/>
      </c:valAx>
      <c:valAx>
        <c:axId val="116071808"/>
        <c:scaling>
          <c:orientation val="minMax"/>
          <c:max val="-7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At val="-15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1515652940578542"/>
          <c:y val="0.44657675341568515"/>
          <c:w val="0.20378989579248014"/>
          <c:h val="0.34937486822793784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1 dB Compression Point : 1 GHz IF, LO(dB)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20179405032336145"/>
          <c:y val="2.704117199299048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069981208749504"/>
          <c:w val="0.76542713682528862"/>
          <c:h val="0.7085476335770238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Pt'!$D$1:$I$1</c:f>
              <c:strCache>
                <c:ptCount val="6"/>
                <c:pt idx="0">
                  <c:v>Configuration A - Sine Wave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Pt'!$D$7:$I$7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EF-411E-9583-7DB9C1D52C37}"/>
            </c:ext>
          </c:extLst>
        </c:ser>
        <c:ser>
          <c:idx val="3"/>
          <c:order val="2"/>
          <c:tx>
            <c:strRef>
              <c:f>'P1dB Pt'!$U$1:$Z$1</c:f>
              <c:strCache>
                <c:ptCount val="6"/>
                <c:pt idx="0">
                  <c:v> Configuration B - Sine Wave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Pt'!$U$7:$Z$7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EF-411E-9583-7DB9C1D52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'P1dB Pt'!$L$1:$Q$1</c15:sqref>
                        </c15:formulaRef>
                      </c:ext>
                    </c:extLst>
                    <c:strCache>
                      <c:ptCount val="6"/>
                      <c:pt idx="0">
                        <c:v>Configuration A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'P1dB Pt'!$L$7:$P$7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EBEF-411E-9583-7DB9C1D52C37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Pt'!$AC$1:$AH$1</c15:sqref>
                        </c15:formulaRef>
                      </c:ext>
                    </c:extLst>
                    <c:strCache>
                      <c:ptCount val="6"/>
                      <c:pt idx="0">
                        <c:v>Configuration B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Pt'!$AC$7:$AG$7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BEF-411E-9583-7DB9C1D52C37}"/>
                  </c:ext>
                </c:extLst>
              </c15:ser>
            </c15:filteredScatterSeries>
          </c:ext>
        </c:extLst>
      </c:scatterChart>
      <c:valAx>
        <c:axId val="116069888"/>
        <c:scaling>
          <c:orientation val="minMax"/>
          <c:max val="17"/>
          <c:min val="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2"/>
      </c:valAx>
      <c:valAx>
        <c:axId val="116071808"/>
        <c:scaling>
          <c:orientation val="minMax"/>
          <c:max val="5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At val="-15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9289826820448173"/>
          <c:y val="0.67899059492563429"/>
          <c:w val="0.47850974538478003"/>
          <c:h val="0.12596420239136774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1 dB Compression Point : 1 GHz IF, 5 GHz LOL(dB)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6592173490771733"/>
          <c:y val="2.25849734028024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6588023454453109E-2"/>
          <c:w val="0.76542713682528862"/>
          <c:h val="0.7126593355934401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Pt'!$D$1:$I$1</c:f>
              <c:strCache>
                <c:ptCount val="6"/>
                <c:pt idx="0">
                  <c:v>Configuration A - Sine Wave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Pt'!$D$6:$I$6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D8-4C4D-97A0-5F6DB46FAEC9}"/>
            </c:ext>
          </c:extLst>
        </c:ser>
        <c:ser>
          <c:idx val="3"/>
          <c:order val="2"/>
          <c:tx>
            <c:strRef>
              <c:f>'P1dB Pt'!$U$1:$Z$1</c:f>
              <c:strCache>
                <c:ptCount val="6"/>
                <c:pt idx="0">
                  <c:v> Configuration B - Sine Wave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Pt'!$U$6:$Z$6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D8-4C4D-97A0-5F6DB46FA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'P1dB Pt'!$L$1:$Q$1</c15:sqref>
                        </c15:formulaRef>
                      </c:ext>
                    </c:extLst>
                    <c:strCache>
                      <c:ptCount val="6"/>
                      <c:pt idx="0">
                        <c:v>Configuration A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'P1dB Pt'!$L$6:$P$6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C3D8-4C4D-97A0-5F6DB46FAEC9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Pt'!$AC$1:$AH$1</c15:sqref>
                        </c15:formulaRef>
                      </c:ext>
                    </c:extLst>
                    <c:strCache>
                      <c:ptCount val="6"/>
                      <c:pt idx="0">
                        <c:v>Configuration B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Pt'!$AC$6:$AG$6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D8-4C4D-97A0-5F6DB46FAEC9}"/>
                  </c:ext>
                </c:extLst>
              </c15:ser>
            </c15:filteredScatterSeries>
          </c:ext>
        </c:extLst>
      </c:scatterChart>
      <c:valAx>
        <c:axId val="116069888"/>
        <c:scaling>
          <c:orientation val="minMax"/>
          <c:max val="17"/>
          <c:min val="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2"/>
      </c:valAx>
      <c:valAx>
        <c:axId val="116071808"/>
        <c:scaling>
          <c:orientation val="minMax"/>
          <c:max val="5"/>
          <c:min val="-3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At val="-15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070547712444631"/>
          <c:y val="0.64988735783027118"/>
          <c:w val="0.45091565660351524"/>
          <c:h val="0.136139545056867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1-dB Compression (dBm) vs. LO Power @ 7 GHz</a:t>
            </a:r>
          </a:p>
        </c:rich>
      </c:tx>
      <c:layout>
        <c:manualLayout>
          <c:xMode val="edge"/>
          <c:yMode val="edge"/>
          <c:x val="0.20198094811759959"/>
          <c:y val="1.38888888888889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6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A0-4E7C-8927-250697611C05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A0-4E7C-8927-25069761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15456"/>
        <c:axId val="111717376"/>
      </c:scatterChart>
      <c:valAx>
        <c:axId val="111715456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06"/>
              <c:y val="0.915717410323727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717376"/>
        <c:crosses val="autoZero"/>
        <c:crossBetween val="midCat"/>
        <c:majorUnit val="1"/>
      </c:valAx>
      <c:valAx>
        <c:axId val="111717376"/>
        <c:scaling>
          <c:orientation val="minMax"/>
          <c:max val="19"/>
          <c:min val="9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715456"/>
        <c:crosses val="autoZero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522614192277027"/>
          <c:y val="0.67833151064451003"/>
          <c:w val="0.35859952205265988"/>
          <c:h val="0.11804389034703996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 (dBm) vs. LO Power @ 7 GHz</a:t>
            </a:r>
          </a:p>
        </c:rich>
      </c:tx>
      <c:layout>
        <c:manualLayout>
          <c:xMode val="edge"/>
          <c:yMode val="edge"/>
          <c:x val="0.2852599825004738"/>
          <c:y val="1.85185185185185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74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9-4993-A046-0ECB68AADA30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89-4993-A046-0ECB68AAD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45376"/>
        <c:axId val="111847296"/>
      </c:scatterChart>
      <c:valAx>
        <c:axId val="111845376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28"/>
              <c:y val="0.915717410323727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847296"/>
        <c:crosses val="autoZero"/>
        <c:crossBetween val="midCat"/>
        <c:majorUnit val="1"/>
      </c:valAx>
      <c:valAx>
        <c:axId val="111847296"/>
        <c:scaling>
          <c:orientation val="minMax"/>
          <c:max val="32"/>
          <c:min val="16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845376"/>
        <c:crosses val="autoZero"/>
        <c:crossBetween val="midCat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239137605161643"/>
          <c:y val="0.66959900845728015"/>
          <c:w val="0.35304561920585276"/>
          <c:h val="0.10402321014840522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2RF x 2LO Spurious Suppression (dBc) -10 dBm RF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'2Rx2L'!$F$5:$F$103</c:f>
              <c:numCache>
                <c:formatCode>General</c:formatCode>
                <c:ptCount val="99"/>
                <c:pt idx="0">
                  <c:v>11</c:v>
                </c:pt>
                <c:pt idx="1">
                  <c:v>11.295918367346999</c:v>
                </c:pt>
                <c:pt idx="2">
                  <c:v>11.591836734694001</c:v>
                </c:pt>
                <c:pt idx="3">
                  <c:v>11.887755102041</c:v>
                </c:pt>
                <c:pt idx="4">
                  <c:v>12.183673469388001</c:v>
                </c:pt>
                <c:pt idx="5">
                  <c:v>12.479591836735</c:v>
                </c:pt>
                <c:pt idx="6">
                  <c:v>12.775510204082</c:v>
                </c:pt>
                <c:pt idx="7">
                  <c:v>13.071428571429001</c:v>
                </c:pt>
                <c:pt idx="8">
                  <c:v>13.367346938775999</c:v>
                </c:pt>
                <c:pt idx="9">
                  <c:v>13.663265306122</c:v>
                </c:pt>
                <c:pt idx="10">
                  <c:v>13.959183673468999</c:v>
                </c:pt>
                <c:pt idx="11">
                  <c:v>14.255102040816</c:v>
                </c:pt>
                <c:pt idx="12">
                  <c:v>14.551020408163</c:v>
                </c:pt>
                <c:pt idx="13">
                  <c:v>14.846938775510001</c:v>
                </c:pt>
                <c:pt idx="14">
                  <c:v>15.142857142857</c:v>
                </c:pt>
                <c:pt idx="15">
                  <c:v>15.438775510204</c:v>
                </c:pt>
                <c:pt idx="16">
                  <c:v>15.734693877551001</c:v>
                </c:pt>
                <c:pt idx="17">
                  <c:v>16.030612244898002</c:v>
                </c:pt>
                <c:pt idx="18">
                  <c:v>16.326530612245001</c:v>
                </c:pt>
                <c:pt idx="19">
                  <c:v>16.622448979592001</c:v>
                </c:pt>
                <c:pt idx="20">
                  <c:v>16.918367346939</c:v>
                </c:pt>
                <c:pt idx="21">
                  <c:v>17.214285714286</c:v>
                </c:pt>
                <c:pt idx="22">
                  <c:v>17.510204081632999</c:v>
                </c:pt>
                <c:pt idx="23">
                  <c:v>17.806122448979998</c:v>
                </c:pt>
                <c:pt idx="24">
                  <c:v>18.102040816327001</c:v>
                </c:pt>
                <c:pt idx="25">
                  <c:v>18.397959183672999</c:v>
                </c:pt>
                <c:pt idx="26">
                  <c:v>18.693877551020002</c:v>
                </c:pt>
                <c:pt idx="27">
                  <c:v>18.989795918367001</c:v>
                </c:pt>
                <c:pt idx="28">
                  <c:v>19.285714285714</c:v>
                </c:pt>
                <c:pt idx="29">
                  <c:v>19.581632653061</c:v>
                </c:pt>
                <c:pt idx="30">
                  <c:v>19.877551020407999</c:v>
                </c:pt>
                <c:pt idx="31">
                  <c:v>20.173469387755002</c:v>
                </c:pt>
                <c:pt idx="32">
                  <c:v>20.469387755102002</c:v>
                </c:pt>
                <c:pt idx="33">
                  <c:v>20.765306122449001</c:v>
                </c:pt>
                <c:pt idx="34">
                  <c:v>21.061224489796</c:v>
                </c:pt>
                <c:pt idx="35">
                  <c:v>21.357142857143003</c:v>
                </c:pt>
                <c:pt idx="36">
                  <c:v>21.653061224490003</c:v>
                </c:pt>
                <c:pt idx="37">
                  <c:v>21.948979591837002</c:v>
                </c:pt>
                <c:pt idx="38">
                  <c:v>22.244897959183998</c:v>
                </c:pt>
                <c:pt idx="39">
                  <c:v>22.540816326530997</c:v>
                </c:pt>
                <c:pt idx="40">
                  <c:v>22.836734693877997</c:v>
                </c:pt>
                <c:pt idx="41">
                  <c:v>23.132653061223998</c:v>
                </c:pt>
                <c:pt idx="42">
                  <c:v>23.428571428571001</c:v>
                </c:pt>
                <c:pt idx="43">
                  <c:v>23.724489795918</c:v>
                </c:pt>
                <c:pt idx="44">
                  <c:v>24.020408163265</c:v>
                </c:pt>
                <c:pt idx="45">
                  <c:v>24.316326530611999</c:v>
                </c:pt>
                <c:pt idx="46">
                  <c:v>24.612244897958998</c:v>
                </c:pt>
                <c:pt idx="47">
                  <c:v>24.908163265306001</c:v>
                </c:pt>
                <c:pt idx="48">
                  <c:v>25.204081632653001</c:v>
                </c:pt>
                <c:pt idx="49">
                  <c:v>25.5</c:v>
                </c:pt>
                <c:pt idx="50">
                  <c:v>25.795918367346999</c:v>
                </c:pt>
                <c:pt idx="51">
                  <c:v>26.091836734693999</c:v>
                </c:pt>
                <c:pt idx="52">
                  <c:v>26.387755102041002</c:v>
                </c:pt>
                <c:pt idx="53">
                  <c:v>26.683673469388001</c:v>
                </c:pt>
                <c:pt idx="54">
                  <c:v>26.979591836735</c:v>
                </c:pt>
                <c:pt idx="55">
                  <c:v>27.275510204082</c:v>
                </c:pt>
                <c:pt idx="56">
                  <c:v>27.571428571428999</c:v>
                </c:pt>
                <c:pt idx="57">
                  <c:v>27.867346938776002</c:v>
                </c:pt>
                <c:pt idx="58">
                  <c:v>28.163265306122003</c:v>
                </c:pt>
                <c:pt idx="59">
                  <c:v>28.459183673469003</c:v>
                </c:pt>
                <c:pt idx="60">
                  <c:v>28.755102040816002</c:v>
                </c:pt>
                <c:pt idx="61">
                  <c:v>29.051020408162998</c:v>
                </c:pt>
                <c:pt idx="62">
                  <c:v>29.346938775509997</c:v>
                </c:pt>
                <c:pt idx="63">
                  <c:v>29.642857142856997</c:v>
                </c:pt>
                <c:pt idx="64">
                  <c:v>29.938775510204</c:v>
                </c:pt>
                <c:pt idx="65">
                  <c:v>30.234693877550999</c:v>
                </c:pt>
                <c:pt idx="66">
                  <c:v>30.530612244897998</c:v>
                </c:pt>
                <c:pt idx="67">
                  <c:v>30.826530612244998</c:v>
                </c:pt>
                <c:pt idx="68">
                  <c:v>31.122448979592001</c:v>
                </c:pt>
                <c:pt idx="69">
                  <c:v>31.418367346939</c:v>
                </c:pt>
                <c:pt idx="70">
                  <c:v>31.714285714286</c:v>
                </c:pt>
                <c:pt idx="71">
                  <c:v>32.010204081632999</c:v>
                </c:pt>
                <c:pt idx="72">
                  <c:v>32.306122448979998</c:v>
                </c:pt>
                <c:pt idx="73">
                  <c:v>32.602040816326998</c:v>
                </c:pt>
                <c:pt idx="74">
                  <c:v>32.897959183673002</c:v>
                </c:pt>
                <c:pt idx="75">
                  <c:v>33.193877551020002</c:v>
                </c:pt>
                <c:pt idx="76">
                  <c:v>33.489795918367001</c:v>
                </c:pt>
                <c:pt idx="77">
                  <c:v>33.785714285714</c:v>
                </c:pt>
                <c:pt idx="78">
                  <c:v>34.081632653061</c:v>
                </c:pt>
                <c:pt idx="79">
                  <c:v>34.377551020407999</c:v>
                </c:pt>
                <c:pt idx="80">
                  <c:v>34.673469387754999</c:v>
                </c:pt>
                <c:pt idx="81">
                  <c:v>34.969387755101998</c:v>
                </c:pt>
                <c:pt idx="82">
                  <c:v>35.265306122448997</c:v>
                </c:pt>
                <c:pt idx="83">
                  <c:v>35.561224489795997</c:v>
                </c:pt>
                <c:pt idx="84">
                  <c:v>35.857142857142996</c:v>
                </c:pt>
                <c:pt idx="85">
                  <c:v>36.153061224489996</c:v>
                </c:pt>
                <c:pt idx="86">
                  <c:v>36.448979591836995</c:v>
                </c:pt>
                <c:pt idx="87">
                  <c:v>36.744897959184001</c:v>
                </c:pt>
                <c:pt idx="88">
                  <c:v>37.040816326531001</c:v>
                </c:pt>
                <c:pt idx="89">
                  <c:v>37.336734693878</c:v>
                </c:pt>
                <c:pt idx="90">
                  <c:v>37.632653061223998</c:v>
                </c:pt>
                <c:pt idx="91">
                  <c:v>37.928571428570997</c:v>
                </c:pt>
                <c:pt idx="92">
                  <c:v>38.224489795917997</c:v>
                </c:pt>
                <c:pt idx="93">
                  <c:v>38.520408163264996</c:v>
                </c:pt>
                <c:pt idx="94">
                  <c:v>38.816326530612002</c:v>
                </c:pt>
                <c:pt idx="95">
                  <c:v>39.112244897959002</c:v>
                </c:pt>
                <c:pt idx="96">
                  <c:v>39.408163265306001</c:v>
                </c:pt>
                <c:pt idx="97">
                  <c:v>39.704081632653001</c:v>
                </c:pt>
                <c:pt idx="98">
                  <c:v>40</c:v>
                </c:pt>
              </c:numCache>
            </c:numRef>
          </c:xVal>
          <c:yVal>
            <c:numRef>
              <c:f>'2Rx2L'!$G$5:$G$103</c:f>
              <c:numCache>
                <c:formatCode>General</c:formatCode>
                <c:ptCount val="99"/>
                <c:pt idx="0">
                  <c:v>-52.136234000000002</c:v>
                </c:pt>
                <c:pt idx="1">
                  <c:v>-52.400191999999997</c:v>
                </c:pt>
                <c:pt idx="2">
                  <c:v>-53.859310000000001</c:v>
                </c:pt>
                <c:pt idx="3">
                  <c:v>-55.973765999999998</c:v>
                </c:pt>
                <c:pt idx="4">
                  <c:v>-58.856056000000002</c:v>
                </c:pt>
                <c:pt idx="5">
                  <c:v>-62.410632999999997</c:v>
                </c:pt>
                <c:pt idx="6">
                  <c:v>-64.562759</c:v>
                </c:pt>
                <c:pt idx="7">
                  <c:v>-66.255367000000007</c:v>
                </c:pt>
                <c:pt idx="8">
                  <c:v>-65.354191</c:v>
                </c:pt>
                <c:pt idx="9">
                  <c:v>-64.934750000000008</c:v>
                </c:pt>
                <c:pt idx="10">
                  <c:v>-66.129035999999999</c:v>
                </c:pt>
                <c:pt idx="11">
                  <c:v>-72.689850000000007</c:v>
                </c:pt>
                <c:pt idx="12">
                  <c:v>-76.447327000000001</c:v>
                </c:pt>
                <c:pt idx="13">
                  <c:v>-74.863899000000004</c:v>
                </c:pt>
                <c:pt idx="14">
                  <c:v>-68.530463999999995</c:v>
                </c:pt>
                <c:pt idx="15">
                  <c:v>-65.550387999999998</c:v>
                </c:pt>
                <c:pt idx="16">
                  <c:v>-69.154121000000004</c:v>
                </c:pt>
                <c:pt idx="17">
                  <c:v>-66.476500999999999</c:v>
                </c:pt>
                <c:pt idx="18">
                  <c:v>-66.492606999999992</c:v>
                </c:pt>
                <c:pt idx="19">
                  <c:v>-60.756844000000001</c:v>
                </c:pt>
                <c:pt idx="20">
                  <c:v>-61.546379000000002</c:v>
                </c:pt>
                <c:pt idx="21">
                  <c:v>-60.419254000000002</c:v>
                </c:pt>
                <c:pt idx="22">
                  <c:v>-63.318866999999997</c:v>
                </c:pt>
                <c:pt idx="23">
                  <c:v>-70.975296</c:v>
                </c:pt>
                <c:pt idx="24">
                  <c:v>-73.885222999999996</c:v>
                </c:pt>
                <c:pt idx="25">
                  <c:v>-73.968704000000002</c:v>
                </c:pt>
                <c:pt idx="26">
                  <c:v>-72.164848000000006</c:v>
                </c:pt>
                <c:pt idx="27">
                  <c:v>-71.943466000000001</c:v>
                </c:pt>
                <c:pt idx="28">
                  <c:v>-74.071258999999998</c:v>
                </c:pt>
                <c:pt idx="29">
                  <c:v>-76.896316999999996</c:v>
                </c:pt>
                <c:pt idx="30">
                  <c:v>-76.424767000000003</c:v>
                </c:pt>
                <c:pt idx="31">
                  <c:v>-74.952399999999997</c:v>
                </c:pt>
                <c:pt idx="32">
                  <c:v>-68.673191000000003</c:v>
                </c:pt>
                <c:pt idx="33">
                  <c:v>-69.053023999999994</c:v>
                </c:pt>
                <c:pt idx="34">
                  <c:v>-69.887833000000001</c:v>
                </c:pt>
                <c:pt idx="35">
                  <c:v>-72.290053999999998</c:v>
                </c:pt>
                <c:pt idx="36">
                  <c:v>-74.032173</c:v>
                </c:pt>
                <c:pt idx="37">
                  <c:v>-74.904037000000002</c:v>
                </c:pt>
                <c:pt idx="38">
                  <c:v>-74.734352000000001</c:v>
                </c:pt>
                <c:pt idx="39">
                  <c:v>-71.840179000000006</c:v>
                </c:pt>
                <c:pt idx="40">
                  <c:v>-69.411102</c:v>
                </c:pt>
                <c:pt idx="41">
                  <c:v>-69.695656</c:v>
                </c:pt>
                <c:pt idx="42">
                  <c:v>-70.523375999999999</c:v>
                </c:pt>
                <c:pt idx="43">
                  <c:v>-69.510429000000002</c:v>
                </c:pt>
                <c:pt idx="44">
                  <c:v>-65.28331</c:v>
                </c:pt>
                <c:pt idx="45">
                  <c:v>-62.839672</c:v>
                </c:pt>
                <c:pt idx="46">
                  <c:v>-61.939143999999999</c:v>
                </c:pt>
                <c:pt idx="47">
                  <c:v>-63.449776</c:v>
                </c:pt>
                <c:pt idx="48">
                  <c:v>-65.412444999999991</c:v>
                </c:pt>
                <c:pt idx="49">
                  <c:v>-67.110911999999999</c:v>
                </c:pt>
                <c:pt idx="50">
                  <c:v>-67.492370999999991</c:v>
                </c:pt>
                <c:pt idx="51">
                  <c:v>-66.31942699999999</c:v>
                </c:pt>
                <c:pt idx="52">
                  <c:v>-64.660506999999996</c:v>
                </c:pt>
                <c:pt idx="53">
                  <c:v>-63.182468</c:v>
                </c:pt>
                <c:pt idx="54">
                  <c:v>-63.733578000000001</c:v>
                </c:pt>
                <c:pt idx="55">
                  <c:v>-64.887992999999994</c:v>
                </c:pt>
                <c:pt idx="56">
                  <c:v>-67.781756999999999</c:v>
                </c:pt>
                <c:pt idx="57">
                  <c:v>-71.542252000000005</c:v>
                </c:pt>
                <c:pt idx="58">
                  <c:v>-75.106421999999995</c:v>
                </c:pt>
                <c:pt idx="59">
                  <c:v>-74.827445999999995</c:v>
                </c:pt>
                <c:pt idx="60">
                  <c:v>-70.014258999999996</c:v>
                </c:pt>
                <c:pt idx="61">
                  <c:v>-64.619979999999998</c:v>
                </c:pt>
                <c:pt idx="62">
                  <c:v>-59.553417000000003</c:v>
                </c:pt>
                <c:pt idx="63">
                  <c:v>-56.945647999999998</c:v>
                </c:pt>
                <c:pt idx="64">
                  <c:v>-56.546329</c:v>
                </c:pt>
                <c:pt idx="65">
                  <c:v>-60.168255000000002</c:v>
                </c:pt>
                <c:pt idx="66">
                  <c:v>-65.589732999999995</c:v>
                </c:pt>
                <c:pt idx="67">
                  <c:v>-69.969954999999999</c:v>
                </c:pt>
                <c:pt idx="68">
                  <c:v>-72.437576000000007</c:v>
                </c:pt>
                <c:pt idx="69">
                  <c:v>-71.677871999999994</c:v>
                </c:pt>
                <c:pt idx="70">
                  <c:v>-70.501137</c:v>
                </c:pt>
                <c:pt idx="71">
                  <c:v>-68.433918000000006</c:v>
                </c:pt>
                <c:pt idx="72">
                  <c:v>-69.756270999999998</c:v>
                </c:pt>
                <c:pt idx="73">
                  <c:v>-71.220130999999995</c:v>
                </c:pt>
                <c:pt idx="74">
                  <c:v>-71.136948000000004</c:v>
                </c:pt>
                <c:pt idx="75">
                  <c:v>-67.130370999999997</c:v>
                </c:pt>
                <c:pt idx="76">
                  <c:v>-63.417011000000002</c:v>
                </c:pt>
                <c:pt idx="77">
                  <c:v>-63.083911999999998</c:v>
                </c:pt>
                <c:pt idx="78">
                  <c:v>-65.281882999999993</c:v>
                </c:pt>
                <c:pt idx="79">
                  <c:v>-68.169769000000002</c:v>
                </c:pt>
                <c:pt idx="80">
                  <c:v>-68.218040000000002</c:v>
                </c:pt>
                <c:pt idx="81">
                  <c:v>-68.957461999999992</c:v>
                </c:pt>
                <c:pt idx="82">
                  <c:v>-68.392302999999998</c:v>
                </c:pt>
                <c:pt idx="83">
                  <c:v>-68.958163999999996</c:v>
                </c:pt>
                <c:pt idx="84">
                  <c:v>-66.601955000000004</c:v>
                </c:pt>
                <c:pt idx="85">
                  <c:v>-63.534336000000003</c:v>
                </c:pt>
                <c:pt idx="86">
                  <c:v>-60.049236000000001</c:v>
                </c:pt>
                <c:pt idx="87">
                  <c:v>-58.068455</c:v>
                </c:pt>
                <c:pt idx="88">
                  <c:v>-57.232036999999998</c:v>
                </c:pt>
                <c:pt idx="89">
                  <c:v>-56.877547999999997</c:v>
                </c:pt>
                <c:pt idx="90">
                  <c:v>-57.584583000000002</c:v>
                </c:pt>
                <c:pt idx="91">
                  <c:v>-58.670231000000001</c:v>
                </c:pt>
                <c:pt idx="92">
                  <c:v>-59.891247</c:v>
                </c:pt>
                <c:pt idx="93">
                  <c:v>-59.427703999999999</c:v>
                </c:pt>
                <c:pt idx="94">
                  <c:v>-57.969935999999997</c:v>
                </c:pt>
                <c:pt idx="95">
                  <c:v>-56.731022000000003</c:v>
                </c:pt>
                <c:pt idx="96">
                  <c:v>-52.017941</c:v>
                </c:pt>
                <c:pt idx="97">
                  <c:v>-50.147350000000003</c:v>
                </c:pt>
                <c:pt idx="98">
                  <c:v>-48.097050000000003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6D-4A5B-8A00-9FF7636E72A8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'2Rx2L'!$F$5:$F$103</c:f>
              <c:numCache>
                <c:formatCode>General</c:formatCode>
                <c:ptCount val="99"/>
                <c:pt idx="0">
                  <c:v>11</c:v>
                </c:pt>
                <c:pt idx="1">
                  <c:v>11.295918367346999</c:v>
                </c:pt>
                <c:pt idx="2">
                  <c:v>11.591836734694001</c:v>
                </c:pt>
                <c:pt idx="3">
                  <c:v>11.887755102041</c:v>
                </c:pt>
                <c:pt idx="4">
                  <c:v>12.183673469388001</c:v>
                </c:pt>
                <c:pt idx="5">
                  <c:v>12.479591836735</c:v>
                </c:pt>
                <c:pt idx="6">
                  <c:v>12.775510204082</c:v>
                </c:pt>
                <c:pt idx="7">
                  <c:v>13.071428571429001</c:v>
                </c:pt>
                <c:pt idx="8">
                  <c:v>13.367346938775999</c:v>
                </c:pt>
                <c:pt idx="9">
                  <c:v>13.663265306122</c:v>
                </c:pt>
                <c:pt idx="10">
                  <c:v>13.959183673468999</c:v>
                </c:pt>
                <c:pt idx="11">
                  <c:v>14.255102040816</c:v>
                </c:pt>
                <c:pt idx="12">
                  <c:v>14.551020408163</c:v>
                </c:pt>
                <c:pt idx="13">
                  <c:v>14.846938775510001</c:v>
                </c:pt>
                <c:pt idx="14">
                  <c:v>15.142857142857</c:v>
                </c:pt>
                <c:pt idx="15">
                  <c:v>15.438775510204</c:v>
                </c:pt>
                <c:pt idx="16">
                  <c:v>15.734693877551001</c:v>
                </c:pt>
                <c:pt idx="17">
                  <c:v>16.030612244898002</c:v>
                </c:pt>
                <c:pt idx="18">
                  <c:v>16.326530612245001</c:v>
                </c:pt>
                <c:pt idx="19">
                  <c:v>16.622448979592001</c:v>
                </c:pt>
                <c:pt idx="20">
                  <c:v>16.918367346939</c:v>
                </c:pt>
                <c:pt idx="21">
                  <c:v>17.214285714286</c:v>
                </c:pt>
                <c:pt idx="22">
                  <c:v>17.510204081632999</c:v>
                </c:pt>
                <c:pt idx="23">
                  <c:v>17.806122448979998</c:v>
                </c:pt>
                <c:pt idx="24">
                  <c:v>18.102040816327001</c:v>
                </c:pt>
                <c:pt idx="25">
                  <c:v>18.397959183672999</c:v>
                </c:pt>
                <c:pt idx="26">
                  <c:v>18.693877551020002</c:v>
                </c:pt>
                <c:pt idx="27">
                  <c:v>18.989795918367001</c:v>
                </c:pt>
                <c:pt idx="28">
                  <c:v>19.285714285714</c:v>
                </c:pt>
                <c:pt idx="29">
                  <c:v>19.581632653061</c:v>
                </c:pt>
                <c:pt idx="30">
                  <c:v>19.877551020407999</c:v>
                </c:pt>
                <c:pt idx="31">
                  <c:v>20.173469387755002</c:v>
                </c:pt>
                <c:pt idx="32">
                  <c:v>20.469387755102002</c:v>
                </c:pt>
                <c:pt idx="33">
                  <c:v>20.765306122449001</c:v>
                </c:pt>
                <c:pt idx="34">
                  <c:v>21.061224489796</c:v>
                </c:pt>
                <c:pt idx="35">
                  <c:v>21.357142857143003</c:v>
                </c:pt>
                <c:pt idx="36">
                  <c:v>21.653061224490003</c:v>
                </c:pt>
                <c:pt idx="37">
                  <c:v>21.948979591837002</c:v>
                </c:pt>
                <c:pt idx="38">
                  <c:v>22.244897959183998</c:v>
                </c:pt>
                <c:pt idx="39">
                  <c:v>22.540816326530997</c:v>
                </c:pt>
                <c:pt idx="40">
                  <c:v>22.836734693877997</c:v>
                </c:pt>
                <c:pt idx="41">
                  <c:v>23.132653061223998</c:v>
                </c:pt>
                <c:pt idx="42">
                  <c:v>23.428571428571001</c:v>
                </c:pt>
                <c:pt idx="43">
                  <c:v>23.724489795918</c:v>
                </c:pt>
                <c:pt idx="44">
                  <c:v>24.020408163265</c:v>
                </c:pt>
                <c:pt idx="45">
                  <c:v>24.316326530611999</c:v>
                </c:pt>
                <c:pt idx="46">
                  <c:v>24.612244897958998</c:v>
                </c:pt>
                <c:pt idx="47">
                  <c:v>24.908163265306001</c:v>
                </c:pt>
                <c:pt idx="48">
                  <c:v>25.204081632653001</c:v>
                </c:pt>
                <c:pt idx="49">
                  <c:v>25.5</c:v>
                </c:pt>
                <c:pt idx="50">
                  <c:v>25.795918367346999</c:v>
                </c:pt>
                <c:pt idx="51">
                  <c:v>26.091836734693999</c:v>
                </c:pt>
                <c:pt idx="52">
                  <c:v>26.387755102041002</c:v>
                </c:pt>
                <c:pt idx="53">
                  <c:v>26.683673469388001</c:v>
                </c:pt>
                <c:pt idx="54">
                  <c:v>26.979591836735</c:v>
                </c:pt>
                <c:pt idx="55">
                  <c:v>27.275510204082</c:v>
                </c:pt>
                <c:pt idx="56">
                  <c:v>27.571428571428999</c:v>
                </c:pt>
                <c:pt idx="57">
                  <c:v>27.867346938776002</c:v>
                </c:pt>
                <c:pt idx="58">
                  <c:v>28.163265306122003</c:v>
                </c:pt>
                <c:pt idx="59">
                  <c:v>28.459183673469003</c:v>
                </c:pt>
                <c:pt idx="60">
                  <c:v>28.755102040816002</c:v>
                </c:pt>
                <c:pt idx="61">
                  <c:v>29.051020408162998</c:v>
                </c:pt>
                <c:pt idx="62">
                  <c:v>29.346938775509997</c:v>
                </c:pt>
                <c:pt idx="63">
                  <c:v>29.642857142856997</c:v>
                </c:pt>
                <c:pt idx="64">
                  <c:v>29.938775510204</c:v>
                </c:pt>
                <c:pt idx="65">
                  <c:v>30.234693877550999</c:v>
                </c:pt>
                <c:pt idx="66">
                  <c:v>30.530612244897998</c:v>
                </c:pt>
                <c:pt idx="67">
                  <c:v>30.826530612244998</c:v>
                </c:pt>
                <c:pt idx="68">
                  <c:v>31.122448979592001</c:v>
                </c:pt>
                <c:pt idx="69">
                  <c:v>31.418367346939</c:v>
                </c:pt>
                <c:pt idx="70">
                  <c:v>31.714285714286</c:v>
                </c:pt>
                <c:pt idx="71">
                  <c:v>32.010204081632999</c:v>
                </c:pt>
                <c:pt idx="72">
                  <c:v>32.306122448979998</c:v>
                </c:pt>
                <c:pt idx="73">
                  <c:v>32.602040816326998</c:v>
                </c:pt>
                <c:pt idx="74">
                  <c:v>32.897959183673002</c:v>
                </c:pt>
                <c:pt idx="75">
                  <c:v>33.193877551020002</c:v>
                </c:pt>
                <c:pt idx="76">
                  <c:v>33.489795918367001</c:v>
                </c:pt>
                <c:pt idx="77">
                  <c:v>33.785714285714</c:v>
                </c:pt>
                <c:pt idx="78">
                  <c:v>34.081632653061</c:v>
                </c:pt>
                <c:pt idx="79">
                  <c:v>34.377551020407999</c:v>
                </c:pt>
                <c:pt idx="80">
                  <c:v>34.673469387754999</c:v>
                </c:pt>
                <c:pt idx="81">
                  <c:v>34.969387755101998</c:v>
                </c:pt>
                <c:pt idx="82">
                  <c:v>35.265306122448997</c:v>
                </c:pt>
                <c:pt idx="83">
                  <c:v>35.561224489795997</c:v>
                </c:pt>
                <c:pt idx="84">
                  <c:v>35.857142857142996</c:v>
                </c:pt>
                <c:pt idx="85">
                  <c:v>36.153061224489996</c:v>
                </c:pt>
                <c:pt idx="86">
                  <c:v>36.448979591836995</c:v>
                </c:pt>
                <c:pt idx="87">
                  <c:v>36.744897959184001</c:v>
                </c:pt>
                <c:pt idx="88">
                  <c:v>37.040816326531001</c:v>
                </c:pt>
                <c:pt idx="89">
                  <c:v>37.336734693878</c:v>
                </c:pt>
                <c:pt idx="90">
                  <c:v>37.632653061223998</c:v>
                </c:pt>
                <c:pt idx="91">
                  <c:v>37.928571428570997</c:v>
                </c:pt>
                <c:pt idx="92">
                  <c:v>38.224489795917997</c:v>
                </c:pt>
                <c:pt idx="93">
                  <c:v>38.520408163264996</c:v>
                </c:pt>
                <c:pt idx="94">
                  <c:v>38.816326530612002</c:v>
                </c:pt>
                <c:pt idx="95">
                  <c:v>39.112244897959002</c:v>
                </c:pt>
                <c:pt idx="96">
                  <c:v>39.408163265306001</c:v>
                </c:pt>
                <c:pt idx="97">
                  <c:v>39.704081632653001</c:v>
                </c:pt>
                <c:pt idx="98">
                  <c:v>40</c:v>
                </c:pt>
              </c:numCache>
            </c:numRef>
          </c:xVal>
          <c:yVal>
            <c:numRef>
              <c:f>'2Rx2L'!$O$5:$O$103</c:f>
              <c:numCache>
                <c:formatCode>General</c:formatCode>
                <c:ptCount val="99"/>
                <c:pt idx="0">
                  <c:v>-65.599918000000002</c:v>
                </c:pt>
                <c:pt idx="1">
                  <c:v>-66.926372999999998</c:v>
                </c:pt>
                <c:pt idx="2">
                  <c:v>-68.072861000000003</c:v>
                </c:pt>
                <c:pt idx="3">
                  <c:v>-68.58272199999999</c:v>
                </c:pt>
                <c:pt idx="4">
                  <c:v>-67.287948999999998</c:v>
                </c:pt>
                <c:pt idx="5">
                  <c:v>-65.999187000000006</c:v>
                </c:pt>
                <c:pt idx="6">
                  <c:v>-64.273482999999999</c:v>
                </c:pt>
                <c:pt idx="7">
                  <c:v>-62.669387999999998</c:v>
                </c:pt>
                <c:pt idx="8">
                  <c:v>-61.033397999999998</c:v>
                </c:pt>
                <c:pt idx="9">
                  <c:v>-62.192352</c:v>
                </c:pt>
                <c:pt idx="10">
                  <c:v>-66.686058000000003</c:v>
                </c:pt>
                <c:pt idx="11">
                  <c:v>-76.500945999999999</c:v>
                </c:pt>
                <c:pt idx="12">
                  <c:v>-81.841353999999995</c:v>
                </c:pt>
                <c:pt idx="13">
                  <c:v>-81.012505000000004</c:v>
                </c:pt>
                <c:pt idx="14">
                  <c:v>-75.403236000000007</c:v>
                </c:pt>
                <c:pt idx="15">
                  <c:v>-71.182495000000003</c:v>
                </c:pt>
                <c:pt idx="16">
                  <c:v>-68.743053000000003</c:v>
                </c:pt>
                <c:pt idx="17">
                  <c:v>-67.081924000000001</c:v>
                </c:pt>
                <c:pt idx="18">
                  <c:v>-65.360484999999997</c:v>
                </c:pt>
                <c:pt idx="19">
                  <c:v>-64.31065000000001</c:v>
                </c:pt>
                <c:pt idx="20">
                  <c:v>-62.512073999999998</c:v>
                </c:pt>
                <c:pt idx="21">
                  <c:v>-63.917651999999997</c:v>
                </c:pt>
                <c:pt idx="22">
                  <c:v>-67.882892999999996</c:v>
                </c:pt>
                <c:pt idx="23">
                  <c:v>-71.081290999999993</c:v>
                </c:pt>
                <c:pt idx="24">
                  <c:v>-71.898505999999998</c:v>
                </c:pt>
                <c:pt idx="25">
                  <c:v>-69.128799000000001</c:v>
                </c:pt>
                <c:pt idx="26">
                  <c:v>-67.320610000000002</c:v>
                </c:pt>
                <c:pt idx="27">
                  <c:v>-65.47680299999999</c:v>
                </c:pt>
                <c:pt idx="28">
                  <c:v>-65.611621999999997</c:v>
                </c:pt>
                <c:pt idx="29">
                  <c:v>-65.591450000000009</c:v>
                </c:pt>
                <c:pt idx="30">
                  <c:v>-64.971541999999999</c:v>
                </c:pt>
                <c:pt idx="31">
                  <c:v>-64.710898999999998</c:v>
                </c:pt>
                <c:pt idx="32">
                  <c:v>-63.901291000000001</c:v>
                </c:pt>
                <c:pt idx="33">
                  <c:v>-64.655560000000008</c:v>
                </c:pt>
                <c:pt idx="34">
                  <c:v>-74.324554000000006</c:v>
                </c:pt>
                <c:pt idx="35">
                  <c:v>-76.238083000000003</c:v>
                </c:pt>
                <c:pt idx="36">
                  <c:v>-73.649185000000003</c:v>
                </c:pt>
                <c:pt idx="37">
                  <c:v>-61.163960000000003</c:v>
                </c:pt>
                <c:pt idx="38">
                  <c:v>-57.993389000000001</c:v>
                </c:pt>
                <c:pt idx="39">
                  <c:v>-61.297393999999997</c:v>
                </c:pt>
                <c:pt idx="40">
                  <c:v>-64.023505999999998</c:v>
                </c:pt>
                <c:pt idx="41">
                  <c:v>-65.080723000000006</c:v>
                </c:pt>
                <c:pt idx="42">
                  <c:v>-63.073444000000002</c:v>
                </c:pt>
                <c:pt idx="43">
                  <c:v>-61.804141999999999</c:v>
                </c:pt>
                <c:pt idx="44">
                  <c:v>-60.184092999999997</c:v>
                </c:pt>
                <c:pt idx="45">
                  <c:v>-58.125625999999997</c:v>
                </c:pt>
                <c:pt idx="46">
                  <c:v>-56.759483000000003</c:v>
                </c:pt>
                <c:pt idx="47">
                  <c:v>-56.847572</c:v>
                </c:pt>
                <c:pt idx="48">
                  <c:v>-58.940539999999999</c:v>
                </c:pt>
                <c:pt idx="49">
                  <c:v>-60.831203000000002</c:v>
                </c:pt>
                <c:pt idx="50">
                  <c:v>-62.111533999999999</c:v>
                </c:pt>
                <c:pt idx="51">
                  <c:v>-62.798484999999999</c:v>
                </c:pt>
                <c:pt idx="52">
                  <c:v>-63.718468000000001</c:v>
                </c:pt>
                <c:pt idx="53">
                  <c:v>-63.928722</c:v>
                </c:pt>
                <c:pt idx="54">
                  <c:v>-63.762782999999999</c:v>
                </c:pt>
                <c:pt idx="55">
                  <c:v>-63.991382999999999</c:v>
                </c:pt>
                <c:pt idx="56">
                  <c:v>-65.108822000000004</c:v>
                </c:pt>
                <c:pt idx="57">
                  <c:v>-66.341887999999997</c:v>
                </c:pt>
                <c:pt idx="58">
                  <c:v>-66.700001</c:v>
                </c:pt>
                <c:pt idx="59">
                  <c:v>-66.057738999999998</c:v>
                </c:pt>
                <c:pt idx="60">
                  <c:v>-67.206378999999998</c:v>
                </c:pt>
                <c:pt idx="61">
                  <c:v>-67.726157999999998</c:v>
                </c:pt>
                <c:pt idx="62">
                  <c:v>-66.931274000000002</c:v>
                </c:pt>
                <c:pt idx="63">
                  <c:v>-63.185932000000001</c:v>
                </c:pt>
                <c:pt idx="64">
                  <c:v>-60.563907999999998</c:v>
                </c:pt>
                <c:pt idx="65">
                  <c:v>-61.166480999999997</c:v>
                </c:pt>
                <c:pt idx="66">
                  <c:v>-66.467410999999998</c:v>
                </c:pt>
                <c:pt idx="67">
                  <c:v>-72.311920000000001</c:v>
                </c:pt>
                <c:pt idx="68">
                  <c:v>-74.595284000000007</c:v>
                </c:pt>
                <c:pt idx="69">
                  <c:v>-71.323134999999994</c:v>
                </c:pt>
                <c:pt idx="70">
                  <c:v>-66.82121699999999</c:v>
                </c:pt>
                <c:pt idx="71">
                  <c:v>-64.361201999999992</c:v>
                </c:pt>
                <c:pt idx="72">
                  <c:v>-63.543446000000003</c:v>
                </c:pt>
                <c:pt idx="73">
                  <c:v>-62.353980999999997</c:v>
                </c:pt>
                <c:pt idx="74">
                  <c:v>-60.966113999999997</c:v>
                </c:pt>
                <c:pt idx="75">
                  <c:v>-59.244388999999998</c:v>
                </c:pt>
                <c:pt idx="76">
                  <c:v>-58.899524999999997</c:v>
                </c:pt>
                <c:pt idx="77">
                  <c:v>-59.047611000000003</c:v>
                </c:pt>
                <c:pt idx="78">
                  <c:v>-59.643261000000003</c:v>
                </c:pt>
                <c:pt idx="79">
                  <c:v>-60.123745</c:v>
                </c:pt>
                <c:pt idx="80">
                  <c:v>-60.779910999999998</c:v>
                </c:pt>
                <c:pt idx="81">
                  <c:v>-61.731681999999999</c:v>
                </c:pt>
                <c:pt idx="82">
                  <c:v>-62.355750999999998</c:v>
                </c:pt>
                <c:pt idx="83">
                  <c:v>-62.551338000000001</c:v>
                </c:pt>
                <c:pt idx="84">
                  <c:v>-62.219543000000002</c:v>
                </c:pt>
                <c:pt idx="85">
                  <c:v>-61.672237000000003</c:v>
                </c:pt>
                <c:pt idx="86">
                  <c:v>-61.272056999999997</c:v>
                </c:pt>
                <c:pt idx="87">
                  <c:v>-61.280113</c:v>
                </c:pt>
                <c:pt idx="88">
                  <c:v>-61.274582000000002</c:v>
                </c:pt>
                <c:pt idx="89">
                  <c:v>-61.496448999999998</c:v>
                </c:pt>
                <c:pt idx="90">
                  <c:v>-61.974224</c:v>
                </c:pt>
                <c:pt idx="91">
                  <c:v>-62.398021999999997</c:v>
                </c:pt>
                <c:pt idx="92">
                  <c:v>-62.706271999999998</c:v>
                </c:pt>
                <c:pt idx="93">
                  <c:v>-62.959350999999998</c:v>
                </c:pt>
                <c:pt idx="94">
                  <c:v>-65.929599999999994</c:v>
                </c:pt>
                <c:pt idx="95">
                  <c:v>-70.986275000000006</c:v>
                </c:pt>
                <c:pt idx="96">
                  <c:v>-73.684119999999993</c:v>
                </c:pt>
                <c:pt idx="97">
                  <c:v>-73.350982999999999</c:v>
                </c:pt>
                <c:pt idx="98">
                  <c:v>-70.822631999999999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6D-4A5B-8A00-9FF7636E7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66272"/>
        <c:axId val="112968448"/>
      </c:scatterChart>
      <c:valAx>
        <c:axId val="112966272"/>
        <c:scaling>
          <c:orientation val="minMax"/>
          <c:max val="41"/>
          <c:min val="1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Input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2968448"/>
        <c:crosses val="autoZero"/>
        <c:crossBetween val="midCat"/>
        <c:majorUnit val="2"/>
      </c:valAx>
      <c:valAx>
        <c:axId val="11296844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296627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Return Loss (dB)</a:t>
            </a:r>
          </a:p>
        </c:rich>
      </c:tx>
      <c:layout>
        <c:manualLayout>
          <c:xMode val="edge"/>
          <c:yMode val="edge"/>
          <c:x val="0.4045262455758592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8</c:v>
                </c:pt>
                <c:pt idx="1">
                  <c:v>8.1850000000000005</c:v>
                </c:pt>
                <c:pt idx="2">
                  <c:v>8.3699999999999992</c:v>
                </c:pt>
                <c:pt idx="3">
                  <c:v>8.5549999999999997</c:v>
                </c:pt>
                <c:pt idx="4">
                  <c:v>8.74</c:v>
                </c:pt>
                <c:pt idx="5">
                  <c:v>8.9250000000000007</c:v>
                </c:pt>
                <c:pt idx="6">
                  <c:v>9.11</c:v>
                </c:pt>
                <c:pt idx="7">
                  <c:v>9.2949999999999999</c:v>
                </c:pt>
                <c:pt idx="8">
                  <c:v>9.48</c:v>
                </c:pt>
                <c:pt idx="9">
                  <c:v>9.6649999999999991</c:v>
                </c:pt>
                <c:pt idx="10">
                  <c:v>9.85</c:v>
                </c:pt>
                <c:pt idx="11">
                  <c:v>10.035</c:v>
                </c:pt>
                <c:pt idx="12">
                  <c:v>10.220000000000001</c:v>
                </c:pt>
                <c:pt idx="13">
                  <c:v>10.404999999999999</c:v>
                </c:pt>
                <c:pt idx="14">
                  <c:v>10.59</c:v>
                </c:pt>
                <c:pt idx="15">
                  <c:v>10.775</c:v>
                </c:pt>
                <c:pt idx="16">
                  <c:v>10.96</c:v>
                </c:pt>
                <c:pt idx="17">
                  <c:v>11.145</c:v>
                </c:pt>
                <c:pt idx="18">
                  <c:v>11.33</c:v>
                </c:pt>
                <c:pt idx="19">
                  <c:v>11.515000000000001</c:v>
                </c:pt>
                <c:pt idx="20">
                  <c:v>11.7</c:v>
                </c:pt>
                <c:pt idx="21">
                  <c:v>11.885</c:v>
                </c:pt>
                <c:pt idx="22">
                  <c:v>12.07</c:v>
                </c:pt>
                <c:pt idx="23">
                  <c:v>12.255000000000001</c:v>
                </c:pt>
                <c:pt idx="24">
                  <c:v>12.44</c:v>
                </c:pt>
                <c:pt idx="25">
                  <c:v>12.625</c:v>
                </c:pt>
                <c:pt idx="26">
                  <c:v>12.81</c:v>
                </c:pt>
                <c:pt idx="27">
                  <c:v>12.994999999999999</c:v>
                </c:pt>
                <c:pt idx="28">
                  <c:v>13.18</c:v>
                </c:pt>
                <c:pt idx="29">
                  <c:v>13.365</c:v>
                </c:pt>
                <c:pt idx="30">
                  <c:v>13.55</c:v>
                </c:pt>
                <c:pt idx="31">
                  <c:v>13.734999999999999</c:v>
                </c:pt>
                <c:pt idx="32">
                  <c:v>13.92</c:v>
                </c:pt>
                <c:pt idx="33">
                  <c:v>14.105</c:v>
                </c:pt>
                <c:pt idx="34">
                  <c:v>14.29</c:v>
                </c:pt>
                <c:pt idx="35">
                  <c:v>14.475</c:v>
                </c:pt>
                <c:pt idx="36">
                  <c:v>14.66</c:v>
                </c:pt>
                <c:pt idx="37">
                  <c:v>14.845000000000001</c:v>
                </c:pt>
                <c:pt idx="38">
                  <c:v>15.03</c:v>
                </c:pt>
                <c:pt idx="39">
                  <c:v>15.215</c:v>
                </c:pt>
                <c:pt idx="40">
                  <c:v>15.4</c:v>
                </c:pt>
                <c:pt idx="41">
                  <c:v>15.585000000000001</c:v>
                </c:pt>
                <c:pt idx="42">
                  <c:v>15.77</c:v>
                </c:pt>
                <c:pt idx="43">
                  <c:v>15.955</c:v>
                </c:pt>
                <c:pt idx="44">
                  <c:v>16.14</c:v>
                </c:pt>
                <c:pt idx="45">
                  <c:v>16.324999999999999</c:v>
                </c:pt>
                <c:pt idx="46">
                  <c:v>16.510000000000002</c:v>
                </c:pt>
                <c:pt idx="47">
                  <c:v>16.695</c:v>
                </c:pt>
                <c:pt idx="48">
                  <c:v>16.88</c:v>
                </c:pt>
                <c:pt idx="49">
                  <c:v>17.065000000000001</c:v>
                </c:pt>
                <c:pt idx="50">
                  <c:v>17.25</c:v>
                </c:pt>
                <c:pt idx="51">
                  <c:v>17.434999999999999</c:v>
                </c:pt>
                <c:pt idx="52">
                  <c:v>17.62</c:v>
                </c:pt>
                <c:pt idx="53">
                  <c:v>17.805</c:v>
                </c:pt>
                <c:pt idx="54">
                  <c:v>17.989999999999998</c:v>
                </c:pt>
                <c:pt idx="55">
                  <c:v>18.175000000000001</c:v>
                </c:pt>
                <c:pt idx="56">
                  <c:v>18.36</c:v>
                </c:pt>
                <c:pt idx="57">
                  <c:v>18.545000000000002</c:v>
                </c:pt>
                <c:pt idx="58">
                  <c:v>18.73</c:v>
                </c:pt>
                <c:pt idx="59">
                  <c:v>18.914999999999999</c:v>
                </c:pt>
                <c:pt idx="60">
                  <c:v>19.100000000000001</c:v>
                </c:pt>
                <c:pt idx="61">
                  <c:v>19.285</c:v>
                </c:pt>
                <c:pt idx="62">
                  <c:v>19.47</c:v>
                </c:pt>
                <c:pt idx="63">
                  <c:v>19.655000000000001</c:v>
                </c:pt>
                <c:pt idx="64">
                  <c:v>19.84</c:v>
                </c:pt>
                <c:pt idx="65">
                  <c:v>20.024999999999999</c:v>
                </c:pt>
                <c:pt idx="66">
                  <c:v>20.21</c:v>
                </c:pt>
                <c:pt idx="67">
                  <c:v>20.395</c:v>
                </c:pt>
                <c:pt idx="68">
                  <c:v>20.58</c:v>
                </c:pt>
                <c:pt idx="69">
                  <c:v>20.765000000000001</c:v>
                </c:pt>
                <c:pt idx="70">
                  <c:v>20.95</c:v>
                </c:pt>
                <c:pt idx="71">
                  <c:v>21.135000000000002</c:v>
                </c:pt>
                <c:pt idx="72">
                  <c:v>21.32</c:v>
                </c:pt>
                <c:pt idx="73">
                  <c:v>21.504999999999999</c:v>
                </c:pt>
                <c:pt idx="74">
                  <c:v>21.69</c:v>
                </c:pt>
                <c:pt idx="75">
                  <c:v>21.875</c:v>
                </c:pt>
                <c:pt idx="76">
                  <c:v>22.06</c:v>
                </c:pt>
                <c:pt idx="77">
                  <c:v>22.245000000000001</c:v>
                </c:pt>
                <c:pt idx="78">
                  <c:v>22.43</c:v>
                </c:pt>
                <c:pt idx="79">
                  <c:v>22.614999999999998</c:v>
                </c:pt>
                <c:pt idx="80">
                  <c:v>22.8</c:v>
                </c:pt>
                <c:pt idx="81">
                  <c:v>22.984999999999999</c:v>
                </c:pt>
                <c:pt idx="82">
                  <c:v>23.17</c:v>
                </c:pt>
                <c:pt idx="83">
                  <c:v>23.355</c:v>
                </c:pt>
                <c:pt idx="84">
                  <c:v>23.54</c:v>
                </c:pt>
                <c:pt idx="85">
                  <c:v>23.725000000000001</c:v>
                </c:pt>
                <c:pt idx="86">
                  <c:v>23.91</c:v>
                </c:pt>
                <c:pt idx="87">
                  <c:v>24.094999999999999</c:v>
                </c:pt>
                <c:pt idx="88">
                  <c:v>24.28</c:v>
                </c:pt>
                <c:pt idx="89">
                  <c:v>24.465</c:v>
                </c:pt>
                <c:pt idx="90">
                  <c:v>24.65</c:v>
                </c:pt>
                <c:pt idx="91">
                  <c:v>24.835000000000001</c:v>
                </c:pt>
                <c:pt idx="92">
                  <c:v>25.02</c:v>
                </c:pt>
                <c:pt idx="93">
                  <c:v>25.204999999999998</c:v>
                </c:pt>
                <c:pt idx="94">
                  <c:v>25.39</c:v>
                </c:pt>
                <c:pt idx="95">
                  <c:v>25.574999999999999</c:v>
                </c:pt>
                <c:pt idx="96">
                  <c:v>25.76</c:v>
                </c:pt>
                <c:pt idx="97">
                  <c:v>25.945</c:v>
                </c:pt>
                <c:pt idx="98">
                  <c:v>26.13</c:v>
                </c:pt>
                <c:pt idx="99">
                  <c:v>26.315000000000001</c:v>
                </c:pt>
                <c:pt idx="100">
                  <c:v>26.5</c:v>
                </c:pt>
                <c:pt idx="101">
                  <c:v>26.684999999999999</c:v>
                </c:pt>
                <c:pt idx="102">
                  <c:v>26.87</c:v>
                </c:pt>
                <c:pt idx="103">
                  <c:v>27.055</c:v>
                </c:pt>
                <c:pt idx="104">
                  <c:v>27.24</c:v>
                </c:pt>
                <c:pt idx="105">
                  <c:v>27.425000000000001</c:v>
                </c:pt>
                <c:pt idx="106">
                  <c:v>27.61</c:v>
                </c:pt>
                <c:pt idx="107">
                  <c:v>27.795000000000002</c:v>
                </c:pt>
                <c:pt idx="108">
                  <c:v>27.98</c:v>
                </c:pt>
                <c:pt idx="109">
                  <c:v>28.164999999999999</c:v>
                </c:pt>
                <c:pt idx="110">
                  <c:v>28.35</c:v>
                </c:pt>
                <c:pt idx="111">
                  <c:v>28.535</c:v>
                </c:pt>
                <c:pt idx="112">
                  <c:v>28.72</c:v>
                </c:pt>
                <c:pt idx="113">
                  <c:v>28.905000000000001</c:v>
                </c:pt>
                <c:pt idx="114">
                  <c:v>29.09</c:v>
                </c:pt>
                <c:pt idx="115">
                  <c:v>29.274999999999999</c:v>
                </c:pt>
                <c:pt idx="116">
                  <c:v>29.46</c:v>
                </c:pt>
                <c:pt idx="117">
                  <c:v>29.645</c:v>
                </c:pt>
                <c:pt idx="118">
                  <c:v>29.83</c:v>
                </c:pt>
                <c:pt idx="119">
                  <c:v>30.015000000000001</c:v>
                </c:pt>
                <c:pt idx="120">
                  <c:v>30.2</c:v>
                </c:pt>
                <c:pt idx="121">
                  <c:v>30.385000000000002</c:v>
                </c:pt>
                <c:pt idx="122">
                  <c:v>30.57</c:v>
                </c:pt>
                <c:pt idx="123">
                  <c:v>30.754999999999999</c:v>
                </c:pt>
                <c:pt idx="124">
                  <c:v>30.94</c:v>
                </c:pt>
                <c:pt idx="125">
                  <c:v>31.125</c:v>
                </c:pt>
                <c:pt idx="126">
                  <c:v>31.31</c:v>
                </c:pt>
                <c:pt idx="127">
                  <c:v>31.495000000000001</c:v>
                </c:pt>
                <c:pt idx="128">
                  <c:v>31.68</c:v>
                </c:pt>
                <c:pt idx="129">
                  <c:v>31.864999999999998</c:v>
                </c:pt>
                <c:pt idx="130">
                  <c:v>32.049999999999997</c:v>
                </c:pt>
                <c:pt idx="131">
                  <c:v>32.234999999999999</c:v>
                </c:pt>
                <c:pt idx="132">
                  <c:v>32.42</c:v>
                </c:pt>
                <c:pt idx="133">
                  <c:v>32.604999999999997</c:v>
                </c:pt>
                <c:pt idx="134">
                  <c:v>32.79</c:v>
                </c:pt>
                <c:pt idx="135">
                  <c:v>32.975000000000001</c:v>
                </c:pt>
                <c:pt idx="136">
                  <c:v>33.159999999999997</c:v>
                </c:pt>
                <c:pt idx="137">
                  <c:v>33.344999999999999</c:v>
                </c:pt>
                <c:pt idx="138">
                  <c:v>33.53</c:v>
                </c:pt>
                <c:pt idx="139">
                  <c:v>33.715000000000003</c:v>
                </c:pt>
                <c:pt idx="140">
                  <c:v>33.9</c:v>
                </c:pt>
                <c:pt idx="141">
                  <c:v>34.085000000000001</c:v>
                </c:pt>
                <c:pt idx="142">
                  <c:v>34.270000000000003</c:v>
                </c:pt>
                <c:pt idx="143">
                  <c:v>34.454999999999998</c:v>
                </c:pt>
                <c:pt idx="144">
                  <c:v>34.64</c:v>
                </c:pt>
                <c:pt idx="145">
                  <c:v>34.825000000000003</c:v>
                </c:pt>
                <c:pt idx="146">
                  <c:v>35.01</c:v>
                </c:pt>
                <c:pt idx="147">
                  <c:v>35.195</c:v>
                </c:pt>
                <c:pt idx="148">
                  <c:v>35.380000000000003</c:v>
                </c:pt>
                <c:pt idx="149">
                  <c:v>35.564999999999998</c:v>
                </c:pt>
                <c:pt idx="150">
                  <c:v>35.75</c:v>
                </c:pt>
                <c:pt idx="151">
                  <c:v>35.935000000000002</c:v>
                </c:pt>
                <c:pt idx="152">
                  <c:v>36.119999999999997</c:v>
                </c:pt>
                <c:pt idx="153">
                  <c:v>36.305</c:v>
                </c:pt>
                <c:pt idx="154">
                  <c:v>36.49</c:v>
                </c:pt>
                <c:pt idx="155">
                  <c:v>36.674999999999997</c:v>
                </c:pt>
                <c:pt idx="156">
                  <c:v>36.86</c:v>
                </c:pt>
                <c:pt idx="157">
                  <c:v>37.045000000000002</c:v>
                </c:pt>
                <c:pt idx="158">
                  <c:v>37.229999999999997</c:v>
                </c:pt>
                <c:pt idx="159">
                  <c:v>37.414999999999999</c:v>
                </c:pt>
                <c:pt idx="160">
                  <c:v>37.6</c:v>
                </c:pt>
                <c:pt idx="161">
                  <c:v>37.784999999999997</c:v>
                </c:pt>
                <c:pt idx="162">
                  <c:v>37.97</c:v>
                </c:pt>
                <c:pt idx="163">
                  <c:v>38.155000000000001</c:v>
                </c:pt>
                <c:pt idx="164">
                  <c:v>38.340000000000003</c:v>
                </c:pt>
                <c:pt idx="165">
                  <c:v>38.524999999999999</c:v>
                </c:pt>
                <c:pt idx="166">
                  <c:v>38.71</c:v>
                </c:pt>
                <c:pt idx="167">
                  <c:v>38.895000000000003</c:v>
                </c:pt>
                <c:pt idx="168">
                  <c:v>39.08</c:v>
                </c:pt>
                <c:pt idx="169">
                  <c:v>39.265000000000001</c:v>
                </c:pt>
                <c:pt idx="170">
                  <c:v>39.450000000000003</c:v>
                </c:pt>
                <c:pt idx="171">
                  <c:v>39.634999999999998</c:v>
                </c:pt>
                <c:pt idx="172">
                  <c:v>39.82</c:v>
                </c:pt>
                <c:pt idx="173">
                  <c:v>40.005000000000003</c:v>
                </c:pt>
                <c:pt idx="174">
                  <c:v>40.19</c:v>
                </c:pt>
                <c:pt idx="175">
                  <c:v>40.375</c:v>
                </c:pt>
                <c:pt idx="176">
                  <c:v>40.56</c:v>
                </c:pt>
                <c:pt idx="177">
                  <c:v>40.744999999999997</c:v>
                </c:pt>
                <c:pt idx="178">
                  <c:v>40.93</c:v>
                </c:pt>
                <c:pt idx="179">
                  <c:v>41.115000000000002</c:v>
                </c:pt>
                <c:pt idx="180">
                  <c:v>41.3</c:v>
                </c:pt>
                <c:pt idx="181">
                  <c:v>41.484999999999999</c:v>
                </c:pt>
                <c:pt idx="182">
                  <c:v>41.67</c:v>
                </c:pt>
                <c:pt idx="183">
                  <c:v>41.854999999999997</c:v>
                </c:pt>
                <c:pt idx="184">
                  <c:v>42.04</c:v>
                </c:pt>
                <c:pt idx="185">
                  <c:v>42.225000000000001</c:v>
                </c:pt>
                <c:pt idx="186">
                  <c:v>42.41</c:v>
                </c:pt>
                <c:pt idx="187">
                  <c:v>42.594999999999999</c:v>
                </c:pt>
                <c:pt idx="188">
                  <c:v>42.78</c:v>
                </c:pt>
                <c:pt idx="189">
                  <c:v>42.965000000000003</c:v>
                </c:pt>
                <c:pt idx="190">
                  <c:v>43.15</c:v>
                </c:pt>
                <c:pt idx="191">
                  <c:v>43.335000000000001</c:v>
                </c:pt>
                <c:pt idx="192">
                  <c:v>43.52</c:v>
                </c:pt>
                <c:pt idx="193">
                  <c:v>43.704999999999998</c:v>
                </c:pt>
                <c:pt idx="194">
                  <c:v>43.89</c:v>
                </c:pt>
                <c:pt idx="195">
                  <c:v>44.075000000000003</c:v>
                </c:pt>
                <c:pt idx="196">
                  <c:v>44.26</c:v>
                </c:pt>
                <c:pt idx="197">
                  <c:v>44.445</c:v>
                </c:pt>
                <c:pt idx="198">
                  <c:v>44.63</c:v>
                </c:pt>
                <c:pt idx="199">
                  <c:v>44.814999999999998</c:v>
                </c:pt>
                <c:pt idx="200">
                  <c:v>45</c:v>
                </c:pt>
              </c:numCache>
            </c:numRef>
          </c:xVal>
          <c:yVal>
            <c:numRef>
              <c:f>'CL &amp; Data'!$J$4:$J$204</c:f>
              <c:numCache>
                <c:formatCode>General</c:formatCode>
                <c:ptCount val="201"/>
                <c:pt idx="0">
                  <c:v>-1.6675736999999999</c:v>
                </c:pt>
                <c:pt idx="1">
                  <c:v>-1.7764522</c:v>
                </c:pt>
                <c:pt idx="2">
                  <c:v>-1.9358242000000001</c:v>
                </c:pt>
                <c:pt idx="3">
                  <c:v>-2.1597867000000002</c:v>
                </c:pt>
                <c:pt idx="4">
                  <c:v>-2.4679688999999998</c:v>
                </c:pt>
                <c:pt idx="5">
                  <c:v>-2.8783251999999999</c:v>
                </c:pt>
                <c:pt idx="6">
                  <c:v>-3.4446721</c:v>
                </c:pt>
                <c:pt idx="7">
                  <c:v>-4.1279678000000004</c:v>
                </c:pt>
                <c:pt idx="8">
                  <c:v>-5.0106010000000003</c:v>
                </c:pt>
                <c:pt idx="9">
                  <c:v>-6.0564532</c:v>
                </c:pt>
                <c:pt idx="10">
                  <c:v>-7.1387638999999998</c:v>
                </c:pt>
                <c:pt idx="11">
                  <c:v>-8.2341747000000005</c:v>
                </c:pt>
                <c:pt idx="12">
                  <c:v>-9.2539034000000004</c:v>
                </c:pt>
                <c:pt idx="13">
                  <c:v>-10.078286</c:v>
                </c:pt>
                <c:pt idx="14">
                  <c:v>-10.723388</c:v>
                </c:pt>
                <c:pt idx="15">
                  <c:v>-11.108477000000001</c:v>
                </c:pt>
                <c:pt idx="16">
                  <c:v>-11.286548</c:v>
                </c:pt>
                <c:pt idx="17">
                  <c:v>-11.182812999999999</c:v>
                </c:pt>
                <c:pt idx="18">
                  <c:v>-10.828950000000001</c:v>
                </c:pt>
                <c:pt idx="19">
                  <c:v>-10.355233</c:v>
                </c:pt>
                <c:pt idx="20">
                  <c:v>-9.7984323999999994</c:v>
                </c:pt>
                <c:pt idx="21">
                  <c:v>-9.2252188000000004</c:v>
                </c:pt>
                <c:pt idx="22">
                  <c:v>-8.7768431000000007</c:v>
                </c:pt>
                <c:pt idx="23">
                  <c:v>-8.3854637000000007</c:v>
                </c:pt>
                <c:pt idx="24">
                  <c:v>-8.0968055999999997</c:v>
                </c:pt>
                <c:pt idx="25">
                  <c:v>-7.9132781000000003</c:v>
                </c:pt>
                <c:pt idx="26">
                  <c:v>-7.8481455000000002</c:v>
                </c:pt>
                <c:pt idx="27">
                  <c:v>-7.8785809999999996</c:v>
                </c:pt>
                <c:pt idx="28">
                  <c:v>-8.0088749000000004</c:v>
                </c:pt>
                <c:pt idx="29">
                  <c:v>-8.2337150999999995</c:v>
                </c:pt>
                <c:pt idx="30">
                  <c:v>-8.5247659999999996</c:v>
                </c:pt>
                <c:pt idx="31">
                  <c:v>-8.8840351000000002</c:v>
                </c:pt>
                <c:pt idx="32">
                  <c:v>-9.3532037999999993</c:v>
                </c:pt>
                <c:pt idx="33">
                  <c:v>-9.8573407999999993</c:v>
                </c:pt>
                <c:pt idx="34">
                  <c:v>-10.424067000000001</c:v>
                </c:pt>
                <c:pt idx="35">
                  <c:v>-10.987033</c:v>
                </c:pt>
                <c:pt idx="36">
                  <c:v>-11.553673</c:v>
                </c:pt>
                <c:pt idx="37">
                  <c:v>-12.139293</c:v>
                </c:pt>
                <c:pt idx="38">
                  <c:v>-12.656105999999999</c:v>
                </c:pt>
                <c:pt idx="39">
                  <c:v>-13.177528000000001</c:v>
                </c:pt>
                <c:pt idx="40">
                  <c:v>-13.739189</c:v>
                </c:pt>
                <c:pt idx="41">
                  <c:v>-14.312443999999999</c:v>
                </c:pt>
                <c:pt idx="42">
                  <c:v>-14.950468000000001</c:v>
                </c:pt>
                <c:pt idx="43">
                  <c:v>-15.548287</c:v>
                </c:pt>
                <c:pt idx="44">
                  <c:v>-16.104361000000001</c:v>
                </c:pt>
                <c:pt idx="45">
                  <c:v>-16.742778999999999</c:v>
                </c:pt>
                <c:pt idx="46">
                  <c:v>-17.347332000000002</c:v>
                </c:pt>
                <c:pt idx="47">
                  <c:v>-17.963622999999998</c:v>
                </c:pt>
                <c:pt idx="48">
                  <c:v>-18.55883</c:v>
                </c:pt>
                <c:pt idx="49">
                  <c:v>-19.003727000000001</c:v>
                </c:pt>
                <c:pt idx="50">
                  <c:v>-19.247426999999998</c:v>
                </c:pt>
                <c:pt idx="51">
                  <c:v>-19.250402000000001</c:v>
                </c:pt>
                <c:pt idx="52">
                  <c:v>-19.076242000000001</c:v>
                </c:pt>
                <c:pt idx="53">
                  <c:v>-18.790248999999999</c:v>
                </c:pt>
                <c:pt idx="54">
                  <c:v>-18.320146999999999</c:v>
                </c:pt>
                <c:pt idx="55">
                  <c:v>-17.771405999999999</c:v>
                </c:pt>
                <c:pt idx="56">
                  <c:v>-17.195017</c:v>
                </c:pt>
                <c:pt idx="57">
                  <c:v>-16.618656000000001</c:v>
                </c:pt>
                <c:pt idx="58">
                  <c:v>-16.140984</c:v>
                </c:pt>
                <c:pt idx="59">
                  <c:v>-15.882242</c:v>
                </c:pt>
                <c:pt idx="60">
                  <c:v>-15.964288</c:v>
                </c:pt>
                <c:pt idx="61">
                  <c:v>-16.459585000000001</c:v>
                </c:pt>
                <c:pt idx="62">
                  <c:v>-17.548689</c:v>
                </c:pt>
                <c:pt idx="63">
                  <c:v>-19.573799000000001</c:v>
                </c:pt>
                <c:pt idx="64">
                  <c:v>-21.023247000000001</c:v>
                </c:pt>
                <c:pt idx="65">
                  <c:v>-21.785786000000002</c:v>
                </c:pt>
                <c:pt idx="66">
                  <c:v>-22.110426</c:v>
                </c:pt>
                <c:pt idx="67">
                  <c:v>-22.050730000000001</c:v>
                </c:pt>
                <c:pt idx="68">
                  <c:v>-21.661045000000001</c:v>
                </c:pt>
                <c:pt idx="69">
                  <c:v>-20.942091000000001</c:v>
                </c:pt>
                <c:pt idx="70">
                  <c:v>-19.837157999999999</c:v>
                </c:pt>
                <c:pt idx="71">
                  <c:v>-18.150057</c:v>
                </c:pt>
                <c:pt idx="72">
                  <c:v>-15.515866000000001</c:v>
                </c:pt>
                <c:pt idx="73">
                  <c:v>-13.451589</c:v>
                </c:pt>
                <c:pt idx="74">
                  <c:v>-12.0383</c:v>
                </c:pt>
                <c:pt idx="75">
                  <c:v>-11.000876999999999</c:v>
                </c:pt>
                <c:pt idx="76">
                  <c:v>-10.241294</c:v>
                </c:pt>
                <c:pt idx="77">
                  <c:v>-9.6575480000000002</c:v>
                </c:pt>
                <c:pt idx="78">
                  <c:v>-9.1551560999999992</c:v>
                </c:pt>
                <c:pt idx="79">
                  <c:v>-8.7298775000000006</c:v>
                </c:pt>
                <c:pt idx="80">
                  <c:v>-8.3758621000000009</c:v>
                </c:pt>
                <c:pt idx="81">
                  <c:v>-8.0913743999999994</c:v>
                </c:pt>
                <c:pt idx="82">
                  <c:v>-7.8559237</c:v>
                </c:pt>
                <c:pt idx="83">
                  <c:v>-7.6825441999999997</c:v>
                </c:pt>
                <c:pt idx="84">
                  <c:v>-7.5710039</c:v>
                </c:pt>
                <c:pt idx="85">
                  <c:v>-7.5350919000000003</c:v>
                </c:pt>
                <c:pt idx="86">
                  <c:v>-7.5706195999999997</c:v>
                </c:pt>
                <c:pt idx="87">
                  <c:v>-7.6960316000000004</c:v>
                </c:pt>
                <c:pt idx="88">
                  <c:v>-7.8881515999999996</c:v>
                </c:pt>
                <c:pt idx="89">
                  <c:v>-8.1573867999999994</c:v>
                </c:pt>
                <c:pt idx="90">
                  <c:v>-8.4705829999999995</c:v>
                </c:pt>
                <c:pt idx="91">
                  <c:v>-8.8210888000000001</c:v>
                </c:pt>
                <c:pt idx="92">
                  <c:v>-9.2035941999999995</c:v>
                </c:pt>
                <c:pt idx="93">
                  <c:v>-9.5761909000000003</c:v>
                </c:pt>
                <c:pt idx="94">
                  <c:v>-9.9299058999999996</c:v>
                </c:pt>
                <c:pt idx="95">
                  <c:v>-10.256957</c:v>
                </c:pt>
                <c:pt idx="96">
                  <c:v>-10.518817</c:v>
                </c:pt>
                <c:pt idx="97">
                  <c:v>-10.736333999999999</c:v>
                </c:pt>
                <c:pt idx="98">
                  <c:v>-10.88143</c:v>
                </c:pt>
                <c:pt idx="99">
                  <c:v>-11.014768999999999</c:v>
                </c:pt>
                <c:pt idx="100">
                  <c:v>-11.112325</c:v>
                </c:pt>
                <c:pt idx="101">
                  <c:v>-11.192489</c:v>
                </c:pt>
                <c:pt idx="102">
                  <c:v>-11.289236000000001</c:v>
                </c:pt>
                <c:pt idx="103">
                  <c:v>-11.39071</c:v>
                </c:pt>
                <c:pt idx="104">
                  <c:v>-11.506759000000001</c:v>
                </c:pt>
                <c:pt idx="105">
                  <c:v>-11.684485</c:v>
                </c:pt>
                <c:pt idx="106">
                  <c:v>-11.894917</c:v>
                </c:pt>
                <c:pt idx="107">
                  <c:v>-12.189489</c:v>
                </c:pt>
                <c:pt idx="108">
                  <c:v>-12.572628</c:v>
                </c:pt>
                <c:pt idx="109">
                  <c:v>-13.044229</c:v>
                </c:pt>
                <c:pt idx="110">
                  <c:v>-13.654310000000001</c:v>
                </c:pt>
                <c:pt idx="111">
                  <c:v>-14.382542000000001</c:v>
                </c:pt>
                <c:pt idx="112">
                  <c:v>-15.232374</c:v>
                </c:pt>
                <c:pt idx="113">
                  <c:v>-16.198205999999999</c:v>
                </c:pt>
                <c:pt idx="114">
                  <c:v>-17.090150999999999</c:v>
                </c:pt>
                <c:pt idx="115">
                  <c:v>-17.887208999999999</c:v>
                </c:pt>
                <c:pt idx="116">
                  <c:v>-18.609335000000002</c:v>
                </c:pt>
                <c:pt idx="117">
                  <c:v>-19.109418999999999</c:v>
                </c:pt>
                <c:pt idx="118">
                  <c:v>-19.416891</c:v>
                </c:pt>
                <c:pt idx="119">
                  <c:v>-19.445153999999999</c:v>
                </c:pt>
                <c:pt idx="120">
                  <c:v>-19.25827</c:v>
                </c:pt>
                <c:pt idx="121">
                  <c:v>-18.814834999999999</c:v>
                </c:pt>
                <c:pt idx="122">
                  <c:v>-18.134871</c:v>
                </c:pt>
                <c:pt idx="123">
                  <c:v>-17.376822000000001</c:v>
                </c:pt>
                <c:pt idx="124">
                  <c:v>-16.579643000000001</c:v>
                </c:pt>
                <c:pt idx="125">
                  <c:v>-15.675039999999999</c:v>
                </c:pt>
                <c:pt idx="126">
                  <c:v>-14.802978</c:v>
                </c:pt>
                <c:pt idx="127">
                  <c:v>-13.929079</c:v>
                </c:pt>
                <c:pt idx="128">
                  <c:v>-13.087004</c:v>
                </c:pt>
                <c:pt idx="129">
                  <c:v>-12.246734999999999</c:v>
                </c:pt>
                <c:pt idx="130">
                  <c:v>-11.441932</c:v>
                </c:pt>
                <c:pt idx="131">
                  <c:v>-10.677199999999999</c:v>
                </c:pt>
                <c:pt idx="132">
                  <c:v>-9.9630585000000007</c:v>
                </c:pt>
                <c:pt idx="133">
                  <c:v>-9.3105659000000003</c:v>
                </c:pt>
                <c:pt idx="134">
                  <c:v>-8.7361631000000006</c:v>
                </c:pt>
                <c:pt idx="135">
                  <c:v>-8.2113236999999994</c:v>
                </c:pt>
                <c:pt idx="136">
                  <c:v>-7.7600807999999999</c:v>
                </c:pt>
                <c:pt idx="137">
                  <c:v>-7.3518986999999996</c:v>
                </c:pt>
                <c:pt idx="138">
                  <c:v>-6.9982996000000002</c:v>
                </c:pt>
                <c:pt idx="139">
                  <c:v>-6.7049994000000002</c:v>
                </c:pt>
                <c:pt idx="140">
                  <c:v>-6.4646534999999998</c:v>
                </c:pt>
                <c:pt idx="141">
                  <c:v>-6.2689418999999997</c:v>
                </c:pt>
                <c:pt idx="142">
                  <c:v>-6.1142173</c:v>
                </c:pt>
                <c:pt idx="143">
                  <c:v>-5.9929838000000002</c:v>
                </c:pt>
                <c:pt idx="144">
                  <c:v>-5.9052825000000002</c:v>
                </c:pt>
                <c:pt idx="145">
                  <c:v>-5.8480287000000004</c:v>
                </c:pt>
                <c:pt idx="146">
                  <c:v>-5.8342643000000001</c:v>
                </c:pt>
                <c:pt idx="147">
                  <c:v>-5.8367877000000004</c:v>
                </c:pt>
                <c:pt idx="148">
                  <c:v>-5.8600192</c:v>
                </c:pt>
                <c:pt idx="149">
                  <c:v>-5.8849897000000002</c:v>
                </c:pt>
                <c:pt idx="150">
                  <c:v>-5.9246688000000001</c:v>
                </c:pt>
                <c:pt idx="151">
                  <c:v>-5.9696321000000001</c:v>
                </c:pt>
                <c:pt idx="152">
                  <c:v>-6.0289444999999997</c:v>
                </c:pt>
                <c:pt idx="153">
                  <c:v>-6.0882057999999999</c:v>
                </c:pt>
                <c:pt idx="154">
                  <c:v>-6.1447887000000003</c:v>
                </c:pt>
                <c:pt idx="155">
                  <c:v>-6.2061786999999997</c:v>
                </c:pt>
                <c:pt idx="156">
                  <c:v>-6.2701501999999998</c:v>
                </c:pt>
                <c:pt idx="157">
                  <c:v>-6.3231586999999996</c:v>
                </c:pt>
                <c:pt idx="158">
                  <c:v>-6.3996386999999997</c:v>
                </c:pt>
                <c:pt idx="159">
                  <c:v>-6.4724335999999996</c:v>
                </c:pt>
                <c:pt idx="160">
                  <c:v>-6.5573009999999998</c:v>
                </c:pt>
                <c:pt idx="161">
                  <c:v>-6.6421595</c:v>
                </c:pt>
                <c:pt idx="162">
                  <c:v>-6.7242885000000001</c:v>
                </c:pt>
                <c:pt idx="163">
                  <c:v>-6.8111477000000002</c:v>
                </c:pt>
                <c:pt idx="164">
                  <c:v>-6.8950037999999996</c:v>
                </c:pt>
                <c:pt idx="165">
                  <c:v>-6.9892630999999996</c:v>
                </c:pt>
                <c:pt idx="166">
                  <c:v>-7.0760931999999999</c:v>
                </c:pt>
                <c:pt idx="167">
                  <c:v>-7.1734710000000002</c:v>
                </c:pt>
                <c:pt idx="168">
                  <c:v>-7.2940402000000004</c:v>
                </c:pt>
                <c:pt idx="169">
                  <c:v>-7.5701207999999998</c:v>
                </c:pt>
                <c:pt idx="170">
                  <c:v>-7.8927350000000001</c:v>
                </c:pt>
                <c:pt idx="171">
                  <c:v>-8.2501040000000003</c:v>
                </c:pt>
                <c:pt idx="172">
                  <c:v>-8.6470585</c:v>
                </c:pt>
                <c:pt idx="173">
                  <c:v>-9.0729628000000009</c:v>
                </c:pt>
                <c:pt idx="174">
                  <c:v>-9.5125302999999999</c:v>
                </c:pt>
                <c:pt idx="175">
                  <c:v>-10.018508000000001</c:v>
                </c:pt>
                <c:pt idx="176">
                  <c:v>-10.531423</c:v>
                </c:pt>
                <c:pt idx="177">
                  <c:v>-11.052141000000001</c:v>
                </c:pt>
                <c:pt idx="178">
                  <c:v>-11.496600000000001</c:v>
                </c:pt>
                <c:pt idx="179">
                  <c:v>-12.037469</c:v>
                </c:pt>
                <c:pt idx="180">
                  <c:v>-12.627375000000001</c:v>
                </c:pt>
                <c:pt idx="181">
                  <c:v>-13.204345</c:v>
                </c:pt>
                <c:pt idx="182">
                  <c:v>-13.672079999999999</c:v>
                </c:pt>
                <c:pt idx="183">
                  <c:v>-14.012871000000001</c:v>
                </c:pt>
                <c:pt idx="184">
                  <c:v>-14.226851</c:v>
                </c:pt>
                <c:pt idx="185">
                  <c:v>-14.265568</c:v>
                </c:pt>
                <c:pt idx="186">
                  <c:v>-14.187068</c:v>
                </c:pt>
                <c:pt idx="187">
                  <c:v>-13.906889</c:v>
                </c:pt>
                <c:pt idx="188">
                  <c:v>-13.410548</c:v>
                </c:pt>
                <c:pt idx="189">
                  <c:v>-12.757963</c:v>
                </c:pt>
                <c:pt idx="190">
                  <c:v>-12.032818000000001</c:v>
                </c:pt>
                <c:pt idx="191">
                  <c:v>-11.324474</c:v>
                </c:pt>
                <c:pt idx="192">
                  <c:v>-10.676817</c:v>
                </c:pt>
                <c:pt idx="193">
                  <c:v>-10.069957</c:v>
                </c:pt>
                <c:pt idx="194">
                  <c:v>-9.5828237999999999</c:v>
                </c:pt>
                <c:pt idx="195">
                  <c:v>-9.1486491999999995</c:v>
                </c:pt>
                <c:pt idx="196">
                  <c:v>-8.8152027000000004</c:v>
                </c:pt>
                <c:pt idx="197">
                  <c:v>-8.5429516000000003</c:v>
                </c:pt>
                <c:pt idx="198">
                  <c:v>-8.3420848999999997</c:v>
                </c:pt>
                <c:pt idx="199">
                  <c:v>-8.1789360000000002</c:v>
                </c:pt>
                <c:pt idx="200">
                  <c:v>-8.0687245999999995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4C-4F10-B689-104766D18F97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8</c:v>
                </c:pt>
                <c:pt idx="1">
                  <c:v>8.1850000000000005</c:v>
                </c:pt>
                <c:pt idx="2">
                  <c:v>8.3699999999999992</c:v>
                </c:pt>
                <c:pt idx="3">
                  <c:v>8.5549999999999997</c:v>
                </c:pt>
                <c:pt idx="4">
                  <c:v>8.74</c:v>
                </c:pt>
                <c:pt idx="5">
                  <c:v>8.9250000000000007</c:v>
                </c:pt>
                <c:pt idx="6">
                  <c:v>9.11</c:v>
                </c:pt>
                <c:pt idx="7">
                  <c:v>9.2949999999999999</c:v>
                </c:pt>
                <c:pt idx="8">
                  <c:v>9.48</c:v>
                </c:pt>
                <c:pt idx="9">
                  <c:v>9.6649999999999991</c:v>
                </c:pt>
                <c:pt idx="10">
                  <c:v>9.85</c:v>
                </c:pt>
                <c:pt idx="11">
                  <c:v>10.035</c:v>
                </c:pt>
                <c:pt idx="12">
                  <c:v>10.220000000000001</c:v>
                </c:pt>
                <c:pt idx="13">
                  <c:v>10.404999999999999</c:v>
                </c:pt>
                <c:pt idx="14">
                  <c:v>10.59</c:v>
                </c:pt>
                <c:pt idx="15">
                  <c:v>10.775</c:v>
                </c:pt>
                <c:pt idx="16">
                  <c:v>10.96</c:v>
                </c:pt>
                <c:pt idx="17">
                  <c:v>11.145</c:v>
                </c:pt>
                <c:pt idx="18">
                  <c:v>11.33</c:v>
                </c:pt>
                <c:pt idx="19">
                  <c:v>11.515000000000001</c:v>
                </c:pt>
                <c:pt idx="20">
                  <c:v>11.7</c:v>
                </c:pt>
                <c:pt idx="21">
                  <c:v>11.885</c:v>
                </c:pt>
                <c:pt idx="22">
                  <c:v>12.07</c:v>
                </c:pt>
                <c:pt idx="23">
                  <c:v>12.255000000000001</c:v>
                </c:pt>
                <c:pt idx="24">
                  <c:v>12.44</c:v>
                </c:pt>
                <c:pt idx="25">
                  <c:v>12.625</c:v>
                </c:pt>
                <c:pt idx="26">
                  <c:v>12.81</c:v>
                </c:pt>
                <c:pt idx="27">
                  <c:v>12.994999999999999</c:v>
                </c:pt>
                <c:pt idx="28">
                  <c:v>13.18</c:v>
                </c:pt>
                <c:pt idx="29">
                  <c:v>13.365</c:v>
                </c:pt>
                <c:pt idx="30">
                  <c:v>13.55</c:v>
                </c:pt>
                <c:pt idx="31">
                  <c:v>13.734999999999999</c:v>
                </c:pt>
                <c:pt idx="32">
                  <c:v>13.92</c:v>
                </c:pt>
                <c:pt idx="33">
                  <c:v>14.105</c:v>
                </c:pt>
                <c:pt idx="34">
                  <c:v>14.29</c:v>
                </c:pt>
                <c:pt idx="35">
                  <c:v>14.475</c:v>
                </c:pt>
                <c:pt idx="36">
                  <c:v>14.66</c:v>
                </c:pt>
                <c:pt idx="37">
                  <c:v>14.845000000000001</c:v>
                </c:pt>
                <c:pt idx="38">
                  <c:v>15.03</c:v>
                </c:pt>
                <c:pt idx="39">
                  <c:v>15.215</c:v>
                </c:pt>
                <c:pt idx="40">
                  <c:v>15.4</c:v>
                </c:pt>
                <c:pt idx="41">
                  <c:v>15.585000000000001</c:v>
                </c:pt>
                <c:pt idx="42">
                  <c:v>15.77</c:v>
                </c:pt>
                <c:pt idx="43">
                  <c:v>15.955</c:v>
                </c:pt>
                <c:pt idx="44">
                  <c:v>16.14</c:v>
                </c:pt>
                <c:pt idx="45">
                  <c:v>16.324999999999999</c:v>
                </c:pt>
                <c:pt idx="46">
                  <c:v>16.510000000000002</c:v>
                </c:pt>
                <c:pt idx="47">
                  <c:v>16.695</c:v>
                </c:pt>
                <c:pt idx="48">
                  <c:v>16.88</c:v>
                </c:pt>
                <c:pt idx="49">
                  <c:v>17.065000000000001</c:v>
                </c:pt>
                <c:pt idx="50">
                  <c:v>17.25</c:v>
                </c:pt>
                <c:pt idx="51">
                  <c:v>17.434999999999999</c:v>
                </c:pt>
                <c:pt idx="52">
                  <c:v>17.62</c:v>
                </c:pt>
                <c:pt idx="53">
                  <c:v>17.805</c:v>
                </c:pt>
                <c:pt idx="54">
                  <c:v>17.989999999999998</c:v>
                </c:pt>
                <c:pt idx="55">
                  <c:v>18.175000000000001</c:v>
                </c:pt>
                <c:pt idx="56">
                  <c:v>18.36</c:v>
                </c:pt>
                <c:pt idx="57">
                  <c:v>18.545000000000002</c:v>
                </c:pt>
                <c:pt idx="58">
                  <c:v>18.73</c:v>
                </c:pt>
                <c:pt idx="59">
                  <c:v>18.914999999999999</c:v>
                </c:pt>
                <c:pt idx="60">
                  <c:v>19.100000000000001</c:v>
                </c:pt>
                <c:pt idx="61">
                  <c:v>19.285</c:v>
                </c:pt>
                <c:pt idx="62">
                  <c:v>19.47</c:v>
                </c:pt>
                <c:pt idx="63">
                  <c:v>19.655000000000001</c:v>
                </c:pt>
                <c:pt idx="64">
                  <c:v>19.84</c:v>
                </c:pt>
                <c:pt idx="65">
                  <c:v>20.024999999999999</c:v>
                </c:pt>
                <c:pt idx="66">
                  <c:v>20.21</c:v>
                </c:pt>
                <c:pt idx="67">
                  <c:v>20.395</c:v>
                </c:pt>
                <c:pt idx="68">
                  <c:v>20.58</c:v>
                </c:pt>
                <c:pt idx="69">
                  <c:v>20.765000000000001</c:v>
                </c:pt>
                <c:pt idx="70">
                  <c:v>20.95</c:v>
                </c:pt>
                <c:pt idx="71">
                  <c:v>21.135000000000002</c:v>
                </c:pt>
                <c:pt idx="72">
                  <c:v>21.32</c:v>
                </c:pt>
                <c:pt idx="73">
                  <c:v>21.504999999999999</c:v>
                </c:pt>
                <c:pt idx="74">
                  <c:v>21.69</c:v>
                </c:pt>
                <c:pt idx="75">
                  <c:v>21.875</c:v>
                </c:pt>
                <c:pt idx="76">
                  <c:v>22.06</c:v>
                </c:pt>
                <c:pt idx="77">
                  <c:v>22.245000000000001</c:v>
                </c:pt>
                <c:pt idx="78">
                  <c:v>22.43</c:v>
                </c:pt>
                <c:pt idx="79">
                  <c:v>22.614999999999998</c:v>
                </c:pt>
                <c:pt idx="80">
                  <c:v>22.8</c:v>
                </c:pt>
                <c:pt idx="81">
                  <c:v>22.984999999999999</c:v>
                </c:pt>
                <c:pt idx="82">
                  <c:v>23.17</c:v>
                </c:pt>
                <c:pt idx="83">
                  <c:v>23.355</c:v>
                </c:pt>
                <c:pt idx="84">
                  <c:v>23.54</c:v>
                </c:pt>
                <c:pt idx="85">
                  <c:v>23.725000000000001</c:v>
                </c:pt>
                <c:pt idx="86">
                  <c:v>23.91</c:v>
                </c:pt>
                <c:pt idx="87">
                  <c:v>24.094999999999999</c:v>
                </c:pt>
                <c:pt idx="88">
                  <c:v>24.28</c:v>
                </c:pt>
                <c:pt idx="89">
                  <c:v>24.465</c:v>
                </c:pt>
                <c:pt idx="90">
                  <c:v>24.65</c:v>
                </c:pt>
                <c:pt idx="91">
                  <c:v>24.835000000000001</c:v>
                </c:pt>
                <c:pt idx="92">
                  <c:v>25.02</c:v>
                </c:pt>
                <c:pt idx="93">
                  <c:v>25.204999999999998</c:v>
                </c:pt>
                <c:pt idx="94">
                  <c:v>25.39</c:v>
                </c:pt>
                <c:pt idx="95">
                  <c:v>25.574999999999999</c:v>
                </c:pt>
                <c:pt idx="96">
                  <c:v>25.76</c:v>
                </c:pt>
                <c:pt idx="97">
                  <c:v>25.945</c:v>
                </c:pt>
                <c:pt idx="98">
                  <c:v>26.13</c:v>
                </c:pt>
                <c:pt idx="99">
                  <c:v>26.315000000000001</c:v>
                </c:pt>
                <c:pt idx="100">
                  <c:v>26.5</c:v>
                </c:pt>
                <c:pt idx="101">
                  <c:v>26.684999999999999</c:v>
                </c:pt>
                <c:pt idx="102">
                  <c:v>26.87</c:v>
                </c:pt>
                <c:pt idx="103">
                  <c:v>27.055</c:v>
                </c:pt>
                <c:pt idx="104">
                  <c:v>27.24</c:v>
                </c:pt>
                <c:pt idx="105">
                  <c:v>27.425000000000001</c:v>
                </c:pt>
                <c:pt idx="106">
                  <c:v>27.61</c:v>
                </c:pt>
                <c:pt idx="107">
                  <c:v>27.795000000000002</c:v>
                </c:pt>
                <c:pt idx="108">
                  <c:v>27.98</c:v>
                </c:pt>
                <c:pt idx="109">
                  <c:v>28.164999999999999</c:v>
                </c:pt>
                <c:pt idx="110">
                  <c:v>28.35</c:v>
                </c:pt>
                <c:pt idx="111">
                  <c:v>28.535</c:v>
                </c:pt>
                <c:pt idx="112">
                  <c:v>28.72</c:v>
                </c:pt>
                <c:pt idx="113">
                  <c:v>28.905000000000001</c:v>
                </c:pt>
                <c:pt idx="114">
                  <c:v>29.09</c:v>
                </c:pt>
                <c:pt idx="115">
                  <c:v>29.274999999999999</c:v>
                </c:pt>
                <c:pt idx="116">
                  <c:v>29.46</c:v>
                </c:pt>
                <c:pt idx="117">
                  <c:v>29.645</c:v>
                </c:pt>
                <c:pt idx="118">
                  <c:v>29.83</c:v>
                </c:pt>
                <c:pt idx="119">
                  <c:v>30.015000000000001</c:v>
                </c:pt>
                <c:pt idx="120">
                  <c:v>30.2</c:v>
                </c:pt>
                <c:pt idx="121">
                  <c:v>30.385000000000002</c:v>
                </c:pt>
                <c:pt idx="122">
                  <c:v>30.57</c:v>
                </c:pt>
                <c:pt idx="123">
                  <c:v>30.754999999999999</c:v>
                </c:pt>
                <c:pt idx="124">
                  <c:v>30.94</c:v>
                </c:pt>
                <c:pt idx="125">
                  <c:v>31.125</c:v>
                </c:pt>
                <c:pt idx="126">
                  <c:v>31.31</c:v>
                </c:pt>
                <c:pt idx="127">
                  <c:v>31.495000000000001</c:v>
                </c:pt>
                <c:pt idx="128">
                  <c:v>31.68</c:v>
                </c:pt>
                <c:pt idx="129">
                  <c:v>31.864999999999998</c:v>
                </c:pt>
                <c:pt idx="130">
                  <c:v>32.049999999999997</c:v>
                </c:pt>
                <c:pt idx="131">
                  <c:v>32.234999999999999</c:v>
                </c:pt>
                <c:pt idx="132">
                  <c:v>32.42</c:v>
                </c:pt>
                <c:pt idx="133">
                  <c:v>32.604999999999997</c:v>
                </c:pt>
                <c:pt idx="134">
                  <c:v>32.79</c:v>
                </c:pt>
                <c:pt idx="135">
                  <c:v>32.975000000000001</c:v>
                </c:pt>
                <c:pt idx="136">
                  <c:v>33.159999999999997</c:v>
                </c:pt>
                <c:pt idx="137">
                  <c:v>33.344999999999999</c:v>
                </c:pt>
                <c:pt idx="138">
                  <c:v>33.53</c:v>
                </c:pt>
                <c:pt idx="139">
                  <c:v>33.715000000000003</c:v>
                </c:pt>
                <c:pt idx="140">
                  <c:v>33.9</c:v>
                </c:pt>
                <c:pt idx="141">
                  <c:v>34.085000000000001</c:v>
                </c:pt>
                <c:pt idx="142">
                  <c:v>34.270000000000003</c:v>
                </c:pt>
                <c:pt idx="143">
                  <c:v>34.454999999999998</c:v>
                </c:pt>
                <c:pt idx="144">
                  <c:v>34.64</c:v>
                </c:pt>
                <c:pt idx="145">
                  <c:v>34.825000000000003</c:v>
                </c:pt>
                <c:pt idx="146">
                  <c:v>35.01</c:v>
                </c:pt>
                <c:pt idx="147">
                  <c:v>35.195</c:v>
                </c:pt>
                <c:pt idx="148">
                  <c:v>35.380000000000003</c:v>
                </c:pt>
                <c:pt idx="149">
                  <c:v>35.564999999999998</c:v>
                </c:pt>
                <c:pt idx="150">
                  <c:v>35.75</c:v>
                </c:pt>
                <c:pt idx="151">
                  <c:v>35.935000000000002</c:v>
                </c:pt>
                <c:pt idx="152">
                  <c:v>36.119999999999997</c:v>
                </c:pt>
                <c:pt idx="153">
                  <c:v>36.305</c:v>
                </c:pt>
                <c:pt idx="154">
                  <c:v>36.49</c:v>
                </c:pt>
                <c:pt idx="155">
                  <c:v>36.674999999999997</c:v>
                </c:pt>
                <c:pt idx="156">
                  <c:v>36.86</c:v>
                </c:pt>
                <c:pt idx="157">
                  <c:v>37.045000000000002</c:v>
                </c:pt>
                <c:pt idx="158">
                  <c:v>37.229999999999997</c:v>
                </c:pt>
                <c:pt idx="159">
                  <c:v>37.414999999999999</c:v>
                </c:pt>
                <c:pt idx="160">
                  <c:v>37.6</c:v>
                </c:pt>
                <c:pt idx="161">
                  <c:v>37.784999999999997</c:v>
                </c:pt>
                <c:pt idx="162">
                  <c:v>37.97</c:v>
                </c:pt>
                <c:pt idx="163">
                  <c:v>38.155000000000001</c:v>
                </c:pt>
                <c:pt idx="164">
                  <c:v>38.340000000000003</c:v>
                </c:pt>
                <c:pt idx="165">
                  <c:v>38.524999999999999</c:v>
                </c:pt>
                <c:pt idx="166">
                  <c:v>38.71</c:v>
                </c:pt>
                <c:pt idx="167">
                  <c:v>38.895000000000003</c:v>
                </c:pt>
                <c:pt idx="168">
                  <c:v>39.08</c:v>
                </c:pt>
                <c:pt idx="169">
                  <c:v>39.265000000000001</c:v>
                </c:pt>
                <c:pt idx="170">
                  <c:v>39.450000000000003</c:v>
                </c:pt>
                <c:pt idx="171">
                  <c:v>39.634999999999998</c:v>
                </c:pt>
                <c:pt idx="172">
                  <c:v>39.82</c:v>
                </c:pt>
                <c:pt idx="173">
                  <c:v>40.005000000000003</c:v>
                </c:pt>
                <c:pt idx="174">
                  <c:v>40.19</c:v>
                </c:pt>
                <c:pt idx="175">
                  <c:v>40.375</c:v>
                </c:pt>
                <c:pt idx="176">
                  <c:v>40.56</c:v>
                </c:pt>
                <c:pt idx="177">
                  <c:v>40.744999999999997</c:v>
                </c:pt>
                <c:pt idx="178">
                  <c:v>40.93</c:v>
                </c:pt>
                <c:pt idx="179">
                  <c:v>41.115000000000002</c:v>
                </c:pt>
                <c:pt idx="180">
                  <c:v>41.3</c:v>
                </c:pt>
                <c:pt idx="181">
                  <c:v>41.484999999999999</c:v>
                </c:pt>
                <c:pt idx="182">
                  <c:v>41.67</c:v>
                </c:pt>
                <c:pt idx="183">
                  <c:v>41.854999999999997</c:v>
                </c:pt>
                <c:pt idx="184">
                  <c:v>42.04</c:v>
                </c:pt>
                <c:pt idx="185">
                  <c:v>42.225000000000001</c:v>
                </c:pt>
                <c:pt idx="186">
                  <c:v>42.41</c:v>
                </c:pt>
                <c:pt idx="187">
                  <c:v>42.594999999999999</c:v>
                </c:pt>
                <c:pt idx="188">
                  <c:v>42.78</c:v>
                </c:pt>
                <c:pt idx="189">
                  <c:v>42.965000000000003</c:v>
                </c:pt>
                <c:pt idx="190">
                  <c:v>43.15</c:v>
                </c:pt>
                <c:pt idx="191">
                  <c:v>43.335000000000001</c:v>
                </c:pt>
                <c:pt idx="192">
                  <c:v>43.52</c:v>
                </c:pt>
                <c:pt idx="193">
                  <c:v>43.704999999999998</c:v>
                </c:pt>
                <c:pt idx="194">
                  <c:v>43.89</c:v>
                </c:pt>
                <c:pt idx="195">
                  <c:v>44.075000000000003</c:v>
                </c:pt>
                <c:pt idx="196">
                  <c:v>44.26</c:v>
                </c:pt>
                <c:pt idx="197">
                  <c:v>44.445</c:v>
                </c:pt>
                <c:pt idx="198">
                  <c:v>44.63</c:v>
                </c:pt>
                <c:pt idx="199">
                  <c:v>44.814999999999998</c:v>
                </c:pt>
                <c:pt idx="200">
                  <c:v>45</c:v>
                </c:pt>
              </c:numCache>
            </c:numRef>
          </c:xVal>
          <c:yVal>
            <c:numRef>
              <c:f>'CL &amp; Data'!$T$4:$T$204</c:f>
              <c:numCache>
                <c:formatCode>General</c:formatCode>
                <c:ptCount val="201"/>
                <c:pt idx="0">
                  <c:v>-1.6404036</c:v>
                </c:pt>
                <c:pt idx="1">
                  <c:v>-1.6320435</c:v>
                </c:pt>
                <c:pt idx="2">
                  <c:v>-1.6248294000000001</c:v>
                </c:pt>
                <c:pt idx="3">
                  <c:v>-1.6180326</c:v>
                </c:pt>
                <c:pt idx="4">
                  <c:v>-1.6148231</c:v>
                </c:pt>
                <c:pt idx="5">
                  <c:v>-1.6183026</c:v>
                </c:pt>
                <c:pt idx="6">
                  <c:v>-1.6281080000000001</c:v>
                </c:pt>
                <c:pt idx="7">
                  <c:v>-1.6453536</c:v>
                </c:pt>
                <c:pt idx="8">
                  <c:v>-1.6683076999999999</c:v>
                </c:pt>
                <c:pt idx="9">
                  <c:v>-1.6982120000000001</c:v>
                </c:pt>
                <c:pt idx="10">
                  <c:v>-1.7361424999999999</c:v>
                </c:pt>
                <c:pt idx="11">
                  <c:v>-1.7815322</c:v>
                </c:pt>
                <c:pt idx="12">
                  <c:v>-1.8375454</c:v>
                </c:pt>
                <c:pt idx="13">
                  <c:v>-1.9024603</c:v>
                </c:pt>
                <c:pt idx="14">
                  <c:v>-1.9749686</c:v>
                </c:pt>
                <c:pt idx="15">
                  <c:v>-2.0594017999999998</c:v>
                </c:pt>
                <c:pt idx="16">
                  <c:v>-2.1562638000000001</c:v>
                </c:pt>
                <c:pt idx="17">
                  <c:v>-2.2688877999999999</c:v>
                </c:pt>
                <c:pt idx="18">
                  <c:v>-2.3970609</c:v>
                </c:pt>
                <c:pt idx="19">
                  <c:v>-2.5380278000000001</c:v>
                </c:pt>
                <c:pt idx="20">
                  <c:v>-2.6997146999999999</c:v>
                </c:pt>
                <c:pt idx="21">
                  <c:v>-2.8820945999999998</c:v>
                </c:pt>
                <c:pt idx="22">
                  <c:v>-3.0914397</c:v>
                </c:pt>
                <c:pt idx="23">
                  <c:v>-3.3374469000000002</c:v>
                </c:pt>
                <c:pt idx="24">
                  <c:v>-3.6253506999999998</c:v>
                </c:pt>
                <c:pt idx="25">
                  <c:v>-3.9562547000000001</c:v>
                </c:pt>
                <c:pt idx="26">
                  <c:v>-4.3492164999999998</c:v>
                </c:pt>
                <c:pt idx="27">
                  <c:v>-4.8227677</c:v>
                </c:pt>
                <c:pt idx="28">
                  <c:v>-5.3877496999999996</c:v>
                </c:pt>
                <c:pt idx="29">
                  <c:v>-6.0481739000000001</c:v>
                </c:pt>
                <c:pt idx="30">
                  <c:v>-6.8012098999999999</c:v>
                </c:pt>
                <c:pt idx="31">
                  <c:v>-7.6438303000000003</c:v>
                </c:pt>
                <c:pt idx="32">
                  <c:v>-8.5589227999999995</c:v>
                </c:pt>
                <c:pt idx="33">
                  <c:v>-9.5383244000000005</c:v>
                </c:pt>
                <c:pt idx="34">
                  <c:v>-10.555062</c:v>
                </c:pt>
                <c:pt idx="35">
                  <c:v>-11.574896000000001</c:v>
                </c:pt>
                <c:pt idx="36">
                  <c:v>-12.566138</c:v>
                </c:pt>
                <c:pt idx="37">
                  <c:v>-13.429829</c:v>
                </c:pt>
                <c:pt idx="38">
                  <c:v>-14.107036000000001</c:v>
                </c:pt>
                <c:pt idx="39">
                  <c:v>-14.587790999999999</c:v>
                </c:pt>
                <c:pt idx="40">
                  <c:v>-14.814954</c:v>
                </c:pt>
                <c:pt idx="41">
                  <c:v>-14.813058</c:v>
                </c:pt>
                <c:pt idx="42">
                  <c:v>-14.619273</c:v>
                </c:pt>
                <c:pt idx="43">
                  <c:v>-14.292007</c:v>
                </c:pt>
                <c:pt idx="44">
                  <c:v>-13.852793</c:v>
                </c:pt>
                <c:pt idx="45">
                  <c:v>-13.314524</c:v>
                </c:pt>
                <c:pt idx="46">
                  <c:v>-12.772556</c:v>
                </c:pt>
                <c:pt idx="47">
                  <c:v>-12.288962</c:v>
                </c:pt>
                <c:pt idx="48">
                  <c:v>-11.874473</c:v>
                </c:pt>
                <c:pt idx="49">
                  <c:v>-11.594403</c:v>
                </c:pt>
                <c:pt idx="50">
                  <c:v>-11.443225999999999</c:v>
                </c:pt>
                <c:pt idx="51">
                  <c:v>-11.384644</c:v>
                </c:pt>
                <c:pt idx="52">
                  <c:v>-11.416191</c:v>
                </c:pt>
                <c:pt idx="53">
                  <c:v>-11.520497000000001</c:v>
                </c:pt>
                <c:pt idx="54">
                  <c:v>-11.637907999999999</c:v>
                </c:pt>
                <c:pt idx="55">
                  <c:v>-11.701598000000001</c:v>
                </c:pt>
                <c:pt idx="56">
                  <c:v>-11.696501</c:v>
                </c:pt>
                <c:pt idx="57">
                  <c:v>-11.64048</c:v>
                </c:pt>
                <c:pt idx="58">
                  <c:v>-11.543422</c:v>
                </c:pt>
                <c:pt idx="59">
                  <c:v>-11.418289</c:v>
                </c:pt>
                <c:pt idx="60">
                  <c:v>-11.267324</c:v>
                </c:pt>
                <c:pt idx="61">
                  <c:v>-11.072424</c:v>
                </c:pt>
                <c:pt idx="62">
                  <c:v>-10.862003</c:v>
                </c:pt>
                <c:pt idx="63">
                  <c:v>-10.673689</c:v>
                </c:pt>
                <c:pt idx="64">
                  <c:v>-10.560565</c:v>
                </c:pt>
                <c:pt idx="65">
                  <c:v>-10.499597</c:v>
                </c:pt>
                <c:pt idx="66">
                  <c:v>-10.504147</c:v>
                </c:pt>
                <c:pt idx="67">
                  <c:v>-10.480475</c:v>
                </c:pt>
                <c:pt idx="68">
                  <c:v>-10.319646000000001</c:v>
                </c:pt>
                <c:pt idx="69">
                  <c:v>-10.095268000000001</c:v>
                </c:pt>
                <c:pt idx="70">
                  <c:v>-9.8142204</c:v>
                </c:pt>
                <c:pt idx="71">
                  <c:v>-9.4482926999999997</c:v>
                </c:pt>
                <c:pt idx="72">
                  <c:v>-9.0478238999999991</c:v>
                </c:pt>
                <c:pt idx="73">
                  <c:v>-8.6377839999999999</c:v>
                </c:pt>
                <c:pt idx="74">
                  <c:v>-8.2368603</c:v>
                </c:pt>
                <c:pt idx="75">
                  <c:v>-7.8318405000000002</c:v>
                </c:pt>
                <c:pt idx="76">
                  <c:v>-7.5092530000000002</c:v>
                </c:pt>
                <c:pt idx="77">
                  <c:v>-7.3734840999999998</c:v>
                </c:pt>
                <c:pt idx="78">
                  <c:v>-7.3498096000000004</c:v>
                </c:pt>
                <c:pt idx="79">
                  <c:v>-7.4350227999999996</c:v>
                </c:pt>
                <c:pt idx="80">
                  <c:v>-7.6416826000000002</c:v>
                </c:pt>
                <c:pt idx="81">
                  <c:v>-7.9409036999999998</c:v>
                </c:pt>
                <c:pt idx="82">
                  <c:v>-8.3265858000000001</c:v>
                </c:pt>
                <c:pt idx="83">
                  <c:v>-8.7753695999999994</c:v>
                </c:pt>
                <c:pt idx="84">
                  <c:v>-9.2577485999999993</c:v>
                </c:pt>
                <c:pt idx="85">
                  <c:v>-9.7326478999999999</c:v>
                </c:pt>
                <c:pt idx="86">
                  <c:v>-10.140029999999999</c:v>
                </c:pt>
                <c:pt idx="87">
                  <c:v>-10.460025</c:v>
                </c:pt>
                <c:pt idx="88">
                  <c:v>-10.668142</c:v>
                </c:pt>
                <c:pt idx="89">
                  <c:v>-10.760064</c:v>
                </c:pt>
                <c:pt idx="90">
                  <c:v>-10.761415</c:v>
                </c:pt>
                <c:pt idx="91">
                  <c:v>-10.660287</c:v>
                </c:pt>
                <c:pt idx="92">
                  <c:v>-10.475863</c:v>
                </c:pt>
                <c:pt idx="93">
                  <c:v>-10.262812</c:v>
                </c:pt>
                <c:pt idx="94">
                  <c:v>-10.052604000000001</c:v>
                </c:pt>
                <c:pt idx="95">
                  <c:v>-9.8902892999999992</c:v>
                </c:pt>
                <c:pt idx="96">
                  <c:v>-9.8007487999999992</c:v>
                </c:pt>
                <c:pt idx="97">
                  <c:v>-9.7737350000000003</c:v>
                </c:pt>
                <c:pt idx="98">
                  <c:v>-9.8249817000000004</c:v>
                </c:pt>
                <c:pt idx="99">
                  <c:v>-9.9038134000000007</c:v>
                </c:pt>
                <c:pt idx="100">
                  <c:v>-10.016973999999999</c:v>
                </c:pt>
                <c:pt idx="101">
                  <c:v>-10.174269000000001</c:v>
                </c:pt>
                <c:pt idx="102">
                  <c:v>-10.336556</c:v>
                </c:pt>
                <c:pt idx="103">
                  <c:v>-10.493781</c:v>
                </c:pt>
                <c:pt idx="104">
                  <c:v>-10.629160000000001</c:v>
                </c:pt>
                <c:pt idx="105">
                  <c:v>-10.72526</c:v>
                </c:pt>
                <c:pt idx="106">
                  <c:v>-10.811619</c:v>
                </c:pt>
                <c:pt idx="107">
                  <c:v>-10.857861</c:v>
                </c:pt>
                <c:pt idx="108">
                  <c:v>-10.888985</c:v>
                </c:pt>
                <c:pt idx="109">
                  <c:v>-10.903275000000001</c:v>
                </c:pt>
                <c:pt idx="110">
                  <c:v>-10.891567</c:v>
                </c:pt>
                <c:pt idx="111">
                  <c:v>-10.849726</c:v>
                </c:pt>
                <c:pt idx="112">
                  <c:v>-10.795722</c:v>
                </c:pt>
                <c:pt idx="113">
                  <c:v>-10.748608000000001</c:v>
                </c:pt>
                <c:pt idx="114">
                  <c:v>-10.725932999999999</c:v>
                </c:pt>
                <c:pt idx="115">
                  <c:v>-10.711493000000001</c:v>
                </c:pt>
                <c:pt idx="116">
                  <c:v>-10.736561999999999</c:v>
                </c:pt>
                <c:pt idx="117">
                  <c:v>-10.807995999999999</c:v>
                </c:pt>
                <c:pt idx="118">
                  <c:v>-10.899113</c:v>
                </c:pt>
                <c:pt idx="119">
                  <c:v>-11.027884</c:v>
                </c:pt>
                <c:pt idx="120">
                  <c:v>-11.179461</c:v>
                </c:pt>
                <c:pt idx="121">
                  <c:v>-11.329746</c:v>
                </c:pt>
                <c:pt idx="122">
                  <c:v>-11.472058000000001</c:v>
                </c:pt>
                <c:pt idx="123">
                  <c:v>-11.575137</c:v>
                </c:pt>
                <c:pt idx="124">
                  <c:v>-11.648412</c:v>
                </c:pt>
                <c:pt idx="125">
                  <c:v>-11.685458000000001</c:v>
                </c:pt>
                <c:pt idx="126">
                  <c:v>-11.679639</c:v>
                </c:pt>
                <c:pt idx="127">
                  <c:v>-11.671777000000001</c:v>
                </c:pt>
                <c:pt idx="128">
                  <c:v>-11.649384</c:v>
                </c:pt>
                <c:pt idx="129">
                  <c:v>-11.629104999999999</c:v>
                </c:pt>
                <c:pt idx="130">
                  <c:v>-11.629597</c:v>
                </c:pt>
                <c:pt idx="131">
                  <c:v>-11.672482</c:v>
                </c:pt>
                <c:pt idx="132">
                  <c:v>-11.775474000000001</c:v>
                </c:pt>
                <c:pt idx="133">
                  <c:v>-11.943338000000001</c:v>
                </c:pt>
                <c:pt idx="134">
                  <c:v>-12.174623</c:v>
                </c:pt>
                <c:pt idx="135">
                  <c:v>-12.450079000000001</c:v>
                </c:pt>
                <c:pt idx="136">
                  <c:v>-12.743353000000001</c:v>
                </c:pt>
                <c:pt idx="137">
                  <c:v>-13.042254</c:v>
                </c:pt>
                <c:pt idx="138">
                  <c:v>-13.31068</c:v>
                </c:pt>
                <c:pt idx="139">
                  <c:v>-13.507921</c:v>
                </c:pt>
                <c:pt idx="140">
                  <c:v>-13.594765000000001</c:v>
                </c:pt>
                <c:pt idx="141">
                  <c:v>-13.574630000000001</c:v>
                </c:pt>
                <c:pt idx="142">
                  <c:v>-13.412884</c:v>
                </c:pt>
                <c:pt idx="143">
                  <c:v>-13.117855</c:v>
                </c:pt>
                <c:pt idx="144">
                  <c:v>-12.722044</c:v>
                </c:pt>
                <c:pt idx="145">
                  <c:v>-12.225687000000001</c:v>
                </c:pt>
                <c:pt idx="146">
                  <c:v>-11.654249999999999</c:v>
                </c:pt>
                <c:pt idx="147">
                  <c:v>-11.054012</c:v>
                </c:pt>
                <c:pt idx="148">
                  <c:v>-10.465432</c:v>
                </c:pt>
                <c:pt idx="149">
                  <c:v>-9.9114675999999999</c:v>
                </c:pt>
                <c:pt idx="150">
                  <c:v>-9.3951510999999996</c:v>
                </c:pt>
                <c:pt idx="151">
                  <c:v>-8.9569082000000009</c:v>
                </c:pt>
                <c:pt idx="152">
                  <c:v>-8.5791397000000007</c:v>
                </c:pt>
                <c:pt idx="153">
                  <c:v>-8.2565708000000004</c:v>
                </c:pt>
                <c:pt idx="154">
                  <c:v>-7.9889916999999997</c:v>
                </c:pt>
                <c:pt idx="155">
                  <c:v>-7.7562509000000004</c:v>
                </c:pt>
                <c:pt idx="156">
                  <c:v>-7.5636267999999998</c:v>
                </c:pt>
                <c:pt idx="157">
                  <c:v>-7.3959707999999997</c:v>
                </c:pt>
                <c:pt idx="158">
                  <c:v>-7.2413235</c:v>
                </c:pt>
                <c:pt idx="159">
                  <c:v>-7.1073461</c:v>
                </c:pt>
                <c:pt idx="160">
                  <c:v>-6.9719486000000002</c:v>
                </c:pt>
                <c:pt idx="161">
                  <c:v>-6.8414682999999998</c:v>
                </c:pt>
                <c:pt idx="162">
                  <c:v>-6.7061706000000001</c:v>
                </c:pt>
                <c:pt idx="163">
                  <c:v>-6.5915679999999996</c:v>
                </c:pt>
                <c:pt idx="164">
                  <c:v>-6.5001755000000001</c:v>
                </c:pt>
                <c:pt idx="165">
                  <c:v>-6.4151024999999997</c:v>
                </c:pt>
                <c:pt idx="166">
                  <c:v>-6.3401427000000004</c:v>
                </c:pt>
                <c:pt idx="167">
                  <c:v>-6.2894997999999998</c:v>
                </c:pt>
                <c:pt idx="168">
                  <c:v>-6.2571944999999998</c:v>
                </c:pt>
                <c:pt idx="169">
                  <c:v>-6.2816390999999996</c:v>
                </c:pt>
                <c:pt idx="170">
                  <c:v>-6.3290433999999998</c:v>
                </c:pt>
                <c:pt idx="171">
                  <c:v>-6.4049144</c:v>
                </c:pt>
                <c:pt idx="172">
                  <c:v>-6.5028110000000003</c:v>
                </c:pt>
                <c:pt idx="173">
                  <c:v>-6.6401854</c:v>
                </c:pt>
                <c:pt idx="174">
                  <c:v>-6.8014150000000004</c:v>
                </c:pt>
                <c:pt idx="175">
                  <c:v>-6.9676584999999998</c:v>
                </c:pt>
                <c:pt idx="176">
                  <c:v>-7.1286034999999996</c:v>
                </c:pt>
                <c:pt idx="177">
                  <c:v>-7.2841782999999998</c:v>
                </c:pt>
                <c:pt idx="178">
                  <c:v>-7.3864846000000002</c:v>
                </c:pt>
                <c:pt idx="179">
                  <c:v>-7.4730954000000001</c:v>
                </c:pt>
                <c:pt idx="180">
                  <c:v>-7.5566529999999998</c:v>
                </c:pt>
                <c:pt idx="181">
                  <c:v>-7.6063704000000003</c:v>
                </c:pt>
                <c:pt idx="182">
                  <c:v>-7.6119560999999996</c:v>
                </c:pt>
                <c:pt idx="183">
                  <c:v>-7.5823749999999999</c:v>
                </c:pt>
                <c:pt idx="184">
                  <c:v>-7.5503225</c:v>
                </c:pt>
                <c:pt idx="185">
                  <c:v>-7.5468019999999996</c:v>
                </c:pt>
                <c:pt idx="186">
                  <c:v>-7.5688395999999996</c:v>
                </c:pt>
                <c:pt idx="187">
                  <c:v>-7.6400646999999999</c:v>
                </c:pt>
                <c:pt idx="188">
                  <c:v>-7.7623549000000001</c:v>
                </c:pt>
                <c:pt idx="189">
                  <c:v>-7.9325175000000003</c:v>
                </c:pt>
                <c:pt idx="190">
                  <c:v>-8.1860932999999996</c:v>
                </c:pt>
                <c:pt idx="191">
                  <c:v>-8.5261697999999999</c:v>
                </c:pt>
                <c:pt idx="192">
                  <c:v>-8.9776363000000003</c:v>
                </c:pt>
                <c:pt idx="193">
                  <c:v>-9.5225019</c:v>
                </c:pt>
                <c:pt idx="194">
                  <c:v>-10.173176</c:v>
                </c:pt>
                <c:pt idx="195">
                  <c:v>-10.927114</c:v>
                </c:pt>
                <c:pt idx="196">
                  <c:v>-11.778243</c:v>
                </c:pt>
                <c:pt idx="197">
                  <c:v>-12.583489</c:v>
                </c:pt>
                <c:pt idx="198">
                  <c:v>-13.329620999999999</c:v>
                </c:pt>
                <c:pt idx="199">
                  <c:v>-13.999594999999999</c:v>
                </c:pt>
                <c:pt idx="200">
                  <c:v>-14.588918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4C-4F10-B689-104766D18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93632"/>
        <c:axId val="113181824"/>
      </c:scatterChart>
      <c:valAx>
        <c:axId val="113093632"/>
        <c:scaling>
          <c:orientation val="minMax"/>
          <c:max val="44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3181824"/>
        <c:crosses val="autoZero"/>
        <c:crossBetween val="midCat"/>
        <c:majorUnit val="2"/>
      </c:valAx>
      <c:valAx>
        <c:axId val="113181824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3093632"/>
        <c:crosses val="autoZero"/>
        <c:crossBetween val="midCat"/>
        <c:majorUnit val="5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48748065767609411"/>
          <c:y val="0.67052238261883934"/>
          <c:w val="0.31763225961532171"/>
          <c:h val="0.121138086905803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Return Loss (dB)</a:t>
            </a:r>
          </a:p>
        </c:rich>
      </c:tx>
      <c:layout>
        <c:manualLayout>
          <c:xMode val="edge"/>
          <c:yMode val="edge"/>
          <c:x val="0.39778725021602179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8</c:v>
                </c:pt>
                <c:pt idx="1">
                  <c:v>8.1850000000000005</c:v>
                </c:pt>
                <c:pt idx="2">
                  <c:v>8.3699999999999992</c:v>
                </c:pt>
                <c:pt idx="3">
                  <c:v>8.5549999999999997</c:v>
                </c:pt>
                <c:pt idx="4">
                  <c:v>8.74</c:v>
                </c:pt>
                <c:pt idx="5">
                  <c:v>8.9250000000000007</c:v>
                </c:pt>
                <c:pt idx="6">
                  <c:v>9.11</c:v>
                </c:pt>
                <c:pt idx="7">
                  <c:v>9.2949999999999999</c:v>
                </c:pt>
                <c:pt idx="8">
                  <c:v>9.48</c:v>
                </c:pt>
                <c:pt idx="9">
                  <c:v>9.6649999999999991</c:v>
                </c:pt>
                <c:pt idx="10">
                  <c:v>9.85</c:v>
                </c:pt>
                <c:pt idx="11">
                  <c:v>10.035</c:v>
                </c:pt>
                <c:pt idx="12">
                  <c:v>10.220000000000001</c:v>
                </c:pt>
                <c:pt idx="13">
                  <c:v>10.404999999999999</c:v>
                </c:pt>
                <c:pt idx="14">
                  <c:v>10.59</c:v>
                </c:pt>
                <c:pt idx="15">
                  <c:v>10.775</c:v>
                </c:pt>
                <c:pt idx="16">
                  <c:v>10.96</c:v>
                </c:pt>
                <c:pt idx="17">
                  <c:v>11.145</c:v>
                </c:pt>
                <c:pt idx="18">
                  <c:v>11.33</c:v>
                </c:pt>
                <c:pt idx="19">
                  <c:v>11.515000000000001</c:v>
                </c:pt>
                <c:pt idx="20">
                  <c:v>11.7</c:v>
                </c:pt>
                <c:pt idx="21">
                  <c:v>11.885</c:v>
                </c:pt>
                <c:pt idx="22">
                  <c:v>12.07</c:v>
                </c:pt>
                <c:pt idx="23">
                  <c:v>12.255000000000001</c:v>
                </c:pt>
                <c:pt idx="24">
                  <c:v>12.44</c:v>
                </c:pt>
                <c:pt idx="25">
                  <c:v>12.625</c:v>
                </c:pt>
                <c:pt idx="26">
                  <c:v>12.81</c:v>
                </c:pt>
                <c:pt idx="27">
                  <c:v>12.994999999999999</c:v>
                </c:pt>
                <c:pt idx="28">
                  <c:v>13.18</c:v>
                </c:pt>
                <c:pt idx="29">
                  <c:v>13.365</c:v>
                </c:pt>
                <c:pt idx="30">
                  <c:v>13.55</c:v>
                </c:pt>
                <c:pt idx="31">
                  <c:v>13.734999999999999</c:v>
                </c:pt>
                <c:pt idx="32">
                  <c:v>13.92</c:v>
                </c:pt>
                <c:pt idx="33">
                  <c:v>14.105</c:v>
                </c:pt>
                <c:pt idx="34">
                  <c:v>14.29</c:v>
                </c:pt>
                <c:pt idx="35">
                  <c:v>14.475</c:v>
                </c:pt>
                <c:pt idx="36">
                  <c:v>14.66</c:v>
                </c:pt>
                <c:pt idx="37">
                  <c:v>14.845000000000001</c:v>
                </c:pt>
                <c:pt idx="38">
                  <c:v>15.03</c:v>
                </c:pt>
                <c:pt idx="39">
                  <c:v>15.215</c:v>
                </c:pt>
                <c:pt idx="40">
                  <c:v>15.4</c:v>
                </c:pt>
                <c:pt idx="41">
                  <c:v>15.585000000000001</c:v>
                </c:pt>
                <c:pt idx="42">
                  <c:v>15.77</c:v>
                </c:pt>
                <c:pt idx="43">
                  <c:v>15.955</c:v>
                </c:pt>
                <c:pt idx="44">
                  <c:v>16.14</c:v>
                </c:pt>
                <c:pt idx="45">
                  <c:v>16.324999999999999</c:v>
                </c:pt>
                <c:pt idx="46">
                  <c:v>16.510000000000002</c:v>
                </c:pt>
                <c:pt idx="47">
                  <c:v>16.695</c:v>
                </c:pt>
                <c:pt idx="48">
                  <c:v>16.88</c:v>
                </c:pt>
                <c:pt idx="49">
                  <c:v>17.065000000000001</c:v>
                </c:pt>
                <c:pt idx="50">
                  <c:v>17.25</c:v>
                </c:pt>
                <c:pt idx="51">
                  <c:v>17.434999999999999</c:v>
                </c:pt>
                <c:pt idx="52">
                  <c:v>17.62</c:v>
                </c:pt>
                <c:pt idx="53">
                  <c:v>17.805</c:v>
                </c:pt>
                <c:pt idx="54">
                  <c:v>17.989999999999998</c:v>
                </c:pt>
                <c:pt idx="55">
                  <c:v>18.175000000000001</c:v>
                </c:pt>
                <c:pt idx="56">
                  <c:v>18.36</c:v>
                </c:pt>
                <c:pt idx="57">
                  <c:v>18.545000000000002</c:v>
                </c:pt>
                <c:pt idx="58">
                  <c:v>18.73</c:v>
                </c:pt>
                <c:pt idx="59">
                  <c:v>18.914999999999999</c:v>
                </c:pt>
                <c:pt idx="60">
                  <c:v>19.100000000000001</c:v>
                </c:pt>
                <c:pt idx="61">
                  <c:v>19.285</c:v>
                </c:pt>
                <c:pt idx="62">
                  <c:v>19.47</c:v>
                </c:pt>
                <c:pt idx="63">
                  <c:v>19.655000000000001</c:v>
                </c:pt>
                <c:pt idx="64">
                  <c:v>19.84</c:v>
                </c:pt>
                <c:pt idx="65">
                  <c:v>20.024999999999999</c:v>
                </c:pt>
                <c:pt idx="66">
                  <c:v>20.21</c:v>
                </c:pt>
                <c:pt idx="67">
                  <c:v>20.395</c:v>
                </c:pt>
                <c:pt idx="68">
                  <c:v>20.58</c:v>
                </c:pt>
                <c:pt idx="69">
                  <c:v>20.765000000000001</c:v>
                </c:pt>
                <c:pt idx="70">
                  <c:v>20.95</c:v>
                </c:pt>
                <c:pt idx="71">
                  <c:v>21.135000000000002</c:v>
                </c:pt>
                <c:pt idx="72">
                  <c:v>21.32</c:v>
                </c:pt>
                <c:pt idx="73">
                  <c:v>21.504999999999999</c:v>
                </c:pt>
                <c:pt idx="74">
                  <c:v>21.69</c:v>
                </c:pt>
                <c:pt idx="75">
                  <c:v>21.875</c:v>
                </c:pt>
                <c:pt idx="76">
                  <c:v>22.06</c:v>
                </c:pt>
                <c:pt idx="77">
                  <c:v>22.245000000000001</c:v>
                </c:pt>
                <c:pt idx="78">
                  <c:v>22.43</c:v>
                </c:pt>
                <c:pt idx="79">
                  <c:v>22.614999999999998</c:v>
                </c:pt>
                <c:pt idx="80">
                  <c:v>22.8</c:v>
                </c:pt>
                <c:pt idx="81">
                  <c:v>22.984999999999999</c:v>
                </c:pt>
                <c:pt idx="82">
                  <c:v>23.17</c:v>
                </c:pt>
                <c:pt idx="83">
                  <c:v>23.355</c:v>
                </c:pt>
                <c:pt idx="84">
                  <c:v>23.54</c:v>
                </c:pt>
                <c:pt idx="85">
                  <c:v>23.725000000000001</c:v>
                </c:pt>
                <c:pt idx="86">
                  <c:v>23.91</c:v>
                </c:pt>
                <c:pt idx="87">
                  <c:v>24.094999999999999</c:v>
                </c:pt>
                <c:pt idx="88">
                  <c:v>24.28</c:v>
                </c:pt>
                <c:pt idx="89">
                  <c:v>24.465</c:v>
                </c:pt>
                <c:pt idx="90">
                  <c:v>24.65</c:v>
                </c:pt>
                <c:pt idx="91">
                  <c:v>24.835000000000001</c:v>
                </c:pt>
                <c:pt idx="92">
                  <c:v>25.02</c:v>
                </c:pt>
                <c:pt idx="93">
                  <c:v>25.204999999999998</c:v>
                </c:pt>
                <c:pt idx="94">
                  <c:v>25.39</c:v>
                </c:pt>
                <c:pt idx="95">
                  <c:v>25.574999999999999</c:v>
                </c:pt>
                <c:pt idx="96">
                  <c:v>25.76</c:v>
                </c:pt>
                <c:pt idx="97">
                  <c:v>25.945</c:v>
                </c:pt>
                <c:pt idx="98">
                  <c:v>26.13</c:v>
                </c:pt>
                <c:pt idx="99">
                  <c:v>26.315000000000001</c:v>
                </c:pt>
                <c:pt idx="100">
                  <c:v>26.5</c:v>
                </c:pt>
                <c:pt idx="101">
                  <c:v>26.684999999999999</c:v>
                </c:pt>
                <c:pt idx="102">
                  <c:v>26.87</c:v>
                </c:pt>
                <c:pt idx="103">
                  <c:v>27.055</c:v>
                </c:pt>
                <c:pt idx="104">
                  <c:v>27.24</c:v>
                </c:pt>
                <c:pt idx="105">
                  <c:v>27.425000000000001</c:v>
                </c:pt>
                <c:pt idx="106">
                  <c:v>27.61</c:v>
                </c:pt>
                <c:pt idx="107">
                  <c:v>27.795000000000002</c:v>
                </c:pt>
                <c:pt idx="108">
                  <c:v>27.98</c:v>
                </c:pt>
                <c:pt idx="109">
                  <c:v>28.164999999999999</c:v>
                </c:pt>
                <c:pt idx="110">
                  <c:v>28.35</c:v>
                </c:pt>
                <c:pt idx="111">
                  <c:v>28.535</c:v>
                </c:pt>
                <c:pt idx="112">
                  <c:v>28.72</c:v>
                </c:pt>
                <c:pt idx="113">
                  <c:v>28.905000000000001</c:v>
                </c:pt>
                <c:pt idx="114">
                  <c:v>29.09</c:v>
                </c:pt>
                <c:pt idx="115">
                  <c:v>29.274999999999999</c:v>
                </c:pt>
                <c:pt idx="116">
                  <c:v>29.46</c:v>
                </c:pt>
                <c:pt idx="117">
                  <c:v>29.645</c:v>
                </c:pt>
                <c:pt idx="118">
                  <c:v>29.83</c:v>
                </c:pt>
                <c:pt idx="119">
                  <c:v>30.015000000000001</c:v>
                </c:pt>
                <c:pt idx="120">
                  <c:v>30.2</c:v>
                </c:pt>
                <c:pt idx="121">
                  <c:v>30.385000000000002</c:v>
                </c:pt>
                <c:pt idx="122">
                  <c:v>30.57</c:v>
                </c:pt>
                <c:pt idx="123">
                  <c:v>30.754999999999999</c:v>
                </c:pt>
                <c:pt idx="124">
                  <c:v>30.94</c:v>
                </c:pt>
                <c:pt idx="125">
                  <c:v>31.125</c:v>
                </c:pt>
                <c:pt idx="126">
                  <c:v>31.31</c:v>
                </c:pt>
                <c:pt idx="127">
                  <c:v>31.495000000000001</c:v>
                </c:pt>
                <c:pt idx="128">
                  <c:v>31.68</c:v>
                </c:pt>
                <c:pt idx="129">
                  <c:v>31.864999999999998</c:v>
                </c:pt>
                <c:pt idx="130">
                  <c:v>32.049999999999997</c:v>
                </c:pt>
                <c:pt idx="131">
                  <c:v>32.234999999999999</c:v>
                </c:pt>
                <c:pt idx="132">
                  <c:v>32.42</c:v>
                </c:pt>
                <c:pt idx="133">
                  <c:v>32.604999999999997</c:v>
                </c:pt>
                <c:pt idx="134">
                  <c:v>32.79</c:v>
                </c:pt>
                <c:pt idx="135">
                  <c:v>32.975000000000001</c:v>
                </c:pt>
                <c:pt idx="136">
                  <c:v>33.159999999999997</c:v>
                </c:pt>
                <c:pt idx="137">
                  <c:v>33.344999999999999</c:v>
                </c:pt>
                <c:pt idx="138">
                  <c:v>33.53</c:v>
                </c:pt>
                <c:pt idx="139">
                  <c:v>33.715000000000003</c:v>
                </c:pt>
                <c:pt idx="140">
                  <c:v>33.9</c:v>
                </c:pt>
                <c:pt idx="141">
                  <c:v>34.085000000000001</c:v>
                </c:pt>
                <c:pt idx="142">
                  <c:v>34.270000000000003</c:v>
                </c:pt>
                <c:pt idx="143">
                  <c:v>34.454999999999998</c:v>
                </c:pt>
                <c:pt idx="144">
                  <c:v>34.64</c:v>
                </c:pt>
                <c:pt idx="145">
                  <c:v>34.825000000000003</c:v>
                </c:pt>
                <c:pt idx="146">
                  <c:v>35.01</c:v>
                </c:pt>
                <c:pt idx="147">
                  <c:v>35.195</c:v>
                </c:pt>
                <c:pt idx="148">
                  <c:v>35.380000000000003</c:v>
                </c:pt>
                <c:pt idx="149">
                  <c:v>35.564999999999998</c:v>
                </c:pt>
                <c:pt idx="150">
                  <c:v>35.75</c:v>
                </c:pt>
                <c:pt idx="151">
                  <c:v>35.935000000000002</c:v>
                </c:pt>
                <c:pt idx="152">
                  <c:v>36.119999999999997</c:v>
                </c:pt>
                <c:pt idx="153">
                  <c:v>36.305</c:v>
                </c:pt>
                <c:pt idx="154">
                  <c:v>36.49</c:v>
                </c:pt>
                <c:pt idx="155">
                  <c:v>36.674999999999997</c:v>
                </c:pt>
                <c:pt idx="156">
                  <c:v>36.86</c:v>
                </c:pt>
                <c:pt idx="157">
                  <c:v>37.045000000000002</c:v>
                </c:pt>
                <c:pt idx="158">
                  <c:v>37.229999999999997</c:v>
                </c:pt>
                <c:pt idx="159">
                  <c:v>37.414999999999999</c:v>
                </c:pt>
                <c:pt idx="160">
                  <c:v>37.6</c:v>
                </c:pt>
                <c:pt idx="161">
                  <c:v>37.784999999999997</c:v>
                </c:pt>
                <c:pt idx="162">
                  <c:v>37.97</c:v>
                </c:pt>
                <c:pt idx="163">
                  <c:v>38.155000000000001</c:v>
                </c:pt>
                <c:pt idx="164">
                  <c:v>38.340000000000003</c:v>
                </c:pt>
                <c:pt idx="165">
                  <c:v>38.524999999999999</c:v>
                </c:pt>
                <c:pt idx="166">
                  <c:v>38.71</c:v>
                </c:pt>
                <c:pt idx="167">
                  <c:v>38.895000000000003</c:v>
                </c:pt>
                <c:pt idx="168">
                  <c:v>39.08</c:v>
                </c:pt>
                <c:pt idx="169">
                  <c:v>39.265000000000001</c:v>
                </c:pt>
                <c:pt idx="170">
                  <c:v>39.450000000000003</c:v>
                </c:pt>
                <c:pt idx="171">
                  <c:v>39.634999999999998</c:v>
                </c:pt>
                <c:pt idx="172">
                  <c:v>39.82</c:v>
                </c:pt>
                <c:pt idx="173">
                  <c:v>40.005000000000003</c:v>
                </c:pt>
                <c:pt idx="174">
                  <c:v>40.19</c:v>
                </c:pt>
                <c:pt idx="175">
                  <c:v>40.375</c:v>
                </c:pt>
                <c:pt idx="176">
                  <c:v>40.56</c:v>
                </c:pt>
                <c:pt idx="177">
                  <c:v>40.744999999999997</c:v>
                </c:pt>
                <c:pt idx="178">
                  <c:v>40.93</c:v>
                </c:pt>
                <c:pt idx="179">
                  <c:v>41.115000000000002</c:v>
                </c:pt>
                <c:pt idx="180">
                  <c:v>41.3</c:v>
                </c:pt>
                <c:pt idx="181">
                  <c:v>41.484999999999999</c:v>
                </c:pt>
                <c:pt idx="182">
                  <c:v>41.67</c:v>
                </c:pt>
                <c:pt idx="183">
                  <c:v>41.854999999999997</c:v>
                </c:pt>
                <c:pt idx="184">
                  <c:v>42.04</c:v>
                </c:pt>
                <c:pt idx="185">
                  <c:v>42.225000000000001</c:v>
                </c:pt>
                <c:pt idx="186">
                  <c:v>42.41</c:v>
                </c:pt>
                <c:pt idx="187">
                  <c:v>42.594999999999999</c:v>
                </c:pt>
                <c:pt idx="188">
                  <c:v>42.78</c:v>
                </c:pt>
                <c:pt idx="189">
                  <c:v>42.965000000000003</c:v>
                </c:pt>
                <c:pt idx="190">
                  <c:v>43.15</c:v>
                </c:pt>
                <c:pt idx="191">
                  <c:v>43.335000000000001</c:v>
                </c:pt>
                <c:pt idx="192">
                  <c:v>43.52</c:v>
                </c:pt>
                <c:pt idx="193">
                  <c:v>43.704999999999998</c:v>
                </c:pt>
                <c:pt idx="194">
                  <c:v>43.89</c:v>
                </c:pt>
                <c:pt idx="195">
                  <c:v>44.075000000000003</c:v>
                </c:pt>
                <c:pt idx="196">
                  <c:v>44.26</c:v>
                </c:pt>
                <c:pt idx="197">
                  <c:v>44.445</c:v>
                </c:pt>
                <c:pt idx="198">
                  <c:v>44.63</c:v>
                </c:pt>
                <c:pt idx="199">
                  <c:v>44.814999999999998</c:v>
                </c:pt>
                <c:pt idx="200">
                  <c:v>45</c:v>
                </c:pt>
              </c:numCache>
            </c:numRef>
          </c:xVal>
          <c:yVal>
            <c:numRef>
              <c:f>Isolations!$D$5:$D$205</c:f>
              <c:numCache>
                <c:formatCode>General</c:formatCode>
                <c:ptCount val="201"/>
                <c:pt idx="0">
                  <c:v>-1.4689881</c:v>
                </c:pt>
                <c:pt idx="1">
                  <c:v>-1.4512639000000001</c:v>
                </c:pt>
                <c:pt idx="2">
                  <c:v>-1.4326730999999999</c:v>
                </c:pt>
                <c:pt idx="3">
                  <c:v>-1.4018025000000001</c:v>
                </c:pt>
                <c:pt idx="4">
                  <c:v>-1.3754983000000001</c:v>
                </c:pt>
                <c:pt idx="5">
                  <c:v>-1.3553474999999999</c:v>
                </c:pt>
                <c:pt idx="6">
                  <c:v>-1.3334892</c:v>
                </c:pt>
                <c:pt idx="7">
                  <c:v>-1.3064841</c:v>
                </c:pt>
                <c:pt idx="8">
                  <c:v>-1.3046142999999999</c:v>
                </c:pt>
                <c:pt idx="9">
                  <c:v>-1.3032721</c:v>
                </c:pt>
                <c:pt idx="10">
                  <c:v>-1.3080181</c:v>
                </c:pt>
                <c:pt idx="11">
                  <c:v>-1.3575056999999999</c:v>
                </c:pt>
                <c:pt idx="12">
                  <c:v>-1.3840836000000001</c:v>
                </c:pt>
                <c:pt idx="13">
                  <c:v>-1.4041272</c:v>
                </c:pt>
                <c:pt idx="14">
                  <c:v>-1.4676638</c:v>
                </c:pt>
                <c:pt idx="15">
                  <c:v>-1.5530132999999999</c:v>
                </c:pt>
                <c:pt idx="16">
                  <c:v>-1.5533855000000001</c:v>
                </c:pt>
                <c:pt idx="17">
                  <c:v>-1.5778877</c:v>
                </c:pt>
                <c:pt idx="18">
                  <c:v>-1.6600868</c:v>
                </c:pt>
                <c:pt idx="19">
                  <c:v>-1.7831296000000001</c:v>
                </c:pt>
                <c:pt idx="20">
                  <c:v>-1.9350034</c:v>
                </c:pt>
                <c:pt idx="21">
                  <c:v>-2.1151726000000002</c:v>
                </c:pt>
                <c:pt idx="22">
                  <c:v>-2.3501172000000001</c:v>
                </c:pt>
                <c:pt idx="23">
                  <c:v>-2.5994909000000002</c:v>
                </c:pt>
                <c:pt idx="24">
                  <c:v>-2.8256923999999999</c:v>
                </c:pt>
                <c:pt idx="25">
                  <c:v>-2.9098921</c:v>
                </c:pt>
                <c:pt idx="26">
                  <c:v>-3.1933956000000001</c:v>
                </c:pt>
                <c:pt idx="27">
                  <c:v>-3.4466242999999999</c:v>
                </c:pt>
                <c:pt idx="28">
                  <c:v>-3.7445263999999998</c:v>
                </c:pt>
                <c:pt idx="29">
                  <c:v>-4.0063776999999998</c:v>
                </c:pt>
                <c:pt idx="30">
                  <c:v>-4.3540564000000002</c:v>
                </c:pt>
                <c:pt idx="31">
                  <c:v>-4.6318250000000001</c:v>
                </c:pt>
                <c:pt idx="32">
                  <c:v>-4.8676405000000003</c:v>
                </c:pt>
                <c:pt idx="33">
                  <c:v>-5.0889515999999997</c:v>
                </c:pt>
                <c:pt idx="34">
                  <c:v>-5.3844566</c:v>
                </c:pt>
                <c:pt idx="35">
                  <c:v>-5.7634201000000003</c:v>
                </c:pt>
                <c:pt idx="36">
                  <c:v>-6.2267713999999996</c:v>
                </c:pt>
                <c:pt idx="37">
                  <c:v>-6.8168930999999997</c:v>
                </c:pt>
                <c:pt idx="38">
                  <c:v>-7.4163598999999998</c:v>
                </c:pt>
                <c:pt idx="39">
                  <c:v>-7.8895325999999999</c:v>
                </c:pt>
                <c:pt idx="40">
                  <c:v>-8.3577566000000001</c:v>
                </c:pt>
                <c:pt idx="41">
                  <c:v>-8.7392167999999995</c:v>
                </c:pt>
                <c:pt idx="42">
                  <c:v>-8.9769354000000003</c:v>
                </c:pt>
                <c:pt idx="43">
                  <c:v>-9.4005156000000003</c:v>
                </c:pt>
                <c:pt idx="44">
                  <c:v>-9.8495073000000009</c:v>
                </c:pt>
                <c:pt idx="45">
                  <c:v>-10.823983999999999</c:v>
                </c:pt>
                <c:pt idx="46">
                  <c:v>-11.907026999999999</c:v>
                </c:pt>
                <c:pt idx="47">
                  <c:v>-13.203101</c:v>
                </c:pt>
                <c:pt idx="48">
                  <c:v>-14.155639000000001</c:v>
                </c:pt>
                <c:pt idx="49">
                  <c:v>-15.205607000000001</c:v>
                </c:pt>
                <c:pt idx="50">
                  <c:v>-15.430959</c:v>
                </c:pt>
                <c:pt idx="51">
                  <c:v>-15.395108</c:v>
                </c:pt>
                <c:pt idx="52">
                  <c:v>-15.105703999999999</c:v>
                </c:pt>
                <c:pt idx="53">
                  <c:v>-14.52735</c:v>
                </c:pt>
                <c:pt idx="54">
                  <c:v>-13.304852</c:v>
                </c:pt>
                <c:pt idx="55">
                  <c:v>-12.354476999999999</c:v>
                </c:pt>
                <c:pt idx="56">
                  <c:v>-11.436965000000001</c:v>
                </c:pt>
                <c:pt idx="57">
                  <c:v>-10.270167000000001</c:v>
                </c:pt>
                <c:pt idx="58">
                  <c:v>-9.5881995999999994</c:v>
                </c:pt>
                <c:pt idx="59">
                  <c:v>-9.3707981</c:v>
                </c:pt>
                <c:pt idx="60">
                  <c:v>-9.2457819000000008</c:v>
                </c:pt>
                <c:pt idx="61">
                  <c:v>-9.1515312000000009</c:v>
                </c:pt>
                <c:pt idx="62">
                  <c:v>-9.3875016999999996</c:v>
                </c:pt>
                <c:pt idx="63">
                  <c:v>-9.2613410999999992</c:v>
                </c:pt>
                <c:pt idx="64">
                  <c:v>-9.5366602</c:v>
                </c:pt>
                <c:pt idx="65">
                  <c:v>-9.8481798000000005</c:v>
                </c:pt>
                <c:pt idx="66">
                  <c:v>-10.088951</c:v>
                </c:pt>
                <c:pt idx="67">
                  <c:v>-10.109875000000001</c:v>
                </c:pt>
                <c:pt idx="68">
                  <c:v>-10.112833999999999</c:v>
                </c:pt>
                <c:pt idx="69">
                  <c:v>-9.9346665999999999</c:v>
                </c:pt>
                <c:pt idx="70">
                  <c:v>-9.4517735999999992</c:v>
                </c:pt>
                <c:pt idx="71">
                  <c:v>-9.1220903</c:v>
                </c:pt>
                <c:pt idx="72">
                  <c:v>-8.7532387000000007</c:v>
                </c:pt>
                <c:pt idx="73">
                  <c:v>-8.5292101000000002</c:v>
                </c:pt>
                <c:pt idx="74">
                  <c:v>-8.2445049000000008</c:v>
                </c:pt>
                <c:pt idx="75">
                  <c:v>-8.1442013000000006</c:v>
                </c:pt>
                <c:pt idx="76">
                  <c:v>-7.7327709000000002</c:v>
                </c:pt>
                <c:pt idx="77">
                  <c:v>-7.4444312999999998</c:v>
                </c:pt>
                <c:pt idx="78">
                  <c:v>-7.3457059999999998</c:v>
                </c:pt>
                <c:pt idx="79">
                  <c:v>-7.3139820000000002</c:v>
                </c:pt>
                <c:pt idx="80">
                  <c:v>-7.3460273999999997</c:v>
                </c:pt>
                <c:pt idx="81">
                  <c:v>-7.7953543999999999</c:v>
                </c:pt>
                <c:pt idx="82">
                  <c:v>-8.4382895999999992</c:v>
                </c:pt>
                <c:pt idx="83">
                  <c:v>-8.8838557999999992</c:v>
                </c:pt>
                <c:pt idx="84">
                  <c:v>-9.2029981999999997</c:v>
                </c:pt>
                <c:pt idx="85">
                  <c:v>-9.6452837000000002</c:v>
                </c:pt>
                <c:pt idx="86">
                  <c:v>-10.278541000000001</c:v>
                </c:pt>
                <c:pt idx="87">
                  <c:v>-10.741854</c:v>
                </c:pt>
                <c:pt idx="88">
                  <c:v>-10.970528</c:v>
                </c:pt>
                <c:pt idx="89">
                  <c:v>-11.100585000000001</c:v>
                </c:pt>
                <c:pt idx="90">
                  <c:v>-10.865038999999999</c:v>
                </c:pt>
                <c:pt idx="91">
                  <c:v>-10.017376000000001</c:v>
                </c:pt>
                <c:pt idx="92">
                  <c:v>-9.1261196000000009</c:v>
                </c:pt>
                <c:pt idx="93">
                  <c:v>-8.6254377000000009</c:v>
                </c:pt>
                <c:pt idx="94">
                  <c:v>-8.3885851000000002</c:v>
                </c:pt>
                <c:pt idx="95">
                  <c:v>-8.2618007999999996</c:v>
                </c:pt>
                <c:pt idx="96">
                  <c:v>-8.0996655999999998</c:v>
                </c:pt>
                <c:pt idx="97">
                  <c:v>-8.1402397000000004</c:v>
                </c:pt>
                <c:pt idx="98">
                  <c:v>-8.0122231999999993</c:v>
                </c:pt>
                <c:pt idx="99">
                  <c:v>-7.8878541000000002</c:v>
                </c:pt>
                <c:pt idx="100">
                  <c:v>-7.7684879000000002</c:v>
                </c:pt>
                <c:pt idx="101">
                  <c:v>-8.0986051999999997</c:v>
                </c:pt>
                <c:pt idx="102">
                  <c:v>-8.4992026999999997</c:v>
                </c:pt>
                <c:pt idx="103">
                  <c:v>-8.6151791000000006</c:v>
                </c:pt>
                <c:pt idx="104">
                  <c:v>-8.6677312999999998</c:v>
                </c:pt>
                <c:pt idx="105">
                  <c:v>-8.6363877999999996</c:v>
                </c:pt>
                <c:pt idx="106">
                  <c:v>-8.3940096000000004</c:v>
                </c:pt>
                <c:pt idx="107">
                  <c:v>-8.0552521000000006</c:v>
                </c:pt>
                <c:pt idx="108">
                  <c:v>-8.1760921</c:v>
                </c:pt>
                <c:pt idx="109">
                  <c:v>-8.2360287000000003</c:v>
                </c:pt>
                <c:pt idx="110">
                  <c:v>-8.4194288000000004</c:v>
                </c:pt>
                <c:pt idx="111">
                  <c:v>-8.4873075</c:v>
                </c:pt>
                <c:pt idx="112">
                  <c:v>-8.3462753000000003</c:v>
                </c:pt>
                <c:pt idx="113">
                  <c:v>-8.0863999999999994</c:v>
                </c:pt>
                <c:pt idx="114">
                  <c:v>-7.7846704000000004</c:v>
                </c:pt>
                <c:pt idx="115">
                  <c:v>-7.4311223000000002</c:v>
                </c:pt>
                <c:pt idx="116">
                  <c:v>-7.1283956000000002</c:v>
                </c:pt>
                <c:pt idx="117">
                  <c:v>-6.9663811000000004</c:v>
                </c:pt>
                <c:pt idx="118">
                  <c:v>-6.9517845999999999</c:v>
                </c:pt>
                <c:pt idx="119">
                  <c:v>-6.9493394000000004</c:v>
                </c:pt>
                <c:pt idx="120">
                  <c:v>-7.0514412000000002</c:v>
                </c:pt>
                <c:pt idx="121">
                  <c:v>-7.2784243000000002</c:v>
                </c:pt>
                <c:pt idx="122">
                  <c:v>-7.5465589</c:v>
                </c:pt>
                <c:pt idx="123">
                  <c:v>-7.6896100000000001</c:v>
                </c:pt>
                <c:pt idx="124">
                  <c:v>-7.7863774000000001</c:v>
                </c:pt>
                <c:pt idx="125">
                  <c:v>-7.7609396000000004</c:v>
                </c:pt>
                <c:pt idx="126">
                  <c:v>-7.6700324999999996</c:v>
                </c:pt>
                <c:pt idx="127">
                  <c:v>-7.5698255999999997</c:v>
                </c:pt>
                <c:pt idx="128">
                  <c:v>-7.4765325000000002</c:v>
                </c:pt>
                <c:pt idx="129">
                  <c:v>-7.3946699999999996</c:v>
                </c:pt>
                <c:pt idx="130">
                  <c:v>-7.3254218</c:v>
                </c:pt>
                <c:pt idx="131">
                  <c:v>-7.2893062000000004</c:v>
                </c:pt>
                <c:pt idx="132">
                  <c:v>-7.2735529000000003</c:v>
                </c:pt>
                <c:pt idx="133">
                  <c:v>-7.2897501</c:v>
                </c:pt>
                <c:pt idx="134">
                  <c:v>-7.3673219999999997</c:v>
                </c:pt>
                <c:pt idx="135">
                  <c:v>-7.5013309000000001</c:v>
                </c:pt>
                <c:pt idx="136">
                  <c:v>-7.6494926999999997</c:v>
                </c:pt>
                <c:pt idx="137">
                  <c:v>-7.8771462000000003</c:v>
                </c:pt>
                <c:pt idx="138">
                  <c:v>-8.1752967999999999</c:v>
                </c:pt>
                <c:pt idx="139">
                  <c:v>-8.4676627999999994</c:v>
                </c:pt>
                <c:pt idx="140">
                  <c:v>-8.7443991000000008</c:v>
                </c:pt>
                <c:pt idx="141">
                  <c:v>-8.9996890999999994</c:v>
                </c:pt>
                <c:pt idx="142">
                  <c:v>-9.1523619000000007</c:v>
                </c:pt>
                <c:pt idx="143">
                  <c:v>-9.1671925000000005</c:v>
                </c:pt>
                <c:pt idx="144">
                  <c:v>-9.0547360999999995</c:v>
                </c:pt>
                <c:pt idx="145">
                  <c:v>-8.8159389000000008</c:v>
                </c:pt>
                <c:pt idx="146">
                  <c:v>-8.4721688999999998</c:v>
                </c:pt>
                <c:pt idx="147">
                  <c:v>-8.0445404000000007</c:v>
                </c:pt>
                <c:pt idx="148">
                  <c:v>-7.5857748999999997</c:v>
                </c:pt>
                <c:pt idx="149">
                  <c:v>-7.1377930999999997</c:v>
                </c:pt>
                <c:pt idx="150">
                  <c:v>-6.7200727000000002</c:v>
                </c:pt>
                <c:pt idx="151">
                  <c:v>-6.3376780000000004</c:v>
                </c:pt>
                <c:pt idx="152">
                  <c:v>-6.0279055000000001</c:v>
                </c:pt>
                <c:pt idx="153">
                  <c:v>-5.7736172999999997</c:v>
                </c:pt>
                <c:pt idx="154">
                  <c:v>-5.5609646000000001</c:v>
                </c:pt>
                <c:pt idx="155">
                  <c:v>-5.3942261</c:v>
                </c:pt>
                <c:pt idx="156">
                  <c:v>-5.2842931999999996</c:v>
                </c:pt>
                <c:pt idx="157">
                  <c:v>-5.1995087</c:v>
                </c:pt>
                <c:pt idx="158">
                  <c:v>-5.1242761999999997</c:v>
                </c:pt>
                <c:pt idx="159">
                  <c:v>-5.0648898999999998</c:v>
                </c:pt>
                <c:pt idx="160">
                  <c:v>-5.0310674000000004</c:v>
                </c:pt>
                <c:pt idx="161">
                  <c:v>-4.9917087999999996</c:v>
                </c:pt>
                <c:pt idx="162">
                  <c:v>-4.9316358999999999</c:v>
                </c:pt>
                <c:pt idx="163">
                  <c:v>-4.8742428000000002</c:v>
                </c:pt>
                <c:pt idx="164">
                  <c:v>-4.8107499999999996</c:v>
                </c:pt>
                <c:pt idx="165">
                  <c:v>-4.7381186</c:v>
                </c:pt>
                <c:pt idx="166">
                  <c:v>-4.6565127000000004</c:v>
                </c:pt>
                <c:pt idx="167">
                  <c:v>-4.5854353999999997</c:v>
                </c:pt>
                <c:pt idx="168">
                  <c:v>-4.5202593999999996</c:v>
                </c:pt>
                <c:pt idx="169">
                  <c:v>-4.4642229000000002</c:v>
                </c:pt>
                <c:pt idx="170">
                  <c:v>-4.4212822999999997</c:v>
                </c:pt>
                <c:pt idx="171">
                  <c:v>-4.3961220000000001</c:v>
                </c:pt>
                <c:pt idx="172">
                  <c:v>-4.3992996</c:v>
                </c:pt>
                <c:pt idx="173">
                  <c:v>-4.4351706999999996</c:v>
                </c:pt>
                <c:pt idx="174">
                  <c:v>-4.5023087999999998</c:v>
                </c:pt>
                <c:pt idx="175">
                  <c:v>-4.5882788000000003</c:v>
                </c:pt>
                <c:pt idx="176">
                  <c:v>-4.7158116999999997</c:v>
                </c:pt>
                <c:pt idx="177">
                  <c:v>-4.8528547</c:v>
                </c:pt>
                <c:pt idx="178">
                  <c:v>-4.9593591999999997</c:v>
                </c:pt>
                <c:pt idx="179">
                  <c:v>-5.0556692999999999</c:v>
                </c:pt>
                <c:pt idx="180">
                  <c:v>-5.1317653999999999</c:v>
                </c:pt>
                <c:pt idx="181">
                  <c:v>-5.1860932999999996</c:v>
                </c:pt>
                <c:pt idx="182">
                  <c:v>-5.2350450000000004</c:v>
                </c:pt>
                <c:pt idx="183">
                  <c:v>-5.3003901999999998</c:v>
                </c:pt>
                <c:pt idx="184">
                  <c:v>-5.3626861999999997</c:v>
                </c:pt>
                <c:pt idx="185">
                  <c:v>-5.4313802999999998</c:v>
                </c:pt>
                <c:pt idx="186">
                  <c:v>-5.4978312999999996</c:v>
                </c:pt>
                <c:pt idx="187">
                  <c:v>-5.5683603000000002</c:v>
                </c:pt>
                <c:pt idx="188">
                  <c:v>-5.6578751</c:v>
                </c:pt>
                <c:pt idx="189">
                  <c:v>-5.7568979000000002</c:v>
                </c:pt>
                <c:pt idx="190">
                  <c:v>-5.8885035999999999</c:v>
                </c:pt>
                <c:pt idx="191">
                  <c:v>-6.0690517000000002</c:v>
                </c:pt>
                <c:pt idx="192">
                  <c:v>-6.2813368000000001</c:v>
                </c:pt>
                <c:pt idx="193">
                  <c:v>-6.5483092999999997</c:v>
                </c:pt>
                <c:pt idx="194">
                  <c:v>-6.9266481000000004</c:v>
                </c:pt>
                <c:pt idx="195">
                  <c:v>-7.4488358000000003</c:v>
                </c:pt>
                <c:pt idx="196">
                  <c:v>-7.9950047</c:v>
                </c:pt>
                <c:pt idx="197">
                  <c:v>-8.6293153999999994</c:v>
                </c:pt>
                <c:pt idx="198">
                  <c:v>-9.3966656000000004</c:v>
                </c:pt>
                <c:pt idx="199">
                  <c:v>-10.031681000000001</c:v>
                </c:pt>
                <c:pt idx="200">
                  <c:v>-10.482786000000001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E5-4CAE-8578-981AAA3FED1B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8</c:v>
                </c:pt>
                <c:pt idx="1">
                  <c:v>8.1850000000000005</c:v>
                </c:pt>
                <c:pt idx="2">
                  <c:v>8.3699999999999992</c:v>
                </c:pt>
                <c:pt idx="3">
                  <c:v>8.5549999999999997</c:v>
                </c:pt>
                <c:pt idx="4">
                  <c:v>8.74</c:v>
                </c:pt>
                <c:pt idx="5">
                  <c:v>8.9250000000000007</c:v>
                </c:pt>
                <c:pt idx="6">
                  <c:v>9.11</c:v>
                </c:pt>
                <c:pt idx="7">
                  <c:v>9.2949999999999999</c:v>
                </c:pt>
                <c:pt idx="8">
                  <c:v>9.48</c:v>
                </c:pt>
                <c:pt idx="9">
                  <c:v>9.6649999999999991</c:v>
                </c:pt>
                <c:pt idx="10">
                  <c:v>9.85</c:v>
                </c:pt>
                <c:pt idx="11">
                  <c:v>10.035</c:v>
                </c:pt>
                <c:pt idx="12">
                  <c:v>10.220000000000001</c:v>
                </c:pt>
                <c:pt idx="13">
                  <c:v>10.404999999999999</c:v>
                </c:pt>
                <c:pt idx="14">
                  <c:v>10.59</c:v>
                </c:pt>
                <c:pt idx="15">
                  <c:v>10.775</c:v>
                </c:pt>
                <c:pt idx="16">
                  <c:v>10.96</c:v>
                </c:pt>
                <c:pt idx="17">
                  <c:v>11.145</c:v>
                </c:pt>
                <c:pt idx="18">
                  <c:v>11.33</c:v>
                </c:pt>
                <c:pt idx="19">
                  <c:v>11.515000000000001</c:v>
                </c:pt>
                <c:pt idx="20">
                  <c:v>11.7</c:v>
                </c:pt>
                <c:pt idx="21">
                  <c:v>11.885</c:v>
                </c:pt>
                <c:pt idx="22">
                  <c:v>12.07</c:v>
                </c:pt>
                <c:pt idx="23">
                  <c:v>12.255000000000001</c:v>
                </c:pt>
                <c:pt idx="24">
                  <c:v>12.44</c:v>
                </c:pt>
                <c:pt idx="25">
                  <c:v>12.625</c:v>
                </c:pt>
                <c:pt idx="26">
                  <c:v>12.81</c:v>
                </c:pt>
                <c:pt idx="27">
                  <c:v>12.994999999999999</c:v>
                </c:pt>
                <c:pt idx="28">
                  <c:v>13.18</c:v>
                </c:pt>
                <c:pt idx="29">
                  <c:v>13.365</c:v>
                </c:pt>
                <c:pt idx="30">
                  <c:v>13.55</c:v>
                </c:pt>
                <c:pt idx="31">
                  <c:v>13.734999999999999</c:v>
                </c:pt>
                <c:pt idx="32">
                  <c:v>13.92</c:v>
                </c:pt>
                <c:pt idx="33">
                  <c:v>14.105</c:v>
                </c:pt>
                <c:pt idx="34">
                  <c:v>14.29</c:v>
                </c:pt>
                <c:pt idx="35">
                  <c:v>14.475</c:v>
                </c:pt>
                <c:pt idx="36">
                  <c:v>14.66</c:v>
                </c:pt>
                <c:pt idx="37">
                  <c:v>14.845000000000001</c:v>
                </c:pt>
                <c:pt idx="38">
                  <c:v>15.03</c:v>
                </c:pt>
                <c:pt idx="39">
                  <c:v>15.215</c:v>
                </c:pt>
                <c:pt idx="40">
                  <c:v>15.4</c:v>
                </c:pt>
                <c:pt idx="41">
                  <c:v>15.585000000000001</c:v>
                </c:pt>
                <c:pt idx="42">
                  <c:v>15.77</c:v>
                </c:pt>
                <c:pt idx="43">
                  <c:v>15.955</c:v>
                </c:pt>
                <c:pt idx="44">
                  <c:v>16.14</c:v>
                </c:pt>
                <c:pt idx="45">
                  <c:v>16.324999999999999</c:v>
                </c:pt>
                <c:pt idx="46">
                  <c:v>16.510000000000002</c:v>
                </c:pt>
                <c:pt idx="47">
                  <c:v>16.695</c:v>
                </c:pt>
                <c:pt idx="48">
                  <c:v>16.88</c:v>
                </c:pt>
                <c:pt idx="49">
                  <c:v>17.065000000000001</c:v>
                </c:pt>
                <c:pt idx="50">
                  <c:v>17.25</c:v>
                </c:pt>
                <c:pt idx="51">
                  <c:v>17.434999999999999</c:v>
                </c:pt>
                <c:pt idx="52">
                  <c:v>17.62</c:v>
                </c:pt>
                <c:pt idx="53">
                  <c:v>17.805</c:v>
                </c:pt>
                <c:pt idx="54">
                  <c:v>17.989999999999998</c:v>
                </c:pt>
                <c:pt idx="55">
                  <c:v>18.175000000000001</c:v>
                </c:pt>
                <c:pt idx="56">
                  <c:v>18.36</c:v>
                </c:pt>
                <c:pt idx="57">
                  <c:v>18.545000000000002</c:v>
                </c:pt>
                <c:pt idx="58">
                  <c:v>18.73</c:v>
                </c:pt>
                <c:pt idx="59">
                  <c:v>18.914999999999999</c:v>
                </c:pt>
                <c:pt idx="60">
                  <c:v>19.100000000000001</c:v>
                </c:pt>
                <c:pt idx="61">
                  <c:v>19.285</c:v>
                </c:pt>
                <c:pt idx="62">
                  <c:v>19.47</c:v>
                </c:pt>
                <c:pt idx="63">
                  <c:v>19.655000000000001</c:v>
                </c:pt>
                <c:pt idx="64">
                  <c:v>19.84</c:v>
                </c:pt>
                <c:pt idx="65">
                  <c:v>20.024999999999999</c:v>
                </c:pt>
                <c:pt idx="66">
                  <c:v>20.21</c:v>
                </c:pt>
                <c:pt idx="67">
                  <c:v>20.395</c:v>
                </c:pt>
                <c:pt idx="68">
                  <c:v>20.58</c:v>
                </c:pt>
                <c:pt idx="69">
                  <c:v>20.765000000000001</c:v>
                </c:pt>
                <c:pt idx="70">
                  <c:v>20.95</c:v>
                </c:pt>
                <c:pt idx="71">
                  <c:v>21.135000000000002</c:v>
                </c:pt>
                <c:pt idx="72">
                  <c:v>21.32</c:v>
                </c:pt>
                <c:pt idx="73">
                  <c:v>21.504999999999999</c:v>
                </c:pt>
                <c:pt idx="74">
                  <c:v>21.69</c:v>
                </c:pt>
                <c:pt idx="75">
                  <c:v>21.875</c:v>
                </c:pt>
                <c:pt idx="76">
                  <c:v>22.06</c:v>
                </c:pt>
                <c:pt idx="77">
                  <c:v>22.245000000000001</c:v>
                </c:pt>
                <c:pt idx="78">
                  <c:v>22.43</c:v>
                </c:pt>
                <c:pt idx="79">
                  <c:v>22.614999999999998</c:v>
                </c:pt>
                <c:pt idx="80">
                  <c:v>22.8</c:v>
                </c:pt>
                <c:pt idx="81">
                  <c:v>22.984999999999999</c:v>
                </c:pt>
                <c:pt idx="82">
                  <c:v>23.17</c:v>
                </c:pt>
                <c:pt idx="83">
                  <c:v>23.355</c:v>
                </c:pt>
                <c:pt idx="84">
                  <c:v>23.54</c:v>
                </c:pt>
                <c:pt idx="85">
                  <c:v>23.725000000000001</c:v>
                </c:pt>
                <c:pt idx="86">
                  <c:v>23.91</c:v>
                </c:pt>
                <c:pt idx="87">
                  <c:v>24.094999999999999</c:v>
                </c:pt>
                <c:pt idx="88">
                  <c:v>24.28</c:v>
                </c:pt>
                <c:pt idx="89">
                  <c:v>24.465</c:v>
                </c:pt>
                <c:pt idx="90">
                  <c:v>24.65</c:v>
                </c:pt>
                <c:pt idx="91">
                  <c:v>24.835000000000001</c:v>
                </c:pt>
                <c:pt idx="92">
                  <c:v>25.02</c:v>
                </c:pt>
                <c:pt idx="93">
                  <c:v>25.204999999999998</c:v>
                </c:pt>
                <c:pt idx="94">
                  <c:v>25.39</c:v>
                </c:pt>
                <c:pt idx="95">
                  <c:v>25.574999999999999</c:v>
                </c:pt>
                <c:pt idx="96">
                  <c:v>25.76</c:v>
                </c:pt>
                <c:pt idx="97">
                  <c:v>25.945</c:v>
                </c:pt>
                <c:pt idx="98">
                  <c:v>26.13</c:v>
                </c:pt>
                <c:pt idx="99">
                  <c:v>26.315000000000001</c:v>
                </c:pt>
                <c:pt idx="100">
                  <c:v>26.5</c:v>
                </c:pt>
                <c:pt idx="101">
                  <c:v>26.684999999999999</c:v>
                </c:pt>
                <c:pt idx="102">
                  <c:v>26.87</c:v>
                </c:pt>
                <c:pt idx="103">
                  <c:v>27.055</c:v>
                </c:pt>
                <c:pt idx="104">
                  <c:v>27.24</c:v>
                </c:pt>
                <c:pt idx="105">
                  <c:v>27.425000000000001</c:v>
                </c:pt>
                <c:pt idx="106">
                  <c:v>27.61</c:v>
                </c:pt>
                <c:pt idx="107">
                  <c:v>27.795000000000002</c:v>
                </c:pt>
                <c:pt idx="108">
                  <c:v>27.98</c:v>
                </c:pt>
                <c:pt idx="109">
                  <c:v>28.164999999999999</c:v>
                </c:pt>
                <c:pt idx="110">
                  <c:v>28.35</c:v>
                </c:pt>
                <c:pt idx="111">
                  <c:v>28.535</c:v>
                </c:pt>
                <c:pt idx="112">
                  <c:v>28.72</c:v>
                </c:pt>
                <c:pt idx="113">
                  <c:v>28.905000000000001</c:v>
                </c:pt>
                <c:pt idx="114">
                  <c:v>29.09</c:v>
                </c:pt>
                <c:pt idx="115">
                  <c:v>29.274999999999999</c:v>
                </c:pt>
                <c:pt idx="116">
                  <c:v>29.46</c:v>
                </c:pt>
                <c:pt idx="117">
                  <c:v>29.645</c:v>
                </c:pt>
                <c:pt idx="118">
                  <c:v>29.83</c:v>
                </c:pt>
                <c:pt idx="119">
                  <c:v>30.015000000000001</c:v>
                </c:pt>
                <c:pt idx="120">
                  <c:v>30.2</c:v>
                </c:pt>
                <c:pt idx="121">
                  <c:v>30.385000000000002</c:v>
                </c:pt>
                <c:pt idx="122">
                  <c:v>30.57</c:v>
                </c:pt>
                <c:pt idx="123">
                  <c:v>30.754999999999999</c:v>
                </c:pt>
                <c:pt idx="124">
                  <c:v>30.94</c:v>
                </c:pt>
                <c:pt idx="125">
                  <c:v>31.125</c:v>
                </c:pt>
                <c:pt idx="126">
                  <c:v>31.31</c:v>
                </c:pt>
                <c:pt idx="127">
                  <c:v>31.495000000000001</c:v>
                </c:pt>
                <c:pt idx="128">
                  <c:v>31.68</c:v>
                </c:pt>
                <c:pt idx="129">
                  <c:v>31.864999999999998</c:v>
                </c:pt>
                <c:pt idx="130">
                  <c:v>32.049999999999997</c:v>
                </c:pt>
                <c:pt idx="131">
                  <c:v>32.234999999999999</c:v>
                </c:pt>
                <c:pt idx="132">
                  <c:v>32.42</c:v>
                </c:pt>
                <c:pt idx="133">
                  <c:v>32.604999999999997</c:v>
                </c:pt>
                <c:pt idx="134">
                  <c:v>32.79</c:v>
                </c:pt>
                <c:pt idx="135">
                  <c:v>32.975000000000001</c:v>
                </c:pt>
                <c:pt idx="136">
                  <c:v>33.159999999999997</c:v>
                </c:pt>
                <c:pt idx="137">
                  <c:v>33.344999999999999</c:v>
                </c:pt>
                <c:pt idx="138">
                  <c:v>33.53</c:v>
                </c:pt>
                <c:pt idx="139">
                  <c:v>33.715000000000003</c:v>
                </c:pt>
                <c:pt idx="140">
                  <c:v>33.9</c:v>
                </c:pt>
                <c:pt idx="141">
                  <c:v>34.085000000000001</c:v>
                </c:pt>
                <c:pt idx="142">
                  <c:v>34.270000000000003</c:v>
                </c:pt>
                <c:pt idx="143">
                  <c:v>34.454999999999998</c:v>
                </c:pt>
                <c:pt idx="144">
                  <c:v>34.64</c:v>
                </c:pt>
                <c:pt idx="145">
                  <c:v>34.825000000000003</c:v>
                </c:pt>
                <c:pt idx="146">
                  <c:v>35.01</c:v>
                </c:pt>
                <c:pt idx="147">
                  <c:v>35.195</c:v>
                </c:pt>
                <c:pt idx="148">
                  <c:v>35.380000000000003</c:v>
                </c:pt>
                <c:pt idx="149">
                  <c:v>35.564999999999998</c:v>
                </c:pt>
                <c:pt idx="150">
                  <c:v>35.75</c:v>
                </c:pt>
                <c:pt idx="151">
                  <c:v>35.935000000000002</c:v>
                </c:pt>
                <c:pt idx="152">
                  <c:v>36.119999999999997</c:v>
                </c:pt>
                <c:pt idx="153">
                  <c:v>36.305</c:v>
                </c:pt>
                <c:pt idx="154">
                  <c:v>36.49</c:v>
                </c:pt>
                <c:pt idx="155">
                  <c:v>36.674999999999997</c:v>
                </c:pt>
                <c:pt idx="156">
                  <c:v>36.86</c:v>
                </c:pt>
                <c:pt idx="157">
                  <c:v>37.045000000000002</c:v>
                </c:pt>
                <c:pt idx="158">
                  <c:v>37.229999999999997</c:v>
                </c:pt>
                <c:pt idx="159">
                  <c:v>37.414999999999999</c:v>
                </c:pt>
                <c:pt idx="160">
                  <c:v>37.6</c:v>
                </c:pt>
                <c:pt idx="161">
                  <c:v>37.784999999999997</c:v>
                </c:pt>
                <c:pt idx="162">
                  <c:v>37.97</c:v>
                </c:pt>
                <c:pt idx="163">
                  <c:v>38.155000000000001</c:v>
                </c:pt>
                <c:pt idx="164">
                  <c:v>38.340000000000003</c:v>
                </c:pt>
                <c:pt idx="165">
                  <c:v>38.524999999999999</c:v>
                </c:pt>
                <c:pt idx="166">
                  <c:v>38.71</c:v>
                </c:pt>
                <c:pt idx="167">
                  <c:v>38.895000000000003</c:v>
                </c:pt>
                <c:pt idx="168">
                  <c:v>39.08</c:v>
                </c:pt>
                <c:pt idx="169">
                  <c:v>39.265000000000001</c:v>
                </c:pt>
                <c:pt idx="170">
                  <c:v>39.450000000000003</c:v>
                </c:pt>
                <c:pt idx="171">
                  <c:v>39.634999999999998</c:v>
                </c:pt>
                <c:pt idx="172">
                  <c:v>39.82</c:v>
                </c:pt>
                <c:pt idx="173">
                  <c:v>40.005000000000003</c:v>
                </c:pt>
                <c:pt idx="174">
                  <c:v>40.19</c:v>
                </c:pt>
                <c:pt idx="175">
                  <c:v>40.375</c:v>
                </c:pt>
                <c:pt idx="176">
                  <c:v>40.56</c:v>
                </c:pt>
                <c:pt idx="177">
                  <c:v>40.744999999999997</c:v>
                </c:pt>
                <c:pt idx="178">
                  <c:v>40.93</c:v>
                </c:pt>
                <c:pt idx="179">
                  <c:v>41.115000000000002</c:v>
                </c:pt>
                <c:pt idx="180">
                  <c:v>41.3</c:v>
                </c:pt>
                <c:pt idx="181">
                  <c:v>41.484999999999999</c:v>
                </c:pt>
                <c:pt idx="182">
                  <c:v>41.67</c:v>
                </c:pt>
                <c:pt idx="183">
                  <c:v>41.854999999999997</c:v>
                </c:pt>
                <c:pt idx="184">
                  <c:v>42.04</c:v>
                </c:pt>
                <c:pt idx="185">
                  <c:v>42.225000000000001</c:v>
                </c:pt>
                <c:pt idx="186">
                  <c:v>42.41</c:v>
                </c:pt>
                <c:pt idx="187">
                  <c:v>42.594999999999999</c:v>
                </c:pt>
                <c:pt idx="188">
                  <c:v>42.78</c:v>
                </c:pt>
                <c:pt idx="189">
                  <c:v>42.965000000000003</c:v>
                </c:pt>
                <c:pt idx="190">
                  <c:v>43.15</c:v>
                </c:pt>
                <c:pt idx="191">
                  <c:v>43.335000000000001</c:v>
                </c:pt>
                <c:pt idx="192">
                  <c:v>43.52</c:v>
                </c:pt>
                <c:pt idx="193">
                  <c:v>43.704999999999998</c:v>
                </c:pt>
                <c:pt idx="194">
                  <c:v>43.89</c:v>
                </c:pt>
                <c:pt idx="195">
                  <c:v>44.075000000000003</c:v>
                </c:pt>
                <c:pt idx="196">
                  <c:v>44.26</c:v>
                </c:pt>
                <c:pt idx="197">
                  <c:v>44.445</c:v>
                </c:pt>
                <c:pt idx="198">
                  <c:v>44.63</c:v>
                </c:pt>
                <c:pt idx="199">
                  <c:v>44.814999999999998</c:v>
                </c:pt>
                <c:pt idx="200">
                  <c:v>45</c:v>
                </c:pt>
              </c:numCache>
            </c:numRef>
          </c:xVal>
          <c:yVal>
            <c:numRef>
              <c:f>Isolations!$N$5:$N$205</c:f>
              <c:numCache>
                <c:formatCode>General</c:formatCode>
                <c:ptCount val="201"/>
                <c:pt idx="0">
                  <c:v>-2.8430909999999998</c:v>
                </c:pt>
                <c:pt idx="1">
                  <c:v>-3.0526518999999999</c:v>
                </c:pt>
                <c:pt idx="2">
                  <c:v>-3.3388388</c:v>
                </c:pt>
                <c:pt idx="3">
                  <c:v>-3.6713567</c:v>
                </c:pt>
                <c:pt idx="4">
                  <c:v>-4.045598</c:v>
                </c:pt>
                <c:pt idx="5">
                  <c:v>-4.4258404000000002</c:v>
                </c:pt>
                <c:pt idx="6">
                  <c:v>-4.7861713999999997</c:v>
                </c:pt>
                <c:pt idx="7">
                  <c:v>-5.2085156000000001</c:v>
                </c:pt>
                <c:pt idx="8">
                  <c:v>-5.6864552000000002</c:v>
                </c:pt>
                <c:pt idx="9">
                  <c:v>-6.1347451</c:v>
                </c:pt>
                <c:pt idx="10">
                  <c:v>-6.7377253000000001</c:v>
                </c:pt>
                <c:pt idx="11">
                  <c:v>-7.2913747000000004</c:v>
                </c:pt>
                <c:pt idx="12">
                  <c:v>-7.8380650999999997</c:v>
                </c:pt>
                <c:pt idx="13">
                  <c:v>-8.5264424999999999</c:v>
                </c:pt>
                <c:pt idx="14">
                  <c:v>-9.2063436999999997</c:v>
                </c:pt>
                <c:pt idx="15">
                  <c:v>-9.9177551000000008</c:v>
                </c:pt>
                <c:pt idx="16">
                  <c:v>-10.695884</c:v>
                </c:pt>
                <c:pt idx="17">
                  <c:v>-11.323948</c:v>
                </c:pt>
                <c:pt idx="18">
                  <c:v>-12.038244000000001</c:v>
                </c:pt>
                <c:pt idx="19">
                  <c:v>-12.722811</c:v>
                </c:pt>
                <c:pt idx="20">
                  <c:v>-13.303286</c:v>
                </c:pt>
                <c:pt idx="21">
                  <c:v>-13.955220000000001</c:v>
                </c:pt>
                <c:pt idx="22">
                  <c:v>-14.753527999999999</c:v>
                </c:pt>
                <c:pt idx="23">
                  <c:v>-15.418711999999999</c:v>
                </c:pt>
                <c:pt idx="24">
                  <c:v>-16.209515</c:v>
                </c:pt>
                <c:pt idx="25">
                  <c:v>-16.421513000000001</c:v>
                </c:pt>
                <c:pt idx="26">
                  <c:v>-17.050276</c:v>
                </c:pt>
                <c:pt idx="27">
                  <c:v>-17.182789</c:v>
                </c:pt>
                <c:pt idx="28">
                  <c:v>-18.119539</c:v>
                </c:pt>
                <c:pt idx="29">
                  <c:v>-19.179468</c:v>
                </c:pt>
                <c:pt idx="30">
                  <c:v>-20.309681000000001</c:v>
                </c:pt>
                <c:pt idx="31">
                  <c:v>-21.218775000000001</c:v>
                </c:pt>
                <c:pt idx="32">
                  <c:v>-21.938292000000001</c:v>
                </c:pt>
                <c:pt idx="33">
                  <c:v>-21.459167000000001</c:v>
                </c:pt>
                <c:pt idx="34">
                  <c:v>-20.462643</c:v>
                </c:pt>
                <c:pt idx="35">
                  <c:v>-19.931588999999999</c:v>
                </c:pt>
                <c:pt idx="36">
                  <c:v>-18.748843999999998</c:v>
                </c:pt>
                <c:pt idx="37">
                  <c:v>-18.071784999999998</c:v>
                </c:pt>
                <c:pt idx="38">
                  <c:v>-17.660404</c:v>
                </c:pt>
                <c:pt idx="39">
                  <c:v>-17.60783</c:v>
                </c:pt>
                <c:pt idx="40">
                  <c:v>-17.230830999999998</c:v>
                </c:pt>
                <c:pt idx="41">
                  <c:v>-17.358335</c:v>
                </c:pt>
                <c:pt idx="42">
                  <c:v>-17.122654000000001</c:v>
                </c:pt>
                <c:pt idx="43">
                  <c:v>-17.398330999999999</c:v>
                </c:pt>
                <c:pt idx="44">
                  <c:v>-17.141726999999999</c:v>
                </c:pt>
                <c:pt idx="45">
                  <c:v>-17.976665000000001</c:v>
                </c:pt>
                <c:pt idx="46">
                  <c:v>-18.590736</c:v>
                </c:pt>
                <c:pt idx="47">
                  <c:v>-19.973075999999999</c:v>
                </c:pt>
                <c:pt idx="48">
                  <c:v>-20.813751</c:v>
                </c:pt>
                <c:pt idx="49">
                  <c:v>-22.056881000000001</c:v>
                </c:pt>
                <c:pt idx="50">
                  <c:v>-22.441046</c:v>
                </c:pt>
                <c:pt idx="51">
                  <c:v>-22.521832</c:v>
                </c:pt>
                <c:pt idx="52">
                  <c:v>-21.770954</c:v>
                </c:pt>
                <c:pt idx="53">
                  <c:v>-21.181944000000001</c:v>
                </c:pt>
                <c:pt idx="54">
                  <c:v>-20.382028999999999</c:v>
                </c:pt>
                <c:pt idx="55">
                  <c:v>-19.236204000000001</c:v>
                </c:pt>
                <c:pt idx="56">
                  <c:v>-18.198093</c:v>
                </c:pt>
                <c:pt idx="57">
                  <c:v>-17.414705000000001</c:v>
                </c:pt>
                <c:pt idx="58">
                  <c:v>-16.391922000000001</c:v>
                </c:pt>
                <c:pt idx="59">
                  <c:v>-15.363994</c:v>
                </c:pt>
                <c:pt idx="60">
                  <c:v>-14.727399</c:v>
                </c:pt>
                <c:pt idx="61">
                  <c:v>-14.199037000000001</c:v>
                </c:pt>
                <c:pt idx="62">
                  <c:v>-13.902555</c:v>
                </c:pt>
                <c:pt idx="63">
                  <c:v>-13.559262</c:v>
                </c:pt>
                <c:pt idx="64">
                  <c:v>-13.575161</c:v>
                </c:pt>
                <c:pt idx="65">
                  <c:v>-13.572924</c:v>
                </c:pt>
                <c:pt idx="66">
                  <c:v>-13.661644000000001</c:v>
                </c:pt>
                <c:pt idx="67">
                  <c:v>-13.596883999999999</c:v>
                </c:pt>
                <c:pt idx="68">
                  <c:v>-13.635014999999999</c:v>
                </c:pt>
                <c:pt idx="69">
                  <c:v>-13.656987000000001</c:v>
                </c:pt>
                <c:pt idx="70">
                  <c:v>-13.278003</c:v>
                </c:pt>
                <c:pt idx="71">
                  <c:v>-13.090045</c:v>
                </c:pt>
                <c:pt idx="72">
                  <c:v>-12.985075</c:v>
                </c:pt>
                <c:pt idx="73">
                  <c:v>-12.924911</c:v>
                </c:pt>
                <c:pt idx="74">
                  <c:v>-12.680854</c:v>
                </c:pt>
                <c:pt idx="75">
                  <c:v>-12.694819000000001</c:v>
                </c:pt>
                <c:pt idx="76">
                  <c:v>-12.083576000000001</c:v>
                </c:pt>
                <c:pt idx="77">
                  <c:v>-11.273736</c:v>
                </c:pt>
                <c:pt idx="78">
                  <c:v>-10.618922</c:v>
                </c:pt>
                <c:pt idx="79">
                  <c:v>-9.9737825000000004</c:v>
                </c:pt>
                <c:pt idx="80">
                  <c:v>-9.0724391999999998</c:v>
                </c:pt>
                <c:pt idx="81">
                  <c:v>-8.6675719999999998</c:v>
                </c:pt>
                <c:pt idx="82">
                  <c:v>-8.6895427999999999</c:v>
                </c:pt>
                <c:pt idx="83">
                  <c:v>-8.3416108999999992</c:v>
                </c:pt>
                <c:pt idx="84">
                  <c:v>-7.8283253000000004</c:v>
                </c:pt>
                <c:pt idx="85">
                  <c:v>-7.7456059000000002</c:v>
                </c:pt>
                <c:pt idx="86">
                  <c:v>-7.8552175000000002</c:v>
                </c:pt>
                <c:pt idx="87">
                  <c:v>-7.9337505999999998</c:v>
                </c:pt>
                <c:pt idx="88">
                  <c:v>-8.0696735000000004</c:v>
                </c:pt>
                <c:pt idx="89">
                  <c:v>-8.4240255000000008</c:v>
                </c:pt>
                <c:pt idx="90">
                  <c:v>-8.5616722000000003</c:v>
                </c:pt>
                <c:pt idx="91">
                  <c:v>-8.4657000999999994</c:v>
                </c:pt>
                <c:pt idx="92">
                  <c:v>-8.4728241000000004</c:v>
                </c:pt>
                <c:pt idx="93">
                  <c:v>-9.0589694999999999</c:v>
                </c:pt>
                <c:pt idx="94">
                  <c:v>-9.8124189000000008</c:v>
                </c:pt>
                <c:pt idx="95">
                  <c:v>-10.644097</c:v>
                </c:pt>
                <c:pt idx="96">
                  <c:v>-11.087227</c:v>
                </c:pt>
                <c:pt idx="97">
                  <c:v>-11.309847</c:v>
                </c:pt>
                <c:pt idx="98">
                  <c:v>-11.038572</c:v>
                </c:pt>
                <c:pt idx="99">
                  <c:v>-10.705174</c:v>
                </c:pt>
                <c:pt idx="100">
                  <c:v>-10.309907000000001</c:v>
                </c:pt>
                <c:pt idx="101">
                  <c:v>-10.586950999999999</c:v>
                </c:pt>
                <c:pt idx="102">
                  <c:v>-10.981949999999999</c:v>
                </c:pt>
                <c:pt idx="103">
                  <c:v>-11.175107000000001</c:v>
                </c:pt>
                <c:pt idx="104">
                  <c:v>-10.902737999999999</c:v>
                </c:pt>
                <c:pt idx="105">
                  <c:v>-10.864095000000001</c:v>
                </c:pt>
                <c:pt idx="106">
                  <c:v>-10.540053</c:v>
                </c:pt>
                <c:pt idx="107">
                  <c:v>-10.594557999999999</c:v>
                </c:pt>
                <c:pt idx="108">
                  <c:v>-10.811975</c:v>
                </c:pt>
                <c:pt idx="109">
                  <c:v>-11.784323000000001</c:v>
                </c:pt>
                <c:pt idx="110">
                  <c:v>-12.996782</c:v>
                </c:pt>
                <c:pt idx="111">
                  <c:v>-14.188828000000001</c:v>
                </c:pt>
                <c:pt idx="112">
                  <c:v>-14.993902</c:v>
                </c:pt>
                <c:pt idx="113">
                  <c:v>-16.096026999999999</c:v>
                </c:pt>
                <c:pt idx="114">
                  <c:v>-17.077154</c:v>
                </c:pt>
                <c:pt idx="115">
                  <c:v>-17.696217999999998</c:v>
                </c:pt>
                <c:pt idx="116">
                  <c:v>-18.469788000000001</c:v>
                </c:pt>
                <c:pt idx="117">
                  <c:v>-18.701602999999999</c:v>
                </c:pt>
                <c:pt idx="118">
                  <c:v>-19.311499000000001</c:v>
                </c:pt>
                <c:pt idx="119">
                  <c:v>-19.213540999999999</c:v>
                </c:pt>
                <c:pt idx="120">
                  <c:v>-19.500639</c:v>
                </c:pt>
                <c:pt idx="121">
                  <c:v>-19.930557</c:v>
                </c:pt>
                <c:pt idx="122">
                  <c:v>-20.097023</c:v>
                </c:pt>
                <c:pt idx="123">
                  <c:v>-19.496348999999999</c:v>
                </c:pt>
                <c:pt idx="124">
                  <c:v>-19.01116</c:v>
                </c:pt>
                <c:pt idx="125">
                  <c:v>-17.837371999999998</c:v>
                </c:pt>
                <c:pt idx="126">
                  <c:v>-16.359570000000001</c:v>
                </c:pt>
                <c:pt idx="127">
                  <c:v>-15.612969</c:v>
                </c:pt>
                <c:pt idx="128">
                  <c:v>-14.710938000000001</c:v>
                </c:pt>
                <c:pt idx="129">
                  <c:v>-13.964788</c:v>
                </c:pt>
                <c:pt idx="130">
                  <c:v>-13.401387</c:v>
                </c:pt>
                <c:pt idx="131">
                  <c:v>-12.647964999999999</c:v>
                </c:pt>
                <c:pt idx="132">
                  <c:v>-11.648685</c:v>
                </c:pt>
                <c:pt idx="133">
                  <c:v>-10.744754</c:v>
                </c:pt>
                <c:pt idx="134">
                  <c:v>-9.8714990999999994</c:v>
                </c:pt>
                <c:pt idx="135">
                  <c:v>-9.0251465</c:v>
                </c:pt>
                <c:pt idx="136">
                  <c:v>-8.1344575999999993</c:v>
                </c:pt>
                <c:pt idx="137">
                  <c:v>-7.3641062000000002</c:v>
                </c:pt>
                <c:pt idx="138">
                  <c:v>-6.7405533999999996</c:v>
                </c:pt>
                <c:pt idx="139">
                  <c:v>-6.1591215000000004</c:v>
                </c:pt>
                <c:pt idx="140">
                  <c:v>-5.6208625000000003</c:v>
                </c:pt>
                <c:pt idx="141">
                  <c:v>-5.2462872999999997</c:v>
                </c:pt>
                <c:pt idx="142">
                  <c:v>-4.8769416999999997</c:v>
                </c:pt>
                <c:pt idx="143">
                  <c:v>-4.5441637000000004</c:v>
                </c:pt>
                <c:pt idx="144">
                  <c:v>-4.2462977999999998</c:v>
                </c:pt>
                <c:pt idx="145">
                  <c:v>-4.0195322000000004</c:v>
                </c:pt>
                <c:pt idx="146">
                  <c:v>-3.8984426999999999</c:v>
                </c:pt>
                <c:pt idx="147">
                  <c:v>-3.8508700999999999</c:v>
                </c:pt>
                <c:pt idx="148">
                  <c:v>-3.8317220000000001</c:v>
                </c:pt>
                <c:pt idx="149">
                  <c:v>-3.8496329999999999</c:v>
                </c:pt>
                <c:pt idx="150">
                  <c:v>-3.871146</c:v>
                </c:pt>
                <c:pt idx="151">
                  <c:v>-3.9092169000000001</c:v>
                </c:pt>
                <c:pt idx="152">
                  <c:v>-3.9374745</c:v>
                </c:pt>
                <c:pt idx="153">
                  <c:v>-3.9536674000000001</c:v>
                </c:pt>
                <c:pt idx="154">
                  <c:v>-3.9678917</c:v>
                </c:pt>
                <c:pt idx="155">
                  <c:v>-3.9836326</c:v>
                </c:pt>
                <c:pt idx="156">
                  <c:v>-3.9811318</c:v>
                </c:pt>
                <c:pt idx="157">
                  <c:v>-3.9699637999999999</c:v>
                </c:pt>
                <c:pt idx="158">
                  <c:v>-3.9613508999999998</c:v>
                </c:pt>
                <c:pt idx="159">
                  <c:v>-3.9527979000000002</c:v>
                </c:pt>
                <c:pt idx="160">
                  <c:v>-3.9367079999999999</c:v>
                </c:pt>
                <c:pt idx="161">
                  <c:v>-3.9253542000000001</c:v>
                </c:pt>
                <c:pt idx="162">
                  <c:v>-3.9364726999999999</c:v>
                </c:pt>
                <c:pt idx="163">
                  <c:v>-3.9614096000000001</c:v>
                </c:pt>
                <c:pt idx="164">
                  <c:v>-4.0003928999999996</c:v>
                </c:pt>
                <c:pt idx="165">
                  <c:v>-4.0548000000000002</c:v>
                </c:pt>
                <c:pt idx="166">
                  <c:v>-4.1383108999999996</c:v>
                </c:pt>
                <c:pt idx="167">
                  <c:v>-4.2492013000000002</c:v>
                </c:pt>
                <c:pt idx="168">
                  <c:v>-4.3794164999999996</c:v>
                </c:pt>
                <c:pt idx="169">
                  <c:v>-4.5384541</c:v>
                </c:pt>
                <c:pt idx="170">
                  <c:v>-4.7171173</c:v>
                </c:pt>
                <c:pt idx="171">
                  <c:v>-4.9150828999999998</c:v>
                </c:pt>
                <c:pt idx="172">
                  <c:v>-5.1107049</c:v>
                </c:pt>
                <c:pt idx="173">
                  <c:v>-5.3004236000000002</c:v>
                </c:pt>
                <c:pt idx="174">
                  <c:v>-5.4807762999999996</c:v>
                </c:pt>
                <c:pt idx="175">
                  <c:v>-5.6614570999999998</c:v>
                </c:pt>
                <c:pt idx="176">
                  <c:v>-5.8141227000000004</c:v>
                </c:pt>
                <c:pt idx="177">
                  <c:v>-5.9547695999999997</c:v>
                </c:pt>
                <c:pt idx="178">
                  <c:v>-6.1010078999999999</c:v>
                </c:pt>
                <c:pt idx="179">
                  <c:v>-6.2568397999999998</c:v>
                </c:pt>
                <c:pt idx="180">
                  <c:v>-6.4523864</c:v>
                </c:pt>
                <c:pt idx="181">
                  <c:v>-6.7258759000000001</c:v>
                </c:pt>
                <c:pt idx="182">
                  <c:v>-7.0394072999999997</c:v>
                </c:pt>
                <c:pt idx="183">
                  <c:v>-7.3643751000000002</c:v>
                </c:pt>
                <c:pt idx="184">
                  <c:v>-7.6541467000000001</c:v>
                </c:pt>
                <c:pt idx="185">
                  <c:v>-7.9131684</c:v>
                </c:pt>
                <c:pt idx="186">
                  <c:v>-8.0993508999999992</c:v>
                </c:pt>
                <c:pt idx="187">
                  <c:v>-8.2462157999999999</c:v>
                </c:pt>
                <c:pt idx="188">
                  <c:v>-8.3373547000000006</c:v>
                </c:pt>
                <c:pt idx="189">
                  <c:v>-8.4084873000000009</c:v>
                </c:pt>
                <c:pt idx="190">
                  <c:v>-8.3780823000000009</c:v>
                </c:pt>
                <c:pt idx="191">
                  <c:v>-8.2528620000000004</c:v>
                </c:pt>
                <c:pt idx="192">
                  <c:v>-8.0388707999999998</c:v>
                </c:pt>
                <c:pt idx="193">
                  <c:v>-7.7753152999999999</c:v>
                </c:pt>
                <c:pt idx="194">
                  <c:v>-7.4448590000000001</c:v>
                </c:pt>
                <c:pt idx="195">
                  <c:v>-7.1609125000000002</c:v>
                </c:pt>
                <c:pt idx="196">
                  <c:v>-6.8780745999999997</c:v>
                </c:pt>
                <c:pt idx="197">
                  <c:v>-6.6351561999999999</c:v>
                </c:pt>
                <c:pt idx="198">
                  <c:v>-6.4168438999999999</c:v>
                </c:pt>
                <c:pt idx="199">
                  <c:v>-6.2789016000000002</c:v>
                </c:pt>
                <c:pt idx="200">
                  <c:v>-6.1496506000000002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E5-4CAE-8578-981AAA3FE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31744"/>
        <c:axId val="113233920"/>
      </c:scatterChart>
      <c:valAx>
        <c:axId val="113231744"/>
        <c:scaling>
          <c:orientation val="minMax"/>
          <c:max val="44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3233920"/>
        <c:crosses val="autoZero"/>
        <c:crossBetween val="midCat"/>
        <c:majorUnit val="2"/>
      </c:valAx>
      <c:valAx>
        <c:axId val="113233920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3231744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424041448343732"/>
          <c:y val="0.67370188101487305"/>
          <c:w val="0.28181977502427663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14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0.18990000000000001</c:v>
                </c:pt>
                <c:pt idx="2">
                  <c:v>0.36980000000000002</c:v>
                </c:pt>
                <c:pt idx="3">
                  <c:v>0.54969999999999997</c:v>
                </c:pt>
                <c:pt idx="4">
                  <c:v>0.72960000000000003</c:v>
                </c:pt>
                <c:pt idx="5">
                  <c:v>0.90949999999999998</c:v>
                </c:pt>
                <c:pt idx="6">
                  <c:v>1.0893999999999999</c:v>
                </c:pt>
                <c:pt idx="7">
                  <c:v>1.2693000000000001</c:v>
                </c:pt>
                <c:pt idx="8">
                  <c:v>1.4492</c:v>
                </c:pt>
                <c:pt idx="9">
                  <c:v>1.6291</c:v>
                </c:pt>
                <c:pt idx="10">
                  <c:v>1.8089999999999999</c:v>
                </c:pt>
                <c:pt idx="11">
                  <c:v>1.9888999999999999</c:v>
                </c:pt>
                <c:pt idx="12">
                  <c:v>2.1688000000000001</c:v>
                </c:pt>
                <c:pt idx="13">
                  <c:v>2.3487</c:v>
                </c:pt>
                <c:pt idx="14">
                  <c:v>2.5286</c:v>
                </c:pt>
                <c:pt idx="15">
                  <c:v>2.7084999999999999</c:v>
                </c:pt>
                <c:pt idx="16">
                  <c:v>2.8883999999999999</c:v>
                </c:pt>
                <c:pt idx="17">
                  <c:v>3.0682999999999998</c:v>
                </c:pt>
                <c:pt idx="18">
                  <c:v>3.2482000000000002</c:v>
                </c:pt>
                <c:pt idx="19">
                  <c:v>3.4281000000000001</c:v>
                </c:pt>
                <c:pt idx="20">
                  <c:v>3.6080000000000001</c:v>
                </c:pt>
                <c:pt idx="21">
                  <c:v>3.7879</c:v>
                </c:pt>
                <c:pt idx="22">
                  <c:v>3.9678</c:v>
                </c:pt>
                <c:pt idx="23">
                  <c:v>4.1477000000000004</c:v>
                </c:pt>
                <c:pt idx="24">
                  <c:v>4.3276000000000003</c:v>
                </c:pt>
                <c:pt idx="25">
                  <c:v>4.5075000000000003</c:v>
                </c:pt>
                <c:pt idx="26">
                  <c:v>4.6874000000000002</c:v>
                </c:pt>
                <c:pt idx="27">
                  <c:v>4.8673000000000002</c:v>
                </c:pt>
                <c:pt idx="28">
                  <c:v>5.0472000000000001</c:v>
                </c:pt>
                <c:pt idx="29">
                  <c:v>5.2271000000000001</c:v>
                </c:pt>
                <c:pt idx="30">
                  <c:v>5.407</c:v>
                </c:pt>
                <c:pt idx="31">
                  <c:v>5.5869</c:v>
                </c:pt>
                <c:pt idx="32">
                  <c:v>5.7667999999999999</c:v>
                </c:pt>
                <c:pt idx="33">
                  <c:v>5.9466999999999999</c:v>
                </c:pt>
                <c:pt idx="34">
                  <c:v>6.1265999999999998</c:v>
                </c:pt>
                <c:pt idx="35">
                  <c:v>6.3064999999999998</c:v>
                </c:pt>
                <c:pt idx="36">
                  <c:v>6.4863999999999997</c:v>
                </c:pt>
                <c:pt idx="37">
                  <c:v>6.6662999999999997</c:v>
                </c:pt>
                <c:pt idx="38">
                  <c:v>6.8461999999999996</c:v>
                </c:pt>
                <c:pt idx="39">
                  <c:v>7.0260999999999996</c:v>
                </c:pt>
                <c:pt idx="40">
                  <c:v>7.2060000000000004</c:v>
                </c:pt>
                <c:pt idx="41">
                  <c:v>7.3859000000000004</c:v>
                </c:pt>
                <c:pt idx="42">
                  <c:v>7.5658000000000003</c:v>
                </c:pt>
                <c:pt idx="43">
                  <c:v>7.7457000000000003</c:v>
                </c:pt>
                <c:pt idx="44">
                  <c:v>7.9256000000000002</c:v>
                </c:pt>
                <c:pt idx="45">
                  <c:v>8.1054999999999993</c:v>
                </c:pt>
                <c:pt idx="46">
                  <c:v>8.2853999999999992</c:v>
                </c:pt>
                <c:pt idx="47">
                  <c:v>8.4652999999999992</c:v>
                </c:pt>
                <c:pt idx="48">
                  <c:v>8.6452000000000009</c:v>
                </c:pt>
                <c:pt idx="49">
                  <c:v>8.8251000000000008</c:v>
                </c:pt>
                <c:pt idx="50">
                  <c:v>9.0050000000000008</c:v>
                </c:pt>
                <c:pt idx="51">
                  <c:v>9.1849000000000007</c:v>
                </c:pt>
                <c:pt idx="52">
                  <c:v>9.3648000000000007</c:v>
                </c:pt>
                <c:pt idx="53">
                  <c:v>9.5447000000000006</c:v>
                </c:pt>
                <c:pt idx="54">
                  <c:v>9.7246000000000006</c:v>
                </c:pt>
                <c:pt idx="55">
                  <c:v>9.9045000000000005</c:v>
                </c:pt>
                <c:pt idx="56">
                  <c:v>10.0844</c:v>
                </c:pt>
                <c:pt idx="57">
                  <c:v>10.2643</c:v>
                </c:pt>
                <c:pt idx="58">
                  <c:v>10.4442</c:v>
                </c:pt>
                <c:pt idx="59">
                  <c:v>10.6241</c:v>
                </c:pt>
                <c:pt idx="60">
                  <c:v>10.804</c:v>
                </c:pt>
                <c:pt idx="61">
                  <c:v>10.9839</c:v>
                </c:pt>
                <c:pt idx="62">
                  <c:v>11.1638</c:v>
                </c:pt>
                <c:pt idx="63">
                  <c:v>11.3437</c:v>
                </c:pt>
                <c:pt idx="64">
                  <c:v>11.5236</c:v>
                </c:pt>
                <c:pt idx="65">
                  <c:v>11.7035</c:v>
                </c:pt>
                <c:pt idx="66">
                  <c:v>11.8834</c:v>
                </c:pt>
                <c:pt idx="67">
                  <c:v>12.0633</c:v>
                </c:pt>
                <c:pt idx="68">
                  <c:v>12.2432</c:v>
                </c:pt>
                <c:pt idx="69">
                  <c:v>12.4231</c:v>
                </c:pt>
                <c:pt idx="70">
                  <c:v>12.603</c:v>
                </c:pt>
                <c:pt idx="71">
                  <c:v>12.7829</c:v>
                </c:pt>
                <c:pt idx="72">
                  <c:v>12.9628</c:v>
                </c:pt>
                <c:pt idx="73">
                  <c:v>13.1427</c:v>
                </c:pt>
                <c:pt idx="74">
                  <c:v>13.3226</c:v>
                </c:pt>
                <c:pt idx="75">
                  <c:v>13.5025</c:v>
                </c:pt>
                <c:pt idx="76">
                  <c:v>13.682399999999999</c:v>
                </c:pt>
                <c:pt idx="77">
                  <c:v>13.862299999999999</c:v>
                </c:pt>
                <c:pt idx="78">
                  <c:v>14.042199999999999</c:v>
                </c:pt>
                <c:pt idx="79">
                  <c:v>14.222099999999999</c:v>
                </c:pt>
                <c:pt idx="80">
                  <c:v>14.401999999999999</c:v>
                </c:pt>
                <c:pt idx="81">
                  <c:v>14.581899999999999</c:v>
                </c:pt>
                <c:pt idx="82">
                  <c:v>14.761799999999999</c:v>
                </c:pt>
                <c:pt idx="83">
                  <c:v>14.941700000000001</c:v>
                </c:pt>
                <c:pt idx="84">
                  <c:v>15.121600000000001</c:v>
                </c:pt>
                <c:pt idx="85">
                  <c:v>15.301500000000001</c:v>
                </c:pt>
                <c:pt idx="86">
                  <c:v>15.481400000000001</c:v>
                </c:pt>
                <c:pt idx="87">
                  <c:v>15.661300000000001</c:v>
                </c:pt>
                <c:pt idx="88">
                  <c:v>15.841200000000001</c:v>
                </c:pt>
                <c:pt idx="89">
                  <c:v>16.021100000000001</c:v>
                </c:pt>
                <c:pt idx="90">
                  <c:v>16.201000000000001</c:v>
                </c:pt>
                <c:pt idx="91">
                  <c:v>16.3809</c:v>
                </c:pt>
                <c:pt idx="92">
                  <c:v>16.5608</c:v>
                </c:pt>
                <c:pt idx="93">
                  <c:v>16.7407</c:v>
                </c:pt>
                <c:pt idx="94">
                  <c:v>16.9206</c:v>
                </c:pt>
                <c:pt idx="95">
                  <c:v>17.1005</c:v>
                </c:pt>
                <c:pt idx="96">
                  <c:v>17.2804</c:v>
                </c:pt>
                <c:pt idx="97">
                  <c:v>17.4603</c:v>
                </c:pt>
                <c:pt idx="98">
                  <c:v>17.6402</c:v>
                </c:pt>
                <c:pt idx="99">
                  <c:v>17.8201</c:v>
                </c:pt>
                <c:pt idx="100">
                  <c:v>18</c:v>
                </c:pt>
              </c:numCache>
            </c:numRef>
          </c:xVal>
          <c:yVal>
            <c:numRef>
              <c:f>'IF Response'!$F$3:$F$103</c:f>
              <c:numCache>
                <c:formatCode>General</c:formatCode>
                <c:ptCount val="101"/>
                <c:pt idx="0">
                  <c:v>-12.668877</c:v>
                </c:pt>
                <c:pt idx="1">
                  <c:v>-12.716312</c:v>
                </c:pt>
                <c:pt idx="2">
                  <c:v>-12.933918</c:v>
                </c:pt>
                <c:pt idx="3">
                  <c:v>-13.218679</c:v>
                </c:pt>
                <c:pt idx="4">
                  <c:v>-13.528342</c:v>
                </c:pt>
                <c:pt idx="5">
                  <c:v>-13.801691999999999</c:v>
                </c:pt>
                <c:pt idx="6">
                  <c:v>-13.972898000000001</c:v>
                </c:pt>
                <c:pt idx="7">
                  <c:v>-14.145412</c:v>
                </c:pt>
                <c:pt idx="8">
                  <c:v>-13.939341000000001</c:v>
                </c:pt>
                <c:pt idx="9">
                  <c:v>-13.710369</c:v>
                </c:pt>
                <c:pt idx="10">
                  <c:v>-13.375325</c:v>
                </c:pt>
                <c:pt idx="11">
                  <c:v>-13.220355</c:v>
                </c:pt>
                <c:pt idx="12">
                  <c:v>-12.854258</c:v>
                </c:pt>
                <c:pt idx="13">
                  <c:v>-12.675649</c:v>
                </c:pt>
                <c:pt idx="14">
                  <c:v>-12.791447</c:v>
                </c:pt>
                <c:pt idx="15">
                  <c:v>-12.820614000000001</c:v>
                </c:pt>
                <c:pt idx="16">
                  <c:v>-13.196478000000001</c:v>
                </c:pt>
                <c:pt idx="17">
                  <c:v>-13.287791</c:v>
                </c:pt>
                <c:pt idx="18">
                  <c:v>-13.728906</c:v>
                </c:pt>
                <c:pt idx="19">
                  <c:v>-13.879593</c:v>
                </c:pt>
                <c:pt idx="20">
                  <c:v>-14.079373</c:v>
                </c:pt>
                <c:pt idx="21">
                  <c:v>-14.253994</c:v>
                </c:pt>
                <c:pt idx="22">
                  <c:v>-14.469196</c:v>
                </c:pt>
                <c:pt idx="23">
                  <c:v>-14.654007</c:v>
                </c:pt>
                <c:pt idx="24">
                  <c:v>-14.495293999999999</c:v>
                </c:pt>
                <c:pt idx="25">
                  <c:v>-14.670617999999999</c:v>
                </c:pt>
                <c:pt idx="26">
                  <c:v>-14.417863000000001</c:v>
                </c:pt>
                <c:pt idx="27">
                  <c:v>-14.414515</c:v>
                </c:pt>
                <c:pt idx="28">
                  <c:v>-14.137686</c:v>
                </c:pt>
                <c:pt idx="29">
                  <c:v>-13.920783999999999</c:v>
                </c:pt>
                <c:pt idx="30">
                  <c:v>-13.546739000000001</c:v>
                </c:pt>
                <c:pt idx="31">
                  <c:v>-13.058968999999999</c:v>
                </c:pt>
                <c:pt idx="32">
                  <c:v>-12.672101</c:v>
                </c:pt>
                <c:pt idx="33">
                  <c:v>-12.268442</c:v>
                </c:pt>
                <c:pt idx="34">
                  <c:v>-11.9367</c:v>
                </c:pt>
                <c:pt idx="35">
                  <c:v>-11.472391</c:v>
                </c:pt>
                <c:pt idx="36">
                  <c:v>-11.122175</c:v>
                </c:pt>
                <c:pt idx="37">
                  <c:v>-10.787098</c:v>
                </c:pt>
                <c:pt idx="38">
                  <c:v>-10.533804</c:v>
                </c:pt>
                <c:pt idx="39">
                  <c:v>-10.41764</c:v>
                </c:pt>
                <c:pt idx="40">
                  <c:v>-10.360879000000001</c:v>
                </c:pt>
                <c:pt idx="41">
                  <c:v>-10.359354</c:v>
                </c:pt>
                <c:pt idx="42">
                  <c:v>-10.202165000000001</c:v>
                </c:pt>
                <c:pt idx="43">
                  <c:v>-10.002530999999999</c:v>
                </c:pt>
                <c:pt idx="44">
                  <c:v>-9.7694873999999992</c:v>
                </c:pt>
                <c:pt idx="45">
                  <c:v>-9.5238990999999995</c:v>
                </c:pt>
                <c:pt idx="46">
                  <c:v>-9.2487431000000004</c:v>
                </c:pt>
                <c:pt idx="47">
                  <c:v>-8.9780368999999993</c:v>
                </c:pt>
                <c:pt idx="48">
                  <c:v>-8.7365036000000007</c:v>
                </c:pt>
                <c:pt idx="49">
                  <c:v>-8.4288215999999991</c:v>
                </c:pt>
                <c:pt idx="50">
                  <c:v>-8.1466607999999994</c:v>
                </c:pt>
                <c:pt idx="51">
                  <c:v>-7.9066324000000003</c:v>
                </c:pt>
                <c:pt idx="52">
                  <c:v>-7.6960138999999996</c:v>
                </c:pt>
                <c:pt idx="53">
                  <c:v>-7.4587193000000003</c:v>
                </c:pt>
                <c:pt idx="54">
                  <c:v>-7.2893748</c:v>
                </c:pt>
                <c:pt idx="55">
                  <c:v>-7.1396723</c:v>
                </c:pt>
                <c:pt idx="56">
                  <c:v>-7.0671958999999998</c:v>
                </c:pt>
                <c:pt idx="57">
                  <c:v>-7.0811485999999997</c:v>
                </c:pt>
                <c:pt idx="58">
                  <c:v>-7.0916901000000001</c:v>
                </c:pt>
                <c:pt idx="59">
                  <c:v>-7.0948476999999999</c:v>
                </c:pt>
                <c:pt idx="60">
                  <c:v>-7.0305714999999998</c:v>
                </c:pt>
                <c:pt idx="61">
                  <c:v>-6.9249181999999996</c:v>
                </c:pt>
                <c:pt idx="62">
                  <c:v>-6.7165474999999999</c:v>
                </c:pt>
                <c:pt idx="63">
                  <c:v>-6.5432296000000001</c:v>
                </c:pt>
                <c:pt idx="64">
                  <c:v>-6.295712</c:v>
                </c:pt>
                <c:pt idx="65">
                  <c:v>-6.0492926000000002</c:v>
                </c:pt>
                <c:pt idx="66">
                  <c:v>-5.7553882999999999</c:v>
                </c:pt>
                <c:pt idx="67">
                  <c:v>-5.4361062000000002</c:v>
                </c:pt>
                <c:pt idx="68">
                  <c:v>-5.0961761000000001</c:v>
                </c:pt>
                <c:pt idx="69">
                  <c:v>-4.7676425</c:v>
                </c:pt>
                <c:pt idx="70">
                  <c:v>-4.4721456000000002</c:v>
                </c:pt>
                <c:pt idx="71">
                  <c:v>-4.1825055999999998</c:v>
                </c:pt>
                <c:pt idx="72">
                  <c:v>-3.927022</c:v>
                </c:pt>
                <c:pt idx="73">
                  <c:v>-3.6810744</c:v>
                </c:pt>
                <c:pt idx="74">
                  <c:v>-3.4595785000000001</c:v>
                </c:pt>
                <c:pt idx="75">
                  <c:v>-3.2546553999999999</c:v>
                </c:pt>
                <c:pt idx="76">
                  <c:v>-3.0865996</c:v>
                </c:pt>
                <c:pt idx="77">
                  <c:v>-2.9375727</c:v>
                </c:pt>
                <c:pt idx="78">
                  <c:v>-2.8028578999999998</c:v>
                </c:pt>
                <c:pt idx="79">
                  <c:v>-2.6774401999999999</c:v>
                </c:pt>
                <c:pt idx="80">
                  <c:v>-2.5715922999999998</c:v>
                </c:pt>
                <c:pt idx="81">
                  <c:v>-2.4733831999999998</c:v>
                </c:pt>
                <c:pt idx="82">
                  <c:v>-2.3843846000000002</c:v>
                </c:pt>
                <c:pt idx="83">
                  <c:v>-2.290381</c:v>
                </c:pt>
                <c:pt idx="84">
                  <c:v>-2.1923742000000002</c:v>
                </c:pt>
                <c:pt idx="85">
                  <c:v>-2.0831388999999998</c:v>
                </c:pt>
                <c:pt idx="86">
                  <c:v>-1.976431</c:v>
                </c:pt>
                <c:pt idx="87">
                  <c:v>-1.8703186999999999</c:v>
                </c:pt>
                <c:pt idx="88">
                  <c:v>-1.7670747</c:v>
                </c:pt>
                <c:pt idx="89">
                  <c:v>-1.6658001</c:v>
                </c:pt>
                <c:pt idx="90">
                  <c:v>-1.5704902000000001</c:v>
                </c:pt>
                <c:pt idx="91">
                  <c:v>-1.4821546000000001</c:v>
                </c:pt>
                <c:pt idx="92">
                  <c:v>-1.3982086</c:v>
                </c:pt>
                <c:pt idx="93">
                  <c:v>-1.3254389</c:v>
                </c:pt>
                <c:pt idx="94">
                  <c:v>-1.2645569999999999</c:v>
                </c:pt>
                <c:pt idx="95">
                  <c:v>-1.2142965999999999</c:v>
                </c:pt>
                <c:pt idx="96">
                  <c:v>-1.1747752</c:v>
                </c:pt>
                <c:pt idx="97">
                  <c:v>-1.1477493999999999</c:v>
                </c:pt>
                <c:pt idx="98">
                  <c:v>-1.1311023</c:v>
                </c:pt>
                <c:pt idx="99">
                  <c:v>-1.1218287</c:v>
                </c:pt>
                <c:pt idx="100">
                  <c:v>-1.1181787000000001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51-4831-9320-1ED6D22C315C}"/>
            </c:ext>
          </c:extLst>
        </c:ser>
        <c:ser>
          <c:idx val="0"/>
          <c:order val="1"/>
          <c:tx>
            <c:v>14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0.18990000000000001</c:v>
                </c:pt>
                <c:pt idx="2">
                  <c:v>0.36980000000000002</c:v>
                </c:pt>
                <c:pt idx="3">
                  <c:v>0.54969999999999997</c:v>
                </c:pt>
                <c:pt idx="4">
                  <c:v>0.72960000000000003</c:v>
                </c:pt>
                <c:pt idx="5">
                  <c:v>0.90949999999999998</c:v>
                </c:pt>
                <c:pt idx="6">
                  <c:v>1.0893999999999999</c:v>
                </c:pt>
                <c:pt idx="7">
                  <c:v>1.2693000000000001</c:v>
                </c:pt>
                <c:pt idx="8">
                  <c:v>1.4492</c:v>
                </c:pt>
                <c:pt idx="9">
                  <c:v>1.6291</c:v>
                </c:pt>
                <c:pt idx="10">
                  <c:v>1.8089999999999999</c:v>
                </c:pt>
                <c:pt idx="11">
                  <c:v>1.9888999999999999</c:v>
                </c:pt>
                <c:pt idx="12">
                  <c:v>2.1688000000000001</c:v>
                </c:pt>
                <c:pt idx="13">
                  <c:v>2.3487</c:v>
                </c:pt>
                <c:pt idx="14">
                  <c:v>2.5286</c:v>
                </c:pt>
                <c:pt idx="15">
                  <c:v>2.7084999999999999</c:v>
                </c:pt>
                <c:pt idx="16">
                  <c:v>2.8883999999999999</c:v>
                </c:pt>
                <c:pt idx="17">
                  <c:v>3.0682999999999998</c:v>
                </c:pt>
                <c:pt idx="18">
                  <c:v>3.2482000000000002</c:v>
                </c:pt>
                <c:pt idx="19">
                  <c:v>3.4281000000000001</c:v>
                </c:pt>
                <c:pt idx="20">
                  <c:v>3.6080000000000001</c:v>
                </c:pt>
                <c:pt idx="21">
                  <c:v>3.7879</c:v>
                </c:pt>
                <c:pt idx="22">
                  <c:v>3.9678</c:v>
                </c:pt>
                <c:pt idx="23">
                  <c:v>4.1477000000000004</c:v>
                </c:pt>
                <c:pt idx="24">
                  <c:v>4.3276000000000003</c:v>
                </c:pt>
                <c:pt idx="25">
                  <c:v>4.5075000000000003</c:v>
                </c:pt>
                <c:pt idx="26">
                  <c:v>4.6874000000000002</c:v>
                </c:pt>
                <c:pt idx="27">
                  <c:v>4.8673000000000002</c:v>
                </c:pt>
                <c:pt idx="28">
                  <c:v>5.0472000000000001</c:v>
                </c:pt>
                <c:pt idx="29">
                  <c:v>5.2271000000000001</c:v>
                </c:pt>
                <c:pt idx="30">
                  <c:v>5.407</c:v>
                </c:pt>
                <c:pt idx="31">
                  <c:v>5.5869</c:v>
                </c:pt>
                <c:pt idx="32">
                  <c:v>5.7667999999999999</c:v>
                </c:pt>
                <c:pt idx="33">
                  <c:v>5.9466999999999999</c:v>
                </c:pt>
                <c:pt idx="34">
                  <c:v>6.1265999999999998</c:v>
                </c:pt>
                <c:pt idx="35">
                  <c:v>6.3064999999999998</c:v>
                </c:pt>
                <c:pt idx="36">
                  <c:v>6.4863999999999997</c:v>
                </c:pt>
                <c:pt idx="37">
                  <c:v>6.6662999999999997</c:v>
                </c:pt>
                <c:pt idx="38">
                  <c:v>6.8461999999999996</c:v>
                </c:pt>
                <c:pt idx="39">
                  <c:v>7.0260999999999996</c:v>
                </c:pt>
                <c:pt idx="40">
                  <c:v>7.2060000000000004</c:v>
                </c:pt>
                <c:pt idx="41">
                  <c:v>7.3859000000000004</c:v>
                </c:pt>
                <c:pt idx="42">
                  <c:v>7.5658000000000003</c:v>
                </c:pt>
                <c:pt idx="43">
                  <c:v>7.7457000000000003</c:v>
                </c:pt>
                <c:pt idx="44">
                  <c:v>7.9256000000000002</c:v>
                </c:pt>
                <c:pt idx="45">
                  <c:v>8.1054999999999993</c:v>
                </c:pt>
                <c:pt idx="46">
                  <c:v>8.2853999999999992</c:v>
                </c:pt>
                <c:pt idx="47">
                  <c:v>8.4652999999999992</c:v>
                </c:pt>
                <c:pt idx="48">
                  <c:v>8.6452000000000009</c:v>
                </c:pt>
                <c:pt idx="49">
                  <c:v>8.8251000000000008</c:v>
                </c:pt>
                <c:pt idx="50">
                  <c:v>9.0050000000000008</c:v>
                </c:pt>
                <c:pt idx="51">
                  <c:v>9.1849000000000007</c:v>
                </c:pt>
                <c:pt idx="52">
                  <c:v>9.3648000000000007</c:v>
                </c:pt>
                <c:pt idx="53">
                  <c:v>9.5447000000000006</c:v>
                </c:pt>
                <c:pt idx="54">
                  <c:v>9.7246000000000006</c:v>
                </c:pt>
                <c:pt idx="55">
                  <c:v>9.9045000000000005</c:v>
                </c:pt>
                <c:pt idx="56">
                  <c:v>10.0844</c:v>
                </c:pt>
                <c:pt idx="57">
                  <c:v>10.2643</c:v>
                </c:pt>
                <c:pt idx="58">
                  <c:v>10.4442</c:v>
                </c:pt>
                <c:pt idx="59">
                  <c:v>10.6241</c:v>
                </c:pt>
                <c:pt idx="60">
                  <c:v>10.804</c:v>
                </c:pt>
                <c:pt idx="61">
                  <c:v>10.9839</c:v>
                </c:pt>
                <c:pt idx="62">
                  <c:v>11.1638</c:v>
                </c:pt>
                <c:pt idx="63">
                  <c:v>11.3437</c:v>
                </c:pt>
                <c:pt idx="64">
                  <c:v>11.5236</c:v>
                </c:pt>
                <c:pt idx="65">
                  <c:v>11.7035</c:v>
                </c:pt>
                <c:pt idx="66">
                  <c:v>11.8834</c:v>
                </c:pt>
                <c:pt idx="67">
                  <c:v>12.0633</c:v>
                </c:pt>
                <c:pt idx="68">
                  <c:v>12.2432</c:v>
                </c:pt>
                <c:pt idx="69">
                  <c:v>12.4231</c:v>
                </c:pt>
                <c:pt idx="70">
                  <c:v>12.603</c:v>
                </c:pt>
                <c:pt idx="71">
                  <c:v>12.7829</c:v>
                </c:pt>
                <c:pt idx="72">
                  <c:v>12.9628</c:v>
                </c:pt>
                <c:pt idx="73">
                  <c:v>13.1427</c:v>
                </c:pt>
                <c:pt idx="74">
                  <c:v>13.3226</c:v>
                </c:pt>
                <c:pt idx="75">
                  <c:v>13.5025</c:v>
                </c:pt>
                <c:pt idx="76">
                  <c:v>13.682399999999999</c:v>
                </c:pt>
                <c:pt idx="77">
                  <c:v>13.862299999999999</c:v>
                </c:pt>
                <c:pt idx="78">
                  <c:v>14.042199999999999</c:v>
                </c:pt>
                <c:pt idx="79">
                  <c:v>14.222099999999999</c:v>
                </c:pt>
                <c:pt idx="80">
                  <c:v>14.401999999999999</c:v>
                </c:pt>
                <c:pt idx="81">
                  <c:v>14.581899999999999</c:v>
                </c:pt>
                <c:pt idx="82">
                  <c:v>14.761799999999999</c:v>
                </c:pt>
                <c:pt idx="83">
                  <c:v>14.941700000000001</c:v>
                </c:pt>
                <c:pt idx="84">
                  <c:v>15.121600000000001</c:v>
                </c:pt>
                <c:pt idx="85">
                  <c:v>15.301500000000001</c:v>
                </c:pt>
                <c:pt idx="86">
                  <c:v>15.481400000000001</c:v>
                </c:pt>
                <c:pt idx="87">
                  <c:v>15.661300000000001</c:v>
                </c:pt>
                <c:pt idx="88">
                  <c:v>15.841200000000001</c:v>
                </c:pt>
                <c:pt idx="89">
                  <c:v>16.021100000000001</c:v>
                </c:pt>
                <c:pt idx="90">
                  <c:v>16.201000000000001</c:v>
                </c:pt>
                <c:pt idx="91">
                  <c:v>16.3809</c:v>
                </c:pt>
                <c:pt idx="92">
                  <c:v>16.5608</c:v>
                </c:pt>
                <c:pt idx="93">
                  <c:v>16.7407</c:v>
                </c:pt>
                <c:pt idx="94">
                  <c:v>16.9206</c:v>
                </c:pt>
                <c:pt idx="95">
                  <c:v>17.1005</c:v>
                </c:pt>
                <c:pt idx="96">
                  <c:v>17.2804</c:v>
                </c:pt>
                <c:pt idx="97">
                  <c:v>17.4603</c:v>
                </c:pt>
                <c:pt idx="98">
                  <c:v>17.6402</c:v>
                </c:pt>
                <c:pt idx="99">
                  <c:v>17.8201</c:v>
                </c:pt>
                <c:pt idx="100">
                  <c:v>18</c:v>
                </c:pt>
              </c:numCache>
            </c:numRef>
          </c:xVal>
          <c:yVal>
            <c:numRef>
              <c:f>'IF Response'!$P$3:$P$103</c:f>
              <c:numCache>
                <c:formatCode>General</c:formatCode>
                <c:ptCount val="101"/>
                <c:pt idx="0">
                  <c:v>-27.09169</c:v>
                </c:pt>
                <c:pt idx="1">
                  <c:v>-24.335008999999999</c:v>
                </c:pt>
                <c:pt idx="2">
                  <c:v>-21.348155999999999</c:v>
                </c:pt>
                <c:pt idx="3">
                  <c:v>-18.057600000000001</c:v>
                </c:pt>
                <c:pt idx="4">
                  <c:v>-15.928051999999999</c:v>
                </c:pt>
                <c:pt idx="5">
                  <c:v>-14.304656</c:v>
                </c:pt>
                <c:pt idx="6">
                  <c:v>-13.52341</c:v>
                </c:pt>
                <c:pt idx="7">
                  <c:v>-12.865197</c:v>
                </c:pt>
                <c:pt idx="8">
                  <c:v>-12.430781</c:v>
                </c:pt>
                <c:pt idx="9">
                  <c:v>-12.110431</c:v>
                </c:pt>
                <c:pt idx="10">
                  <c:v>-12.038811000000001</c:v>
                </c:pt>
                <c:pt idx="11">
                  <c:v>-11.903731000000001</c:v>
                </c:pt>
                <c:pt idx="12">
                  <c:v>-11.718964</c:v>
                </c:pt>
                <c:pt idx="13">
                  <c:v>-11.821294</c:v>
                </c:pt>
                <c:pt idx="14">
                  <c:v>-11.871395</c:v>
                </c:pt>
                <c:pt idx="15">
                  <c:v>-12.051354999999999</c:v>
                </c:pt>
                <c:pt idx="16">
                  <c:v>-12.218802</c:v>
                </c:pt>
                <c:pt idx="17">
                  <c:v>-12.431084</c:v>
                </c:pt>
                <c:pt idx="18">
                  <c:v>-12.702700999999999</c:v>
                </c:pt>
                <c:pt idx="19">
                  <c:v>-12.780957000000001</c:v>
                </c:pt>
                <c:pt idx="20">
                  <c:v>-13.08001</c:v>
                </c:pt>
                <c:pt idx="21">
                  <c:v>-13.119700999999999</c:v>
                </c:pt>
                <c:pt idx="22">
                  <c:v>-13.432796</c:v>
                </c:pt>
                <c:pt idx="23">
                  <c:v>-13.291895999999999</c:v>
                </c:pt>
                <c:pt idx="24">
                  <c:v>-13.261914000000001</c:v>
                </c:pt>
                <c:pt idx="25">
                  <c:v>-12.831469</c:v>
                </c:pt>
                <c:pt idx="26">
                  <c:v>-12.388392</c:v>
                </c:pt>
                <c:pt idx="27">
                  <c:v>-11.682150999999999</c:v>
                </c:pt>
                <c:pt idx="28">
                  <c:v>-10.991313</c:v>
                </c:pt>
                <c:pt idx="29">
                  <c:v>-10.329815</c:v>
                </c:pt>
                <c:pt idx="30">
                  <c:v>-9.7052679000000008</c:v>
                </c:pt>
                <c:pt idx="31">
                  <c:v>-9.3363437999999999</c:v>
                </c:pt>
                <c:pt idx="32">
                  <c:v>-9.0500793000000002</c:v>
                </c:pt>
                <c:pt idx="33">
                  <c:v>-8.8907337000000002</c:v>
                </c:pt>
                <c:pt idx="34">
                  <c:v>-8.7135973</c:v>
                </c:pt>
                <c:pt idx="35">
                  <c:v>-8.6349745000000002</c:v>
                </c:pt>
                <c:pt idx="36">
                  <c:v>-8.5965413999999996</c:v>
                </c:pt>
                <c:pt idx="37">
                  <c:v>-8.5655660999999998</c:v>
                </c:pt>
                <c:pt idx="38">
                  <c:v>-8.6096953999999997</c:v>
                </c:pt>
                <c:pt idx="39">
                  <c:v>-8.6845922000000009</c:v>
                </c:pt>
                <c:pt idx="40">
                  <c:v>-8.7450638000000005</c:v>
                </c:pt>
                <c:pt idx="41">
                  <c:v>-8.7605676999999993</c:v>
                </c:pt>
                <c:pt idx="42">
                  <c:v>-8.7241364000000008</c:v>
                </c:pt>
                <c:pt idx="43">
                  <c:v>-8.6967114999999993</c:v>
                </c:pt>
                <c:pt idx="44">
                  <c:v>-8.6105461000000005</c:v>
                </c:pt>
                <c:pt idx="45">
                  <c:v>-8.5336350999999997</c:v>
                </c:pt>
                <c:pt idx="46">
                  <c:v>-8.4505614999999992</c:v>
                </c:pt>
                <c:pt idx="47">
                  <c:v>-8.4404783000000005</c:v>
                </c:pt>
                <c:pt idx="48">
                  <c:v>-8.4202756999999995</c:v>
                </c:pt>
                <c:pt idx="49">
                  <c:v>-8.4867077000000002</c:v>
                </c:pt>
                <c:pt idx="50">
                  <c:v>-8.5368957999999999</c:v>
                </c:pt>
                <c:pt idx="51">
                  <c:v>-8.5699500999999998</c:v>
                </c:pt>
                <c:pt idx="52">
                  <c:v>-8.5488510000000009</c:v>
                </c:pt>
                <c:pt idx="53">
                  <c:v>-8.5002946999999995</c:v>
                </c:pt>
                <c:pt idx="54">
                  <c:v>-8.3804034999999999</c:v>
                </c:pt>
                <c:pt idx="55">
                  <c:v>-8.2682009000000001</c:v>
                </c:pt>
                <c:pt idx="56">
                  <c:v>-8.1132469</c:v>
                </c:pt>
                <c:pt idx="57">
                  <c:v>-7.8750019</c:v>
                </c:pt>
                <c:pt idx="58">
                  <c:v>-7.6433711000000004</c:v>
                </c:pt>
                <c:pt idx="59">
                  <c:v>-7.3745269999999996</c:v>
                </c:pt>
                <c:pt idx="60">
                  <c:v>-7.1398478000000001</c:v>
                </c:pt>
                <c:pt idx="61">
                  <c:v>-6.9377507999999999</c:v>
                </c:pt>
                <c:pt idx="62">
                  <c:v>-6.8666505999999998</c:v>
                </c:pt>
                <c:pt idx="63">
                  <c:v>-6.7411751999999998</c:v>
                </c:pt>
                <c:pt idx="64">
                  <c:v>-6.6651949999999998</c:v>
                </c:pt>
                <c:pt idx="65">
                  <c:v>-6.5814032999999998</c:v>
                </c:pt>
                <c:pt idx="66">
                  <c:v>-6.509398</c:v>
                </c:pt>
                <c:pt idx="67">
                  <c:v>-6.4028931</c:v>
                </c:pt>
                <c:pt idx="68">
                  <c:v>-6.2454782</c:v>
                </c:pt>
                <c:pt idx="69">
                  <c:v>-6.0259013000000001</c:v>
                </c:pt>
                <c:pt idx="70">
                  <c:v>-5.7149520000000003</c:v>
                </c:pt>
                <c:pt idx="71">
                  <c:v>-5.3667373999999999</c:v>
                </c:pt>
                <c:pt idx="72">
                  <c:v>-4.9894352</c:v>
                </c:pt>
                <c:pt idx="73">
                  <c:v>-4.6461190999999999</c:v>
                </c:pt>
                <c:pt idx="74">
                  <c:v>-4.3265251999999998</c:v>
                </c:pt>
                <c:pt idx="75">
                  <c:v>-4.0365653000000004</c:v>
                </c:pt>
                <c:pt idx="76">
                  <c:v>-3.7555424999999998</c:v>
                </c:pt>
                <c:pt idx="77">
                  <c:v>-3.4968037999999999</c:v>
                </c:pt>
                <c:pt idx="78">
                  <c:v>-3.2600226000000001</c:v>
                </c:pt>
                <c:pt idx="79">
                  <c:v>-3.0439196000000002</c:v>
                </c:pt>
                <c:pt idx="80">
                  <c:v>-2.8459542</c:v>
                </c:pt>
                <c:pt idx="81">
                  <c:v>-2.6640413000000001</c:v>
                </c:pt>
                <c:pt idx="82">
                  <c:v>-2.4941208000000001</c:v>
                </c:pt>
                <c:pt idx="83">
                  <c:v>-2.3489289000000002</c:v>
                </c:pt>
                <c:pt idx="84">
                  <c:v>-2.2207962999999999</c:v>
                </c:pt>
                <c:pt idx="85">
                  <c:v>-2.1075140999999999</c:v>
                </c:pt>
                <c:pt idx="86">
                  <c:v>-2.0027203999999998</c:v>
                </c:pt>
                <c:pt idx="87">
                  <c:v>-1.9108311</c:v>
                </c:pt>
                <c:pt idx="88">
                  <c:v>-1.8168204999999999</c:v>
                </c:pt>
                <c:pt idx="89">
                  <c:v>-1.7226299</c:v>
                </c:pt>
                <c:pt idx="90">
                  <c:v>-1.6325018</c:v>
                </c:pt>
                <c:pt idx="91">
                  <c:v>-1.5457211</c:v>
                </c:pt>
                <c:pt idx="92">
                  <c:v>-1.4574385999999999</c:v>
                </c:pt>
                <c:pt idx="93">
                  <c:v>-1.3755949999999999</c:v>
                </c:pt>
                <c:pt idx="94">
                  <c:v>-1.3083057</c:v>
                </c:pt>
                <c:pt idx="95">
                  <c:v>-1.2498634</c:v>
                </c:pt>
                <c:pt idx="96">
                  <c:v>-1.2011255000000001</c:v>
                </c:pt>
                <c:pt idx="97">
                  <c:v>-1.1643924000000001</c:v>
                </c:pt>
                <c:pt idx="98">
                  <c:v>-1.1397495</c:v>
                </c:pt>
                <c:pt idx="99">
                  <c:v>-1.1228483</c:v>
                </c:pt>
                <c:pt idx="100">
                  <c:v>-1.1134336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51-4831-9320-1ED6D22C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18432"/>
        <c:axId val="114420352"/>
      </c:scatterChart>
      <c:valAx>
        <c:axId val="114418432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420352"/>
        <c:crosses val="autoZero"/>
        <c:crossBetween val="midCat"/>
        <c:majorUnit val="2"/>
      </c:valAx>
      <c:valAx>
        <c:axId val="114420352"/>
        <c:scaling>
          <c:orientation val="minMax"/>
          <c:max val="0"/>
          <c:min val="-4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418432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3368234130208804"/>
          <c:y val="0.69686548535507686"/>
          <c:w val="0.51344987777994733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175372</xdr:colOff>
      <xdr:row>1</xdr:row>
      <xdr:rowOff>180975</xdr:rowOff>
    </xdr:from>
    <xdr:to>
      <xdr:col>5</xdr:col>
      <xdr:colOff>711753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211789</xdr:colOff>
      <xdr:row>33</xdr:row>
      <xdr:rowOff>161925</xdr:rowOff>
    </xdr:from>
    <xdr:to>
      <xdr:col>6</xdr:col>
      <xdr:colOff>8021</xdr:colOff>
      <xdr:row>48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600075</xdr:colOff>
      <xdr:row>2</xdr:row>
      <xdr:rowOff>38100</xdr:rowOff>
    </xdr:from>
    <xdr:to>
      <xdr:col>21</xdr:col>
      <xdr:colOff>4101</xdr:colOff>
      <xdr:row>16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200025</xdr:colOff>
      <xdr:row>81</xdr:row>
      <xdr:rowOff>0</xdr:rowOff>
    </xdr:from>
    <xdr:to>
      <xdr:col>5</xdr:col>
      <xdr:colOff>726881</xdr:colOff>
      <xdr:row>81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571500</xdr:colOff>
      <xdr:row>81</xdr:row>
      <xdr:rowOff>0</xdr:rowOff>
    </xdr:from>
    <xdr:to>
      <xdr:col>13</xdr:col>
      <xdr:colOff>31556</xdr:colOff>
      <xdr:row>81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188819</xdr:colOff>
      <xdr:row>148</xdr:row>
      <xdr:rowOff>81243</xdr:rowOff>
    </xdr:from>
    <xdr:to>
      <xdr:col>5</xdr:col>
      <xdr:colOff>724639</xdr:colOff>
      <xdr:row>162</xdr:row>
      <xdr:rowOff>157443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175372</xdr:colOff>
      <xdr:row>65</xdr:row>
      <xdr:rowOff>171450</xdr:rowOff>
    </xdr:from>
    <xdr:to>
      <xdr:col>5</xdr:col>
      <xdr:colOff>711753</xdr:colOff>
      <xdr:row>80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558</xdr:colOff>
      <xdr:row>66</xdr:row>
      <xdr:rowOff>0</xdr:rowOff>
    </xdr:from>
    <xdr:to>
      <xdr:col>13</xdr:col>
      <xdr:colOff>65732</xdr:colOff>
      <xdr:row>80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152400</xdr:colOff>
      <xdr:row>49</xdr:row>
      <xdr:rowOff>160999</xdr:rowOff>
    </xdr:from>
    <xdr:to>
      <xdr:col>5</xdr:col>
      <xdr:colOff>688220</xdr:colOff>
      <xdr:row>64</xdr:row>
      <xdr:rowOff>80317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585107</xdr:colOff>
      <xdr:row>17</xdr:row>
      <xdr:rowOff>137432</xdr:rowOff>
    </xdr:from>
    <xdr:to>
      <xdr:col>20</xdr:col>
      <xdr:colOff>594251</xdr:colOff>
      <xdr:row>32</xdr:row>
      <xdr:rowOff>23132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505946</xdr:colOff>
      <xdr:row>148</xdr:row>
      <xdr:rowOff>76200</xdr:rowOff>
    </xdr:from>
    <xdr:to>
      <xdr:col>12</xdr:col>
      <xdr:colOff>593531</xdr:colOff>
      <xdr:row>162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190500</xdr:colOff>
      <xdr:row>17</xdr:row>
      <xdr:rowOff>95250</xdr:rowOff>
    </xdr:from>
    <xdr:to>
      <xdr:col>5</xdr:col>
      <xdr:colOff>726881</xdr:colOff>
      <xdr:row>31</xdr:row>
      <xdr:rowOff>171450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152400</xdr:colOff>
      <xdr:row>98</xdr:row>
      <xdr:rowOff>171450</xdr:rowOff>
    </xdr:from>
    <xdr:to>
      <xdr:col>5</xdr:col>
      <xdr:colOff>688781</xdr:colOff>
      <xdr:row>113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552450</xdr:colOff>
      <xdr:row>99</xdr:row>
      <xdr:rowOff>0</xdr:rowOff>
    </xdr:from>
    <xdr:to>
      <xdr:col>13</xdr:col>
      <xdr:colOff>34918</xdr:colOff>
      <xdr:row>113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9525</xdr:colOff>
      <xdr:row>17</xdr:row>
      <xdr:rowOff>95249</xdr:rowOff>
    </xdr:from>
    <xdr:to>
      <xdr:col>13</xdr:col>
      <xdr:colOff>74699</xdr:colOff>
      <xdr:row>31</xdr:row>
      <xdr:rowOff>171449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561975</xdr:colOff>
      <xdr:row>34</xdr:row>
      <xdr:rowOff>0</xdr:rowOff>
    </xdr:from>
    <xdr:to>
      <xdr:col>13</xdr:col>
      <xdr:colOff>44443</xdr:colOff>
      <xdr:row>48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582705</xdr:colOff>
      <xdr:row>49</xdr:row>
      <xdr:rowOff>190499</xdr:rowOff>
    </xdr:from>
    <xdr:to>
      <xdr:col>13</xdr:col>
      <xdr:colOff>65173</xdr:colOff>
      <xdr:row>64</xdr:row>
      <xdr:rowOff>109817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605117</xdr:colOff>
      <xdr:row>99</xdr:row>
      <xdr:rowOff>0</xdr:rowOff>
    </xdr:from>
    <xdr:to>
      <xdr:col>21</xdr:col>
      <xdr:colOff>9143</xdr:colOff>
      <xdr:row>113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209550</xdr:colOff>
      <xdr:row>131</xdr:row>
      <xdr:rowOff>161925</xdr:rowOff>
    </xdr:from>
    <xdr:to>
      <xdr:col>5</xdr:col>
      <xdr:colOff>738654</xdr:colOff>
      <xdr:row>146</xdr:row>
      <xdr:rowOff>47625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561975</xdr:colOff>
      <xdr:row>131</xdr:row>
      <xdr:rowOff>152400</xdr:rowOff>
    </xdr:from>
    <xdr:to>
      <xdr:col>13</xdr:col>
      <xdr:colOff>24279</xdr:colOff>
      <xdr:row>146</xdr:row>
      <xdr:rowOff>38100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209550</xdr:colOff>
      <xdr:row>115</xdr:row>
      <xdr:rowOff>161925</xdr:rowOff>
    </xdr:from>
    <xdr:to>
      <xdr:col>5</xdr:col>
      <xdr:colOff>738654</xdr:colOff>
      <xdr:row>130</xdr:row>
      <xdr:rowOff>47625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561975</xdr:colOff>
      <xdr:row>115</xdr:row>
      <xdr:rowOff>152400</xdr:rowOff>
    </xdr:from>
    <xdr:to>
      <xdr:col>13</xdr:col>
      <xdr:colOff>24279</xdr:colOff>
      <xdr:row>130</xdr:row>
      <xdr:rowOff>38100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209550</xdr:colOff>
      <xdr:row>131</xdr:row>
      <xdr:rowOff>161925</xdr:rowOff>
    </xdr:from>
    <xdr:to>
      <xdr:col>6</xdr:col>
      <xdr:colOff>5782</xdr:colOff>
      <xdr:row>146</xdr:row>
      <xdr:rowOff>47625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561975</xdr:colOff>
      <xdr:row>131</xdr:row>
      <xdr:rowOff>152400</xdr:rowOff>
    </xdr:from>
    <xdr:to>
      <xdr:col>13</xdr:col>
      <xdr:colOff>44443</xdr:colOff>
      <xdr:row>146</xdr:row>
      <xdr:rowOff>38100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209550</xdr:colOff>
      <xdr:row>115</xdr:row>
      <xdr:rowOff>161925</xdr:rowOff>
    </xdr:from>
    <xdr:to>
      <xdr:col>6</xdr:col>
      <xdr:colOff>5782</xdr:colOff>
      <xdr:row>130</xdr:row>
      <xdr:rowOff>47625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561975</xdr:colOff>
      <xdr:row>115</xdr:row>
      <xdr:rowOff>152400</xdr:rowOff>
    </xdr:from>
    <xdr:to>
      <xdr:col>13</xdr:col>
      <xdr:colOff>44443</xdr:colOff>
      <xdr:row>130</xdr:row>
      <xdr:rowOff>38100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22</xdr:col>
      <xdr:colOff>0</xdr:colOff>
      <xdr:row>1</xdr:row>
      <xdr:rowOff>122462</xdr:rowOff>
    </xdr:from>
    <xdr:to>
      <xdr:col>29</xdr:col>
      <xdr:colOff>345321</xdr:colOff>
      <xdr:row>16</xdr:row>
      <xdr:rowOff>8162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31</xdr:col>
      <xdr:colOff>9524</xdr:colOff>
      <xdr:row>1</xdr:row>
      <xdr:rowOff>28575</xdr:rowOff>
    </xdr:from>
    <xdr:to>
      <xdr:col>38</xdr:col>
      <xdr:colOff>354844</xdr:colOff>
      <xdr:row>15</xdr:row>
      <xdr:rowOff>104775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22</xdr:col>
      <xdr:colOff>0</xdr:colOff>
      <xdr:row>17</xdr:row>
      <xdr:rowOff>85725</xdr:rowOff>
    </xdr:from>
    <xdr:to>
      <xdr:col>29</xdr:col>
      <xdr:colOff>345321</xdr:colOff>
      <xdr:row>31</xdr:row>
      <xdr:rowOff>161925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30</xdr:col>
      <xdr:colOff>567016</xdr:colOff>
      <xdr:row>17</xdr:row>
      <xdr:rowOff>57150</xdr:rowOff>
    </xdr:from>
    <xdr:to>
      <xdr:col>38</xdr:col>
      <xdr:colOff>307219</xdr:colOff>
      <xdr:row>31</xdr:row>
      <xdr:rowOff>133350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204508</xdr:colOff>
      <xdr:row>82</xdr:row>
      <xdr:rowOff>38100</xdr:rowOff>
    </xdr:from>
    <xdr:to>
      <xdr:col>6</xdr:col>
      <xdr:colOff>740</xdr:colOff>
      <xdr:row>96</xdr:row>
      <xdr:rowOff>114300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547688</xdr:colOff>
      <xdr:row>82</xdr:row>
      <xdr:rowOff>8404</xdr:rowOff>
    </xdr:from>
    <xdr:to>
      <xdr:col>13</xdr:col>
      <xdr:colOff>30156</xdr:colOff>
      <xdr:row>96</xdr:row>
      <xdr:rowOff>84604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</xdr:col>
      <xdr:colOff>586119</xdr:colOff>
      <xdr:row>81</xdr:row>
      <xdr:rowOff>174891</xdr:rowOff>
    </xdr:from>
    <xdr:to>
      <xdr:col>20</xdr:col>
      <xdr:colOff>595263</xdr:colOff>
      <xdr:row>96</xdr:row>
      <xdr:rowOff>60591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21</xdr:col>
      <xdr:colOff>393446</xdr:colOff>
      <xdr:row>82</xdr:row>
      <xdr:rowOff>7845</xdr:rowOff>
    </xdr:from>
    <xdr:to>
      <xdr:col>29</xdr:col>
      <xdr:colOff>133649</xdr:colOff>
      <xdr:row>96</xdr:row>
      <xdr:rowOff>84045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_2" connectionId="7" xr16:uid="{00000000-0016-0000-0000-00000A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3 RL" connectionId="13" xr16:uid="{00000000-0016-0000-0000-000009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" connectionId="6" xr16:uid="{00000000-0016-0000-0000-000000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4" connectionId="3" xr16:uid="{00000000-0016-0000-0000-000002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" connectionId="8" xr16:uid="{00000000-0016-0000-0000-000003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1" connectionId="17" xr16:uid="{00000000-0016-0000-0000-000005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_2" connectionId="5" xr16:uid="{00000000-0016-0000-0000-00000C00000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T3H-0113_ConversionLoss_and_Isolation_B" connectionId="12" xr16:uid="{00000000-0016-0000-0200-00000F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T3H-0113_ConversionLoss_and_Isolation_A_+20dBm" connectionId="11" xr16:uid="{00000000-0016-0000-0200-00001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2" connectionId="16" xr16:uid="{00000000-0016-0000-0000-000006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" connectionId="10" xr16:uid="{00000000-0016-0000-0000-000008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4 RL" connectionId="14" xr16:uid="{00000000-0016-0000-0000-00000B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_2" connectionId="1" xr16:uid="{00000000-0016-0000-0000-00000E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4" connectionId="18" xr16:uid="{00000000-0016-0000-0000-00000D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_2" connectionId="9" xr16:uid="{00000000-0016-0000-0000-000001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" connectionId="2" xr16:uid="{00000000-0016-0000-0000-000007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mon RL" connectionId="4" xr16:uid="{00000000-0016-0000-0000-000004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2" Type="http://schemas.openxmlformats.org/officeDocument/2006/relationships/queryTable" Target="../queryTables/queryTable1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03"/>
  <sheetViews>
    <sheetView zoomScaleNormal="100" workbookViewId="0">
      <selection activeCell="B178" sqref="B178:G182"/>
    </sheetView>
  </sheetViews>
  <sheetFormatPr defaultRowHeight="15" x14ac:dyDescent="0.25"/>
  <cols>
    <col min="1" max="1" width="14.42578125" style="1" bestFit="1" customWidth="1"/>
    <col min="2" max="2" width="14.42578125" style="1" customWidth="1"/>
    <col min="3" max="3" width="9.28515625" style="1" bestFit="1" customWidth="1"/>
    <col min="4" max="4" width="11.42578125" style="1" bestFit="1" customWidth="1"/>
    <col min="5" max="6" width="11.140625" style="1" bestFit="1" customWidth="1"/>
    <col min="7" max="7" width="8.7109375" style="1" customWidth="1"/>
    <col min="8" max="8" width="12.5703125" style="1" bestFit="1" customWidth="1"/>
    <col min="9" max="10" width="13.85546875" style="1" bestFit="1" customWidth="1"/>
    <col min="11" max="12" width="9.28515625" style="2" bestFit="1" customWidth="1"/>
    <col min="13" max="14" width="9.140625" style="1"/>
    <col min="15" max="15" width="9.28515625" style="1" customWidth="1"/>
    <col min="16" max="16" width="9" style="1" bestFit="1" customWidth="1"/>
    <col min="17" max="17" width="8.28515625" style="1" bestFit="1" customWidth="1"/>
    <col min="18" max="18" width="9.28515625" style="1" bestFit="1" customWidth="1"/>
    <col min="19" max="19" width="14.42578125" style="1" customWidth="1"/>
    <col min="20" max="20" width="9.28515625" style="1" bestFit="1" customWidth="1"/>
    <col min="21" max="16384" width="9.140625" style="1"/>
  </cols>
  <sheetData>
    <row r="1" s="4" customFormat="1" x14ac:dyDescent="0.25"/>
    <row r="2" s="4" customFormat="1" x14ac:dyDescent="0.25"/>
    <row r="3" s="4" customFormat="1" x14ac:dyDescent="0.25"/>
    <row r="4" s="4" customFormat="1" x14ac:dyDescent="0.25"/>
    <row r="5" s="4" customFormat="1" x14ac:dyDescent="0.25"/>
    <row r="6" s="4" customFormat="1" x14ac:dyDescent="0.25"/>
    <row r="7" s="4" customFormat="1" x14ac:dyDescent="0.25"/>
    <row r="8" s="4" customFormat="1" x14ac:dyDescent="0.25"/>
    <row r="9" s="4" customFormat="1" x14ac:dyDescent="0.25"/>
    <row r="10" s="4" customFormat="1" x14ac:dyDescent="0.25"/>
    <row r="11" s="4" customFormat="1" x14ac:dyDescent="0.25"/>
    <row r="12" s="4" customFormat="1" x14ac:dyDescent="0.25"/>
    <row r="13" s="4" customFormat="1" x14ac:dyDescent="0.25"/>
    <row r="14" s="4" customFormat="1" x14ac:dyDescent="0.25"/>
    <row r="15" s="4" customFormat="1" x14ac:dyDescent="0.25"/>
    <row r="16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pans="15:19" s="4" customFormat="1" x14ac:dyDescent="0.25"/>
    <row r="34" spans="15:19" s="4" customFormat="1" x14ac:dyDescent="0.25"/>
    <row r="35" spans="15:19" s="4" customFormat="1" x14ac:dyDescent="0.25"/>
    <row r="36" spans="15:19" s="4" customFormat="1" x14ac:dyDescent="0.25"/>
    <row r="37" spans="15:19" s="4" customFormat="1" x14ac:dyDescent="0.25"/>
    <row r="38" spans="15:19" s="4" customFormat="1" x14ac:dyDescent="0.25">
      <c r="O38" s="21"/>
      <c r="P38" s="22"/>
      <c r="Q38" s="19"/>
      <c r="R38" s="19"/>
      <c r="S38" s="19"/>
    </row>
    <row r="39" spans="15:19" s="4" customFormat="1" x14ac:dyDescent="0.25"/>
    <row r="40" spans="15:19" s="4" customFormat="1" x14ac:dyDescent="0.25"/>
    <row r="41" spans="15:19" s="4" customFormat="1" x14ac:dyDescent="0.25"/>
    <row r="42" spans="15:19" s="4" customFormat="1" x14ac:dyDescent="0.25"/>
    <row r="43" spans="15:19" s="4" customFormat="1" x14ac:dyDescent="0.25"/>
    <row r="44" spans="15:19" s="4" customFormat="1" x14ac:dyDescent="0.25"/>
    <row r="45" spans="15:19" s="4" customFormat="1" x14ac:dyDescent="0.25"/>
    <row r="46" spans="15:19" s="4" customFormat="1" x14ac:dyDescent="0.25"/>
    <row r="47" spans="15:19" s="4" customFormat="1" x14ac:dyDescent="0.25"/>
    <row r="48" spans="15:19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ht="12" customHeigh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pans="15:15" s="4" customFormat="1" x14ac:dyDescent="0.25"/>
    <row r="82" spans="15:15" s="4" customFormat="1" x14ac:dyDescent="0.25"/>
    <row r="83" spans="15:15" s="4" customFormat="1" x14ac:dyDescent="0.25"/>
    <row r="84" spans="15:15" s="4" customFormat="1" x14ac:dyDescent="0.25"/>
    <row r="85" spans="15:15" s="4" customFormat="1" x14ac:dyDescent="0.25"/>
    <row r="86" spans="15:15" s="4" customFormat="1" x14ac:dyDescent="0.25"/>
    <row r="87" spans="15:15" s="4" customFormat="1" x14ac:dyDescent="0.25"/>
    <row r="88" spans="15:15" s="4" customFormat="1" x14ac:dyDescent="0.25"/>
    <row r="89" spans="15:15" s="4" customFormat="1" x14ac:dyDescent="0.25"/>
    <row r="90" spans="15:15" s="4" customFormat="1" x14ac:dyDescent="0.25">
      <c r="O90" s="31"/>
    </row>
    <row r="91" spans="15:15" s="4" customFormat="1" x14ac:dyDescent="0.25"/>
    <row r="92" spans="15:15" s="4" customFormat="1" x14ac:dyDescent="0.25"/>
    <row r="93" spans="15:15" s="4" customFormat="1" x14ac:dyDescent="0.25"/>
    <row r="94" spans="15:15" s="4" customFormat="1" x14ac:dyDescent="0.25"/>
    <row r="95" spans="15:15" s="4" customFormat="1" x14ac:dyDescent="0.25"/>
    <row r="96" spans="15:15" s="4" customFormat="1" x14ac:dyDescent="0.25"/>
    <row r="97" spans="10:10" s="4" customFormat="1" x14ac:dyDescent="0.25"/>
    <row r="98" spans="10:10" s="4" customFormat="1" x14ac:dyDescent="0.25">
      <c r="J98" s="32"/>
    </row>
    <row r="99" spans="10:10" s="4" customFormat="1" x14ac:dyDescent="0.25"/>
    <row r="100" spans="10:10" s="4" customFormat="1" x14ac:dyDescent="0.25"/>
    <row r="101" spans="10:10" s="4" customFormat="1" x14ac:dyDescent="0.25"/>
    <row r="102" spans="10:10" s="4" customFormat="1" x14ac:dyDescent="0.25"/>
    <row r="103" spans="10:10" s="4" customFormat="1" x14ac:dyDescent="0.25"/>
    <row r="104" spans="10:10" s="4" customFormat="1" x14ac:dyDescent="0.25"/>
    <row r="105" spans="10:10" s="4" customFormat="1" x14ac:dyDescent="0.25"/>
    <row r="106" spans="10:10" s="4" customFormat="1" x14ac:dyDescent="0.25"/>
    <row r="107" spans="10:10" s="4" customFormat="1" x14ac:dyDescent="0.25"/>
    <row r="108" spans="10:10" s="4" customFormat="1" x14ac:dyDescent="0.25"/>
    <row r="109" spans="10:10" s="4" customFormat="1" x14ac:dyDescent="0.25"/>
    <row r="110" spans="10:10" s="4" customFormat="1" x14ac:dyDescent="0.25"/>
    <row r="111" spans="10:10" s="4" customFormat="1" x14ac:dyDescent="0.25"/>
    <row r="112" spans="10:10" s="4" customFormat="1" x14ac:dyDescent="0.25"/>
    <row r="113" spans="10:19" s="4" customFormat="1" x14ac:dyDescent="0.25"/>
    <row r="114" spans="10:19" s="4" customFormat="1" x14ac:dyDescent="0.25"/>
    <row r="115" spans="10:19" s="4" customFormat="1" x14ac:dyDescent="0.25">
      <c r="J115" s="32"/>
    </row>
    <row r="116" spans="10:19" s="4" customFormat="1" x14ac:dyDescent="0.25"/>
    <row r="117" spans="10:19" s="4" customFormat="1" x14ac:dyDescent="0.25"/>
    <row r="118" spans="10:19" s="4" customFormat="1" x14ac:dyDescent="0.25"/>
    <row r="119" spans="10:19" s="4" customFormat="1" x14ac:dyDescent="0.25"/>
    <row r="120" spans="10:19" s="4" customFormat="1" x14ac:dyDescent="0.25"/>
    <row r="121" spans="10:19" s="4" customFormat="1" x14ac:dyDescent="0.25">
      <c r="O121" s="21"/>
      <c r="P121" s="19"/>
      <c r="Q121" s="19"/>
      <c r="R121" s="19"/>
      <c r="S121" s="19"/>
    </row>
    <row r="122" spans="10:19" s="4" customFormat="1" x14ac:dyDescent="0.25"/>
    <row r="123" spans="10:19" s="4" customFormat="1" x14ac:dyDescent="0.25"/>
    <row r="124" spans="10:19" s="4" customFormat="1" x14ac:dyDescent="0.25">
      <c r="O124" s="4" t="s">
        <v>193</v>
      </c>
    </row>
    <row r="125" spans="10:19" s="4" customFormat="1" x14ac:dyDescent="0.25"/>
    <row r="126" spans="10:19" s="4" customFormat="1" x14ac:dyDescent="0.25"/>
    <row r="127" spans="10:19" s="4" customFormat="1" x14ac:dyDescent="0.25"/>
    <row r="128" spans="10:19" s="4" customFormat="1" x14ac:dyDescent="0.25"/>
    <row r="129" spans="15:15" s="4" customFormat="1" x14ac:dyDescent="0.25"/>
    <row r="130" spans="15:15" s="4" customFormat="1" x14ac:dyDescent="0.25"/>
    <row r="131" spans="15:15" s="4" customFormat="1" x14ac:dyDescent="0.25"/>
    <row r="132" spans="15:15" s="4" customFormat="1" x14ac:dyDescent="0.25"/>
    <row r="133" spans="15:15" s="4" customFormat="1" x14ac:dyDescent="0.25"/>
    <row r="134" spans="15:15" s="4" customFormat="1" x14ac:dyDescent="0.25">
      <c r="O134" s="47"/>
    </row>
    <row r="135" spans="15:15" s="4" customFormat="1" x14ac:dyDescent="0.25"/>
    <row r="136" spans="15:15" s="4" customFormat="1" x14ac:dyDescent="0.25"/>
    <row r="137" spans="15:15" s="4" customFormat="1" x14ac:dyDescent="0.25"/>
    <row r="138" spans="15:15" s="4" customFormat="1" x14ac:dyDescent="0.25">
      <c r="O138" s="4" t="s">
        <v>194</v>
      </c>
    </row>
    <row r="139" spans="15:15" s="4" customFormat="1" x14ac:dyDescent="0.25"/>
    <row r="140" spans="15:15" s="4" customFormat="1" x14ac:dyDescent="0.25"/>
    <row r="141" spans="15:15" s="4" customFormat="1" x14ac:dyDescent="0.25"/>
    <row r="142" spans="15:15" s="4" customFormat="1" x14ac:dyDescent="0.25"/>
    <row r="143" spans="15:15" s="4" customFormat="1" x14ac:dyDescent="0.25"/>
    <row r="144" spans="15:15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pans="1:38" s="4" customFormat="1" x14ac:dyDescent="0.25"/>
    <row r="162" spans="1:38" s="4" customFormat="1" x14ac:dyDescent="0.25"/>
    <row r="163" spans="1:38" s="4" customFormat="1" x14ac:dyDescent="0.25"/>
    <row r="164" spans="1:38" s="4" customFormat="1" x14ac:dyDescent="0.25"/>
    <row r="165" spans="1:38" s="4" customFormat="1" x14ac:dyDescent="0.25"/>
    <row r="166" spans="1:38" s="4" customFormat="1" ht="15.75" thickBot="1" x14ac:dyDescent="0.3">
      <c r="A166" s="47"/>
      <c r="B166" s="47"/>
      <c r="C166" s="47"/>
      <c r="D166" s="50" t="s">
        <v>195</v>
      </c>
      <c r="E166" s="47"/>
      <c r="F166" s="47"/>
      <c r="G166" s="47"/>
      <c r="X166" s="47"/>
      <c r="Y166" s="47"/>
      <c r="Z166" s="47"/>
      <c r="AA166" s="50" t="s">
        <v>183</v>
      </c>
      <c r="AB166" s="47"/>
      <c r="AC166" s="47"/>
      <c r="AD166" s="47"/>
      <c r="AE166" s="51"/>
      <c r="AF166" s="47"/>
      <c r="AG166" s="47"/>
      <c r="AH166" s="47"/>
      <c r="AI166" s="50" t="s">
        <v>184</v>
      </c>
      <c r="AJ166" s="47"/>
      <c r="AK166" s="47"/>
    </row>
    <row r="167" spans="1:38" s="4" customFormat="1" ht="25.5" thickTop="1" thickBot="1" x14ac:dyDescent="0.3">
      <c r="A167" s="61" t="s">
        <v>170</v>
      </c>
      <c r="B167" s="62" t="s">
        <v>171</v>
      </c>
      <c r="C167" s="62" t="s">
        <v>172</v>
      </c>
      <c r="D167" s="62" t="s">
        <v>173</v>
      </c>
      <c r="E167" s="62" t="s">
        <v>174</v>
      </c>
      <c r="F167" s="62" t="s">
        <v>175</v>
      </c>
      <c r="G167" s="63" t="s">
        <v>176</v>
      </c>
      <c r="X167" s="52" t="s">
        <v>170</v>
      </c>
      <c r="Y167" s="53" t="s">
        <v>171</v>
      </c>
      <c r="Z167" s="53" t="s">
        <v>172</v>
      </c>
      <c r="AA167" s="53" t="s">
        <v>173</v>
      </c>
      <c r="AB167" s="53" t="s">
        <v>174</v>
      </c>
      <c r="AC167" s="53" t="s">
        <v>175</v>
      </c>
      <c r="AD167" s="54" t="s">
        <v>176</v>
      </c>
      <c r="AE167" s="51"/>
      <c r="AF167" s="52" t="s">
        <v>170</v>
      </c>
      <c r="AG167" s="53" t="s">
        <v>171</v>
      </c>
      <c r="AH167" s="53" t="s">
        <v>172</v>
      </c>
      <c r="AI167" s="53" t="s">
        <v>173</v>
      </c>
      <c r="AJ167" s="53" t="s">
        <v>174</v>
      </c>
      <c r="AK167" s="53" t="s">
        <v>175</v>
      </c>
      <c r="AL167" s="54" t="s">
        <v>176</v>
      </c>
    </row>
    <row r="168" spans="1:38" s="4" customFormat="1" ht="16.5" thickTop="1" thickBot="1" x14ac:dyDescent="0.3">
      <c r="A168" s="64" t="s">
        <v>177</v>
      </c>
      <c r="B168" s="65" t="str">
        <f>TEXT(Y168,"#")&amp;" ("&amp;TEXT(AG168,"#"&amp;")")</f>
        <v>34 (15)</v>
      </c>
      <c r="C168" s="66" t="s">
        <v>178</v>
      </c>
      <c r="D168" s="65" t="str">
        <f t="shared" ref="D168:G172" si="0">TEXT(AA168,"#")&amp;" ("&amp;TEXT(AI168,"#"&amp;")")</f>
        <v>33 (36)</v>
      </c>
      <c r="E168" s="65" t="str">
        <f t="shared" si="0"/>
        <v>15 (11)</v>
      </c>
      <c r="F168" s="65" t="str">
        <f t="shared" si="0"/>
        <v>37 (34)</v>
      </c>
      <c r="G168" s="65" t="s">
        <v>288</v>
      </c>
      <c r="X168" s="55" t="s">
        <v>177</v>
      </c>
      <c r="Y168" s="56">
        <f>'5Rx0L'!H7</f>
        <v>34.241262526315786</v>
      </c>
      <c r="Z168" s="56" t="s">
        <v>178</v>
      </c>
      <c r="AA168" s="56">
        <f>'5Rx5L'!H7</f>
        <v>32.820558526315793</v>
      </c>
      <c r="AB168" s="56">
        <f>'5Rx5L'!H31</f>
        <v>15.279718936842107</v>
      </c>
      <c r="AC168" s="56">
        <f>'5Rx5L'!H55</f>
        <v>37.106267684210529</v>
      </c>
      <c r="AD168" s="57">
        <f>'5Rx5L'!H79</f>
        <v>23.496009894736837</v>
      </c>
      <c r="AE168" s="51"/>
      <c r="AF168" s="55" t="s">
        <v>177</v>
      </c>
      <c r="AG168" s="56">
        <f>'5Rx0L'!P7</f>
        <v>15.266965021052634</v>
      </c>
      <c r="AH168" s="56" t="s">
        <v>178</v>
      </c>
      <c r="AI168" s="56">
        <f>'5Rx5L'!P7</f>
        <v>35.788423368421057</v>
      </c>
      <c r="AJ168" s="56">
        <f>'5Rx5L'!P31</f>
        <v>11.066603357894737</v>
      </c>
      <c r="AK168" s="56">
        <f>'5Rx5L'!P55</f>
        <v>33.936420421052638</v>
      </c>
      <c r="AL168" s="57">
        <f>'5Rx5L'!P79</f>
        <v>20.84500378947369</v>
      </c>
    </row>
    <row r="169" spans="1:38" s="4" customFormat="1" ht="15.75" thickBot="1" x14ac:dyDescent="0.3">
      <c r="A169" s="64" t="s">
        <v>179</v>
      </c>
      <c r="B169" s="65" t="str">
        <f>TEXT(Y169,"#")&amp;" ("&amp;TEXT(AG169,"#"&amp;")")</f>
        <v>73 (71)</v>
      </c>
      <c r="C169" s="65" t="str">
        <f>TEXT(Z169,"#")&amp;" ("&amp;TEXT(AH169,"#"&amp;")")</f>
        <v>53 (57)</v>
      </c>
      <c r="D169" s="65" t="str">
        <f t="shared" si="0"/>
        <v>66 (65)</v>
      </c>
      <c r="E169" s="65" t="str">
        <f t="shared" si="0"/>
        <v>62 (56)</v>
      </c>
      <c r="F169" s="65" t="str">
        <f t="shared" si="0"/>
        <v>62 (69)</v>
      </c>
      <c r="G169" s="65" t="str">
        <f t="shared" si="0"/>
        <v>61 (56)</v>
      </c>
      <c r="X169" s="55" t="s">
        <v>179</v>
      </c>
      <c r="Y169" s="56">
        <f>'5Rx0L'!H31</f>
        <v>72.637827473684212</v>
      </c>
      <c r="Z169" s="56">
        <f>'5Rx5L'!H103</f>
        <v>52.991355105263153</v>
      </c>
      <c r="AA169" s="56">
        <f>'2Rx2L'!G3</f>
        <v>65.834413494949473</v>
      </c>
      <c r="AB169" s="56">
        <f>'5Rx5L'!H151</f>
        <v>61.642748157894736</v>
      </c>
      <c r="AC169" s="56">
        <f>'5Rx5L'!H175</f>
        <v>61.901179157894738</v>
      </c>
      <c r="AD169" s="57">
        <f>'5Rx5L'!H199</f>
        <v>60.806610210526323</v>
      </c>
      <c r="AE169" s="51"/>
      <c r="AF169" s="55" t="s">
        <v>179</v>
      </c>
      <c r="AG169" s="56">
        <f>'5Rx0L'!P31</f>
        <v>70.715781368421034</v>
      </c>
      <c r="AH169" s="56">
        <f>'5Rx5L'!P103</f>
        <v>56.809397368421052</v>
      </c>
      <c r="AI169" s="56">
        <f>'2Rx2L'!O3</f>
        <v>65.274803696969727</v>
      </c>
      <c r="AJ169" s="56">
        <f>'5Rx5L'!P151</f>
        <v>55.723202105263162</v>
      </c>
      <c r="AK169" s="56">
        <f>'5Rx5L'!P175</f>
        <v>69.04542889473683</v>
      </c>
      <c r="AL169" s="57">
        <f>'5Rx5L'!P199</f>
        <v>55.708801947368421</v>
      </c>
    </row>
    <row r="170" spans="1:38" s="4" customFormat="1" ht="15.75" thickBot="1" x14ac:dyDescent="0.3">
      <c r="A170" s="64" t="s">
        <v>180</v>
      </c>
      <c r="B170" s="65" t="str">
        <f>TEXT(Y170,"#")&amp;" ("&amp;TEXT(AG170,"#"&amp;")")</f>
        <v>85 (79)</v>
      </c>
      <c r="C170" s="65" t="str">
        <f>TEXT(Z170,"#")&amp;" ("&amp;TEXT(AH170,"#"&amp;")")</f>
        <v>57 (68)</v>
      </c>
      <c r="D170" s="65" t="str">
        <f t="shared" si="0"/>
        <v>78 (83)</v>
      </c>
      <c r="E170" s="65" t="str">
        <f t="shared" si="0"/>
        <v>69 (71)</v>
      </c>
      <c r="F170" s="65" t="str">
        <f t="shared" si="0"/>
        <v>77 (87)</v>
      </c>
      <c r="G170" s="65" t="str">
        <f t="shared" si="0"/>
        <v>63 (69)</v>
      </c>
      <c r="X170" s="55" t="s">
        <v>180</v>
      </c>
      <c r="Y170" s="56">
        <f>'5Rx0L'!H55</f>
        <v>85.243320736842122</v>
      </c>
      <c r="Z170" s="56">
        <f>'5Rx5L'!H223</f>
        <v>56.939799578947373</v>
      </c>
      <c r="AA170" s="56">
        <f>'5Rx5L'!H247</f>
        <v>77.706200315789488</v>
      </c>
      <c r="AB170" s="56">
        <f>'5Rx5L'!H271</f>
        <v>68.723130736842108</v>
      </c>
      <c r="AC170" s="56">
        <f>'5Rx5L'!H295</f>
        <v>77.403655947368406</v>
      </c>
      <c r="AD170" s="57">
        <f>'5Rx5L'!H319</f>
        <v>62.772976789473695</v>
      </c>
      <c r="AE170" s="51"/>
      <c r="AF170" s="55" t="s">
        <v>180</v>
      </c>
      <c r="AG170" s="56">
        <f>'5Rx0L'!P55</f>
        <v>78.517499789473689</v>
      </c>
      <c r="AH170" s="56">
        <f>'5Rx5L'!P223</f>
        <v>68.210177157894734</v>
      </c>
      <c r="AI170" s="56">
        <f>'5Rx5L'!P247</f>
        <v>83.178659105263179</v>
      </c>
      <c r="AJ170" s="56">
        <f>'5Rx5L'!P271</f>
        <v>70.706961368421048</v>
      </c>
      <c r="AK170" s="56">
        <f>'5Rx5L'!P295</f>
        <v>86.71069494736841</v>
      </c>
      <c r="AL170" s="57">
        <f>'5Rx5L'!P319</f>
        <v>68.68293215789474</v>
      </c>
    </row>
    <row r="171" spans="1:38" s="4" customFormat="1" ht="15.75" thickBot="1" x14ac:dyDescent="0.3">
      <c r="A171" s="64" t="s">
        <v>181</v>
      </c>
      <c r="B171" s="65" t="s">
        <v>288</v>
      </c>
      <c r="C171" s="65" t="str">
        <f>TEXT(Z171,"#")&amp;" ("&amp;TEXT(AH171,"#"&amp;")")</f>
        <v>88 (116)</v>
      </c>
      <c r="D171" s="65" t="str">
        <f t="shared" si="0"/>
        <v>102 (105)</v>
      </c>
      <c r="E171" s="65" t="str">
        <f t="shared" si="0"/>
        <v>101 (101)</v>
      </c>
      <c r="F171" s="65" t="str">
        <f t="shared" si="0"/>
        <v>108 (111)</v>
      </c>
      <c r="G171" s="65" t="str">
        <f t="shared" si="0"/>
        <v>105 (104)</v>
      </c>
      <c r="X171" s="55" t="s">
        <v>181</v>
      </c>
      <c r="Y171" s="56">
        <f>'5Rx0L'!H79</f>
        <v>15</v>
      </c>
      <c r="Z171" s="56">
        <f>'5Rx5L'!H343</f>
        <v>88.116310473684223</v>
      </c>
      <c r="AA171" s="56">
        <f>'5Rx5L'!H367</f>
        <v>101.63084484210526</v>
      </c>
      <c r="AB171" s="56">
        <f>'5Rx5L'!H391</f>
        <v>100.50152784210526</v>
      </c>
      <c r="AC171" s="56">
        <f>'5Rx5L'!H415</f>
        <v>107.97208252631579</v>
      </c>
      <c r="AD171" s="57">
        <f>'5Rx5L'!H439</f>
        <v>105.29590984210527</v>
      </c>
      <c r="AE171" s="51"/>
      <c r="AF171" s="55" t="s">
        <v>181</v>
      </c>
      <c r="AG171" s="56">
        <f>'5Rx0L'!P79</f>
        <v>30</v>
      </c>
      <c r="AH171" s="56">
        <f>'5Rx5L'!P343</f>
        <v>115.87556026315788</v>
      </c>
      <c r="AI171" s="56">
        <f>'5Rx5L'!P367</f>
        <v>104.70635363157895</v>
      </c>
      <c r="AJ171" s="56">
        <f>'5Rx5L'!P391</f>
        <v>100.83454194736841</v>
      </c>
      <c r="AK171" s="56">
        <f>'5Rx5L'!P415</f>
        <v>111.43397810526317</v>
      </c>
      <c r="AL171" s="57">
        <f>'5Rx5L'!P439</f>
        <v>103.58308389473683</v>
      </c>
    </row>
    <row r="172" spans="1:38" s="4" customFormat="1" ht="15.75" thickBot="1" x14ac:dyDescent="0.3">
      <c r="A172" s="67" t="s">
        <v>182</v>
      </c>
      <c r="B172" s="65" t="s">
        <v>288</v>
      </c>
      <c r="C172" s="65" t="str">
        <f>TEXT(Z172,"#")&amp;" ("&amp;TEXT(AH172,"#"&amp;")")</f>
        <v>106 (124)</v>
      </c>
      <c r="D172" s="65" t="str">
        <f t="shared" si="0"/>
        <v>111 (123)</v>
      </c>
      <c r="E172" s="65" t="str">
        <f t="shared" si="0"/>
        <v>115 (124)</v>
      </c>
      <c r="F172" s="65" t="str">
        <f t="shared" si="0"/>
        <v>117 (128)</v>
      </c>
      <c r="G172" s="65" t="str">
        <f t="shared" si="0"/>
        <v>114 (118)</v>
      </c>
      <c r="X172" s="58" t="s">
        <v>182</v>
      </c>
      <c r="Y172" s="59">
        <f>'5Rx0L'!H103</f>
        <v>20</v>
      </c>
      <c r="Z172" s="59">
        <f>'5Rx5L'!H463</f>
        <v>106.20437947368421</v>
      </c>
      <c r="AA172" s="59">
        <f>'5Rx5L'!H487</f>
        <v>110.65769410526318</v>
      </c>
      <c r="AB172" s="59">
        <f>'5Rx5L'!H511</f>
        <v>115.20504815789472</v>
      </c>
      <c r="AC172" s="59">
        <f>'5Rx5L'!H535</f>
        <v>117.4078964210526</v>
      </c>
      <c r="AD172" s="60">
        <f>'5Rx5L'!H559</f>
        <v>113.52336763157894</v>
      </c>
      <c r="AE172" s="51"/>
      <c r="AF172" s="58" t="s">
        <v>182</v>
      </c>
      <c r="AG172" s="59">
        <f>'5Rx0L'!P103</f>
        <v>40</v>
      </c>
      <c r="AH172" s="59">
        <f>'5Rx5L'!P463</f>
        <v>123.85852131578946</v>
      </c>
      <c r="AI172" s="59">
        <f>'5Rx5L'!P487</f>
        <v>122.68133515789474</v>
      </c>
      <c r="AJ172" s="59">
        <f>'5Rx5L'!P511</f>
        <v>124.37341357894736</v>
      </c>
      <c r="AK172" s="59">
        <f>'5Rx5L'!P535</f>
        <v>128.463222</v>
      </c>
      <c r="AL172" s="60">
        <f>'5Rx5L'!P559</f>
        <v>117.96965042105265</v>
      </c>
    </row>
    <row r="173" spans="1:38" s="4" customFormat="1" ht="15.75" thickTop="1" x14ac:dyDescent="0.25">
      <c r="A173" s="47"/>
      <c r="B173" s="47"/>
      <c r="C173" s="47"/>
      <c r="D173" s="47"/>
      <c r="E173" s="47"/>
      <c r="F173" s="47"/>
      <c r="G173" s="47"/>
      <c r="X173" s="47"/>
      <c r="Y173" s="47"/>
      <c r="Z173" s="47"/>
      <c r="AA173" s="47"/>
      <c r="AB173" s="47"/>
      <c r="AC173" s="47"/>
      <c r="AD173" s="47"/>
      <c r="AE173" s="51"/>
      <c r="AF173" s="47"/>
      <c r="AG173" s="47"/>
      <c r="AH173" s="47"/>
      <c r="AI173" s="47"/>
      <c r="AJ173" s="47"/>
      <c r="AK173" s="47"/>
      <c r="AL173" s="47"/>
    </row>
    <row r="174" spans="1:38" s="4" customFormat="1" x14ac:dyDescent="0.25">
      <c r="A174" s="47"/>
      <c r="B174" s="47"/>
      <c r="C174" s="47"/>
      <c r="D174" s="47"/>
      <c r="E174" s="47"/>
      <c r="F174" s="47"/>
      <c r="G174" s="47"/>
      <c r="X174" s="47"/>
      <c r="Y174" s="47"/>
      <c r="Z174" s="47"/>
      <c r="AA174" s="47"/>
      <c r="AB174" s="47"/>
      <c r="AC174" s="47"/>
      <c r="AD174" s="47"/>
      <c r="AE174" s="51"/>
      <c r="AF174" s="47"/>
      <c r="AG174" s="47"/>
      <c r="AH174" s="47"/>
      <c r="AI174" s="47"/>
      <c r="AJ174" s="47"/>
      <c r="AK174" s="47"/>
      <c r="AL174" s="47"/>
    </row>
    <row r="175" spans="1:38" s="4" customFormat="1" x14ac:dyDescent="0.25">
      <c r="A175" s="47"/>
      <c r="B175" s="47"/>
      <c r="C175" s="47"/>
      <c r="D175" s="47"/>
      <c r="E175" s="47"/>
      <c r="F175" s="47"/>
      <c r="G175" s="47"/>
      <c r="X175" s="47"/>
      <c r="Y175" s="47"/>
      <c r="Z175" s="47"/>
      <c r="AA175" s="47"/>
      <c r="AB175" s="47"/>
      <c r="AC175" s="47"/>
      <c r="AD175" s="47"/>
      <c r="AE175" s="51"/>
      <c r="AF175" s="47"/>
      <c r="AG175" s="47"/>
      <c r="AH175" s="47"/>
      <c r="AI175" s="47"/>
      <c r="AJ175" s="47"/>
      <c r="AK175" s="47"/>
      <c r="AL175" s="47"/>
    </row>
    <row r="176" spans="1:38" s="4" customFormat="1" ht="15.75" thickBot="1" x14ac:dyDescent="0.3">
      <c r="A176" s="47"/>
      <c r="B176" s="47"/>
      <c r="C176" s="47"/>
      <c r="D176" s="50" t="s">
        <v>196</v>
      </c>
      <c r="E176" s="47"/>
      <c r="F176" s="47"/>
      <c r="G176" s="47"/>
      <c r="X176" s="47"/>
      <c r="Y176" s="47"/>
      <c r="Z176" s="47"/>
      <c r="AA176" s="50" t="s">
        <v>191</v>
      </c>
      <c r="AB176" s="47"/>
      <c r="AC176" s="47"/>
      <c r="AD176" s="47"/>
      <c r="AE176" s="51"/>
      <c r="AF176" s="47"/>
      <c r="AG176" s="47"/>
      <c r="AH176" s="47"/>
      <c r="AI176" s="50" t="s">
        <v>192</v>
      </c>
      <c r="AJ176" s="47"/>
      <c r="AK176" s="47"/>
      <c r="AL176" s="47"/>
    </row>
    <row r="177" spans="1:38" s="4" customFormat="1" ht="25.5" thickTop="1" thickBot="1" x14ac:dyDescent="0.3">
      <c r="A177" s="61" t="s">
        <v>190</v>
      </c>
      <c r="B177" s="62" t="s">
        <v>171</v>
      </c>
      <c r="C177" s="62" t="s">
        <v>172</v>
      </c>
      <c r="D177" s="62" t="s">
        <v>173</v>
      </c>
      <c r="E177" s="62" t="s">
        <v>174</v>
      </c>
      <c r="F177" s="62" t="s">
        <v>175</v>
      </c>
      <c r="G177" s="63" t="s">
        <v>176</v>
      </c>
      <c r="X177" s="52" t="s">
        <v>190</v>
      </c>
      <c r="Y177" s="53" t="s">
        <v>171</v>
      </c>
      <c r="Z177" s="53" t="s">
        <v>172</v>
      </c>
      <c r="AA177" s="53" t="s">
        <v>173</v>
      </c>
      <c r="AB177" s="53" t="s">
        <v>174</v>
      </c>
      <c r="AC177" s="53" t="s">
        <v>175</v>
      </c>
      <c r="AD177" s="54" t="s">
        <v>176</v>
      </c>
      <c r="AE177" s="51"/>
      <c r="AF177" s="52" t="s">
        <v>190</v>
      </c>
      <c r="AG177" s="53" t="s">
        <v>171</v>
      </c>
      <c r="AH177" s="53" t="s">
        <v>172</v>
      </c>
      <c r="AI177" s="53" t="s">
        <v>173</v>
      </c>
      <c r="AJ177" s="53" t="s">
        <v>174</v>
      </c>
      <c r="AK177" s="53" t="s">
        <v>175</v>
      </c>
      <c r="AL177" s="54" t="s">
        <v>176</v>
      </c>
    </row>
    <row r="178" spans="1:38" s="4" customFormat="1" ht="16.5" thickTop="1" thickBot="1" x14ac:dyDescent="0.3">
      <c r="A178" s="64" t="s">
        <v>185</v>
      </c>
      <c r="B178" s="65" t="str">
        <f>TEXT(Y178,"#")&amp;" ("&amp;TEXT(AG178,"#"&amp;")")</f>
        <v>33 (20)</v>
      </c>
      <c r="C178" s="66" t="s">
        <v>178</v>
      </c>
      <c r="D178" s="65" t="str">
        <f t="shared" ref="D178:G182" si="1">TEXT(AA178,"#")&amp;" ("&amp;TEXT(AI178,"#"&amp;")")</f>
        <v>42 (38)</v>
      </c>
      <c r="E178" s="65" t="str">
        <f t="shared" si="1"/>
        <v>15 (10)</v>
      </c>
      <c r="F178" s="65" t="str">
        <f t="shared" si="1"/>
        <v>36 (35)</v>
      </c>
      <c r="G178" s="65" t="str">
        <f t="shared" si="1"/>
        <v>19 (26)</v>
      </c>
      <c r="X178" s="55" t="s">
        <v>185</v>
      </c>
      <c r="Y178" s="56">
        <f>'5Ix0L'!H7</f>
        <v>33.459825105263157</v>
      </c>
      <c r="Z178" s="56" t="s">
        <v>178</v>
      </c>
      <c r="AA178" s="56">
        <f>'5Ix5L'!H7</f>
        <v>41.755369105263156</v>
      </c>
      <c r="AB178" s="56">
        <f>'5Ix5L'!H31</f>
        <v>15.335526294736843</v>
      </c>
      <c r="AC178" s="56">
        <f>'5Ix5L'!H55</f>
        <v>35.788788684210523</v>
      </c>
      <c r="AD178" s="57">
        <f>'5Ix5L'!H79</f>
        <v>19.197331684210525</v>
      </c>
      <c r="AE178" s="51"/>
      <c r="AF178" s="55" t="s">
        <v>185</v>
      </c>
      <c r="AG178" s="56">
        <f>'5Ix0L'!P7</f>
        <v>20.201917526315786</v>
      </c>
      <c r="AH178" s="56" t="s">
        <v>178</v>
      </c>
      <c r="AI178" s="56">
        <f>'5Ix5L'!P7</f>
        <v>37.952342473684219</v>
      </c>
      <c r="AJ178" s="56">
        <f>'5Ix5L'!P31</f>
        <v>10.255703210526315</v>
      </c>
      <c r="AK178" s="56">
        <f>'5Ix5L'!P55</f>
        <v>35.166319947368429</v>
      </c>
      <c r="AL178" s="57">
        <f>'5Ix5L'!P79</f>
        <v>25.920347368421055</v>
      </c>
    </row>
    <row r="179" spans="1:38" s="4" customFormat="1" ht="15.75" thickBot="1" x14ac:dyDescent="0.3">
      <c r="A179" s="64" t="s">
        <v>186</v>
      </c>
      <c r="B179" s="65" t="str">
        <f>TEXT(Y179,"#")&amp;" ("&amp;TEXT(AG179,"#"&amp;")")</f>
        <v>60 (64)</v>
      </c>
      <c r="C179" s="65" t="str">
        <f>TEXT(Z179,"#")&amp;" ("&amp;TEXT(AH179,"#"&amp;")")</f>
        <v>69 (70)</v>
      </c>
      <c r="D179" s="65" t="str">
        <f t="shared" si="1"/>
        <v>59 (57)</v>
      </c>
      <c r="E179" s="65" t="str">
        <f t="shared" si="1"/>
        <v>63 (64)</v>
      </c>
      <c r="F179" s="65" t="str">
        <f t="shared" si="1"/>
        <v>55 (54)</v>
      </c>
      <c r="G179" s="65" t="str">
        <f t="shared" si="1"/>
        <v>62 (70)</v>
      </c>
      <c r="X179" s="55" t="s">
        <v>186</v>
      </c>
      <c r="Y179" s="56">
        <f>'5Ix0L'!H31</f>
        <v>60.48319531578948</v>
      </c>
      <c r="Z179" s="56">
        <f>'2Ix1L'!G3</f>
        <v>68.891191525252509</v>
      </c>
      <c r="AA179" s="56">
        <f>'5Ix5L'!H127</f>
        <v>59.024727105263153</v>
      </c>
      <c r="AB179" s="56">
        <f>'5Ix5L'!H151</f>
        <v>63.443348631578935</v>
      </c>
      <c r="AC179" s="56">
        <f>'5Ix5L'!H175</f>
        <v>54.677455947368436</v>
      </c>
      <c r="AD179" s="57">
        <f>'5Ix5L'!H199</f>
        <v>61.761361789473682</v>
      </c>
      <c r="AE179" s="51"/>
      <c r="AF179" s="55" t="s">
        <v>186</v>
      </c>
      <c r="AG179" s="56">
        <f>'5Ix0L'!P31</f>
        <v>64.272012157894721</v>
      </c>
      <c r="AH179" s="56">
        <f>'2Ix1L'!O3</f>
        <v>70.32327922222224</v>
      </c>
      <c r="AI179" s="56">
        <f>'5Ix5L'!P127</f>
        <v>56.730094736842112</v>
      </c>
      <c r="AJ179" s="56">
        <f>'5Ix5L'!P151</f>
        <v>63.849350631578943</v>
      </c>
      <c r="AK179" s="56">
        <f>'5Ix5L'!P175</f>
        <v>54.070658210526318</v>
      </c>
      <c r="AL179" s="57">
        <f>'5Ix5L'!P199</f>
        <v>70.282328157894739</v>
      </c>
    </row>
    <row r="180" spans="1:38" s="4" customFormat="1" ht="15.75" thickBot="1" x14ac:dyDescent="0.3">
      <c r="A180" s="64" t="s">
        <v>187</v>
      </c>
      <c r="B180" s="65" t="str">
        <f>TEXT(Y180,"#")&amp;" ("&amp;TEXT(AG180,"#"&amp;")")</f>
        <v>93 (91)</v>
      </c>
      <c r="C180" s="65" t="str">
        <f>TEXT(Z180,"#")&amp;" ("&amp;TEXT(AH180,"#"&amp;")")</f>
        <v>70 (64)</v>
      </c>
      <c r="D180" s="65" t="str">
        <f t="shared" si="1"/>
        <v>79 (81)</v>
      </c>
      <c r="E180" s="65" t="str">
        <f t="shared" si="1"/>
        <v>67 (62)</v>
      </c>
      <c r="F180" s="65" t="str">
        <f t="shared" si="1"/>
        <v>74 (83)</v>
      </c>
      <c r="G180" s="65" t="str">
        <f t="shared" si="1"/>
        <v>63 (70)</v>
      </c>
      <c r="X180" s="55" t="s">
        <v>187</v>
      </c>
      <c r="Y180" s="56">
        <f>'5Ix0L'!H55</f>
        <v>93.182709578947382</v>
      </c>
      <c r="Z180" s="56">
        <f>'5Ix5L'!H223</f>
        <v>69.922158105263165</v>
      </c>
      <c r="AA180" s="56">
        <f>'5Ix5L'!H247</f>
        <v>78.889479473684219</v>
      </c>
      <c r="AB180" s="56">
        <f>'5Ix5L'!H271</f>
        <v>66.677700631578944</v>
      </c>
      <c r="AC180" s="56">
        <f>'5Ix5L'!H295</f>
        <v>73.77806305263158</v>
      </c>
      <c r="AD180" s="57">
        <f>'5Ix5L'!H319</f>
        <v>63.054146789473684</v>
      </c>
      <c r="AE180" s="51"/>
      <c r="AF180" s="55" t="s">
        <v>187</v>
      </c>
      <c r="AG180" s="56">
        <f>'5Ix0L'!P55</f>
        <v>90.636255000000006</v>
      </c>
      <c r="AH180" s="56">
        <f>'5Ix5L'!P223</f>
        <v>63.84894568421052</v>
      </c>
      <c r="AI180" s="56">
        <f>'5Ix5L'!P247</f>
        <v>81.037597157894723</v>
      </c>
      <c r="AJ180" s="56">
        <f>'5Ix5L'!P271</f>
        <v>62.113140947368422</v>
      </c>
      <c r="AK180" s="56">
        <f>'5Ix5L'!P295</f>
        <v>83.300650684210538</v>
      </c>
      <c r="AL180" s="57">
        <f>'5Ix5L'!P319</f>
        <v>69.505589736842097</v>
      </c>
    </row>
    <row r="181" spans="1:38" s="4" customFormat="1" ht="15.75" thickBot="1" x14ac:dyDescent="0.3">
      <c r="A181" s="64" t="s">
        <v>188</v>
      </c>
      <c r="B181" s="65" t="str">
        <f>TEXT(Y181,"#")&amp;" ("&amp;TEXT(AG181,"#"&amp;")")</f>
        <v>114 (106)</v>
      </c>
      <c r="C181" s="65" t="str">
        <f>TEXT(Z181,"#")&amp;" ("&amp;TEXT(AH181,"#"&amp;")")</f>
        <v>104 (103)</v>
      </c>
      <c r="D181" s="65" t="str">
        <f t="shared" si="1"/>
        <v>101 (95)</v>
      </c>
      <c r="E181" s="65" t="str">
        <f t="shared" si="1"/>
        <v>108 (103)</v>
      </c>
      <c r="F181" s="65" t="str">
        <f t="shared" si="1"/>
        <v>100 (91)</v>
      </c>
      <c r="G181" s="65" t="str">
        <f t="shared" si="1"/>
        <v>97 (110)</v>
      </c>
      <c r="X181" s="55" t="s">
        <v>188</v>
      </c>
      <c r="Y181" s="56">
        <f>'5Ix0L'!H79</f>
        <v>114.05228421052632</v>
      </c>
      <c r="Z181" s="56">
        <f>'5Ix5L'!H343</f>
        <v>104.11328652631579</v>
      </c>
      <c r="AA181" s="56">
        <f>'5Ix5L'!H367</f>
        <v>101.18328615789473</v>
      </c>
      <c r="AB181" s="56">
        <f>'5Ix5L'!H391</f>
        <v>108.04532415789474</v>
      </c>
      <c r="AC181" s="56">
        <f>'5Ix5L'!H415</f>
        <v>99.691992052631576</v>
      </c>
      <c r="AD181" s="57">
        <f>'5Ix5L'!H439</f>
        <v>97.434467263157899</v>
      </c>
      <c r="AE181" s="51"/>
      <c r="AF181" s="55" t="s">
        <v>188</v>
      </c>
      <c r="AG181" s="56">
        <f>'5Ix0L'!P79</f>
        <v>105.81234578947368</v>
      </c>
      <c r="AH181" s="56">
        <f>'5Ix5L'!P343</f>
        <v>103.3549242631579</v>
      </c>
      <c r="AI181" s="56">
        <f>'5Ix5L'!P367</f>
        <v>94.58838294736843</v>
      </c>
      <c r="AJ181" s="56">
        <f>'5Ix5L'!P391</f>
        <v>103.21209636842106</v>
      </c>
      <c r="AK181" s="56">
        <f>'5Ix5L'!P415</f>
        <v>91.192041526315791</v>
      </c>
      <c r="AL181" s="57">
        <f>'5Ix5L'!P439</f>
        <v>110.02766305263158</v>
      </c>
    </row>
    <row r="182" spans="1:38" s="4" customFormat="1" ht="15.75" thickBot="1" x14ac:dyDescent="0.3">
      <c r="A182" s="67" t="s">
        <v>189</v>
      </c>
      <c r="B182" s="65" t="str">
        <f>TEXT(Y182,"#")&amp;" ("&amp;TEXT(AG182,"#"&amp;")")</f>
        <v>125 (122)</v>
      </c>
      <c r="C182" s="65" t="str">
        <f>TEXT(Z182,"#")&amp;" ("&amp;TEXT(AH182,"#"&amp;")")</f>
        <v>113 (108)</v>
      </c>
      <c r="D182" s="65" t="str">
        <f t="shared" si="1"/>
        <v>118 (119)</v>
      </c>
      <c r="E182" s="65" t="str">
        <f t="shared" si="1"/>
        <v>117 (111)</v>
      </c>
      <c r="F182" s="65" t="str">
        <f t="shared" si="1"/>
        <v>115 (117)</v>
      </c>
      <c r="G182" s="65" t="str">
        <f t="shared" si="1"/>
        <v>98 (107)</v>
      </c>
      <c r="X182" s="58" t="s">
        <v>189</v>
      </c>
      <c r="Y182" s="59">
        <f>'5Ix0L'!H103</f>
        <v>124.57359963157893</v>
      </c>
      <c r="Z182" s="59">
        <f>'5Ix5L'!H463</f>
        <v>112.91281252631579</v>
      </c>
      <c r="AA182" s="59">
        <f>'5Ix5L'!H487</f>
        <v>118.39162126315787</v>
      </c>
      <c r="AB182" s="59">
        <f>'5Ix5L'!H511</f>
        <v>116.62069421052631</v>
      </c>
      <c r="AC182" s="59">
        <f>'5Ix5L'!H535</f>
        <v>114.9245432631579</v>
      </c>
      <c r="AD182" s="60">
        <f>'5Ix5L'!H559</f>
        <v>98.153412578947353</v>
      </c>
      <c r="AE182" s="51"/>
      <c r="AF182" s="58" t="s">
        <v>189</v>
      </c>
      <c r="AG182" s="59">
        <f>'5Ix0L'!P103</f>
        <v>122.36729626315787</v>
      </c>
      <c r="AH182" s="59">
        <f>'5Ix5L'!P463</f>
        <v>108.28741747368421</v>
      </c>
      <c r="AI182" s="59">
        <f>'5Ix5L'!P487</f>
        <v>119.35181942105264</v>
      </c>
      <c r="AJ182" s="59">
        <f>'5Ix5L'!P511</f>
        <v>111.15964778947368</v>
      </c>
      <c r="AK182" s="59">
        <f>'5Ix5L'!P535</f>
        <v>116.92242152631579</v>
      </c>
      <c r="AL182" s="60">
        <f>'5Ix5L'!P559</f>
        <v>107.45420873684212</v>
      </c>
    </row>
    <row r="183" spans="1:38" s="4" customFormat="1" ht="15.75" thickTop="1" x14ac:dyDescent="0.25"/>
    <row r="184" spans="1:38" s="4" customFormat="1" x14ac:dyDescent="0.25"/>
    <row r="185" spans="1:38" s="2" customFormat="1" x14ac:dyDescent="0.25"/>
    <row r="186" spans="1:38" s="2" customFormat="1" x14ac:dyDescent="0.25"/>
    <row r="187" spans="1:38" s="2" customFormat="1" x14ac:dyDescent="0.25"/>
    <row r="188" spans="1:38" s="2" customFormat="1" x14ac:dyDescent="0.25"/>
    <row r="189" spans="1:38" s="2" customFormat="1" x14ac:dyDescent="0.25"/>
    <row r="190" spans="1:38" s="2" customFormat="1" x14ac:dyDescent="0.25"/>
    <row r="191" spans="1:38" s="2" customFormat="1" x14ac:dyDescent="0.25"/>
    <row r="192" spans="1:38" s="2" customFormat="1" x14ac:dyDescent="0.25"/>
    <row r="193" s="2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  <row r="201" s="2" customFormat="1" x14ac:dyDescent="0.25"/>
    <row r="202" s="2" customFormat="1" x14ac:dyDescent="0.25"/>
    <row r="203" s="2" customFormat="1" x14ac:dyDescent="0.25"/>
    <row r="204" s="2" customFormat="1" x14ac:dyDescent="0.25"/>
    <row r="205" s="2" customFormat="1" x14ac:dyDescent="0.25"/>
    <row r="206" s="2" customFormat="1" x14ac:dyDescent="0.25"/>
    <row r="207" s="2" customFormat="1" x14ac:dyDescent="0.25"/>
    <row r="208" s="2" customFormat="1" x14ac:dyDescent="0.25"/>
    <row r="209" s="2" customFormat="1" x14ac:dyDescent="0.25"/>
    <row r="210" s="2" customFormat="1" x14ac:dyDescent="0.25"/>
    <row r="211" s="2" customFormat="1" x14ac:dyDescent="0.25"/>
    <row r="212" s="2" customFormat="1" x14ac:dyDescent="0.25"/>
    <row r="213" s="2" customFormat="1" x14ac:dyDescent="0.25"/>
    <row r="214" s="2" customFormat="1" x14ac:dyDescent="0.25"/>
    <row r="215" s="2" customFormat="1" x14ac:dyDescent="0.25"/>
    <row r="216" s="2" customFormat="1" x14ac:dyDescent="0.25"/>
    <row r="217" s="2" customFormat="1" x14ac:dyDescent="0.25"/>
    <row r="218" s="2" customFormat="1" x14ac:dyDescent="0.25"/>
    <row r="219" s="2" customFormat="1" x14ac:dyDescent="0.25"/>
    <row r="220" s="2" customFormat="1" x14ac:dyDescent="0.25"/>
    <row r="221" s="2" customFormat="1" x14ac:dyDescent="0.25"/>
    <row r="222" s="2" customFormat="1" x14ac:dyDescent="0.25"/>
    <row r="223" s="2" customFormat="1" x14ac:dyDescent="0.25"/>
    <row r="22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  <row r="297" s="2" customFormat="1" x14ac:dyDescent="0.25"/>
    <row r="298" s="2" customFormat="1" x14ac:dyDescent="0.25"/>
    <row r="299" s="2" customFormat="1" x14ac:dyDescent="0.25"/>
    <row r="300" s="2" customFormat="1" x14ac:dyDescent="0.25"/>
    <row r="301" s="2" customFormat="1" x14ac:dyDescent="0.25"/>
    <row r="302" s="2" customFormat="1" x14ac:dyDescent="0.25"/>
    <row r="303" s="2" customFormat="1" x14ac:dyDescent="0.25"/>
    <row r="304" s="2" customFormat="1" x14ac:dyDescent="0.25"/>
    <row r="305" s="2" customFormat="1" x14ac:dyDescent="0.25"/>
    <row r="306" s="2" customFormat="1" x14ac:dyDescent="0.25"/>
    <row r="307" s="2" customFormat="1" x14ac:dyDescent="0.25"/>
    <row r="308" s="2" customFormat="1" x14ac:dyDescent="0.25"/>
    <row r="309" s="2" customFormat="1" x14ac:dyDescent="0.25"/>
    <row r="310" s="2" customFormat="1" x14ac:dyDescent="0.25"/>
    <row r="311" s="2" customFormat="1" x14ac:dyDescent="0.25"/>
    <row r="312" s="2" customFormat="1" x14ac:dyDescent="0.25"/>
    <row r="313" s="2" customFormat="1" x14ac:dyDescent="0.25"/>
    <row r="314" s="2" customFormat="1" x14ac:dyDescent="0.25"/>
    <row r="315" s="2" customFormat="1" x14ac:dyDescent="0.25"/>
    <row r="316" s="2" customFormat="1" x14ac:dyDescent="0.25"/>
    <row r="317" s="2" customFormat="1" x14ac:dyDescent="0.25"/>
    <row r="318" s="2" customFormat="1" x14ac:dyDescent="0.25"/>
    <row r="319" s="2" customFormat="1" x14ac:dyDescent="0.25"/>
    <row r="320" s="2" customFormat="1" x14ac:dyDescent="0.25"/>
    <row r="321" s="2" customFormat="1" x14ac:dyDescent="0.25"/>
    <row r="322" s="2" customFormat="1" x14ac:dyDescent="0.25"/>
    <row r="323" s="2" customFormat="1" x14ac:dyDescent="0.25"/>
    <row r="324" s="2" customFormat="1" x14ac:dyDescent="0.25"/>
    <row r="325" s="2" customFormat="1" x14ac:dyDescent="0.25"/>
    <row r="326" s="2" customFormat="1" x14ac:dyDescent="0.25"/>
    <row r="327" s="2" customFormat="1" x14ac:dyDescent="0.25"/>
    <row r="328" s="2" customFormat="1" x14ac:dyDescent="0.25"/>
    <row r="329" s="2" customFormat="1" x14ac:dyDescent="0.25"/>
    <row r="330" s="2" customFormat="1" x14ac:dyDescent="0.25"/>
    <row r="331" s="2" customFormat="1" x14ac:dyDescent="0.25"/>
    <row r="332" s="2" customFormat="1" x14ac:dyDescent="0.25"/>
    <row r="333" s="2" customFormat="1" x14ac:dyDescent="0.25"/>
    <row r="334" s="2" customFormat="1" x14ac:dyDescent="0.25"/>
    <row r="335" s="2" customFormat="1" x14ac:dyDescent="0.25"/>
    <row r="336" s="2" customFormat="1" x14ac:dyDescent="0.25"/>
    <row r="337" s="2" customFormat="1" x14ac:dyDescent="0.25"/>
    <row r="338" s="2" customFormat="1" x14ac:dyDescent="0.25"/>
    <row r="339" s="2" customFormat="1" x14ac:dyDescent="0.25"/>
    <row r="340" s="2" customFormat="1" x14ac:dyDescent="0.25"/>
    <row r="341" s="2" customFormat="1" x14ac:dyDescent="0.25"/>
    <row r="342" s="2" customFormat="1" x14ac:dyDescent="0.25"/>
    <row r="343" s="2" customFormat="1" x14ac:dyDescent="0.25"/>
    <row r="344" s="2" customFormat="1" x14ac:dyDescent="0.25"/>
    <row r="345" s="2" customFormat="1" x14ac:dyDescent="0.25"/>
    <row r="346" s="2" customFormat="1" x14ac:dyDescent="0.25"/>
    <row r="347" s="2" customFormat="1" x14ac:dyDescent="0.25"/>
    <row r="348" s="2" customFormat="1" x14ac:dyDescent="0.25"/>
    <row r="349" s="2" customFormat="1" x14ac:dyDescent="0.25"/>
    <row r="350" s="2" customFormat="1" x14ac:dyDescent="0.25"/>
    <row r="351" s="2" customFormat="1" x14ac:dyDescent="0.25"/>
    <row r="352" s="2" customFormat="1" x14ac:dyDescent="0.25"/>
    <row r="353" s="2" customFormat="1" x14ac:dyDescent="0.25"/>
    <row r="354" s="2" customFormat="1" x14ac:dyDescent="0.25"/>
    <row r="355" s="2" customFormat="1" x14ac:dyDescent="0.25"/>
    <row r="356" s="2" customFormat="1" x14ac:dyDescent="0.25"/>
    <row r="357" s="2" customFormat="1" x14ac:dyDescent="0.25"/>
    <row r="358" s="2" customFormat="1" x14ac:dyDescent="0.25"/>
    <row r="359" s="2" customFormat="1" x14ac:dyDescent="0.25"/>
    <row r="360" s="2" customFormat="1" x14ac:dyDescent="0.25"/>
    <row r="361" s="2" customFormat="1" x14ac:dyDescent="0.25"/>
    <row r="362" s="2" customFormat="1" x14ac:dyDescent="0.25"/>
    <row r="363" s="2" customFormat="1" x14ac:dyDescent="0.25"/>
    <row r="364" s="2" customFormat="1" x14ac:dyDescent="0.25"/>
    <row r="365" s="2" customFormat="1" x14ac:dyDescent="0.25"/>
    <row r="366" s="2" customFormat="1" x14ac:dyDescent="0.25"/>
    <row r="367" s="2" customFormat="1" x14ac:dyDescent="0.25"/>
    <row r="368" s="2" customFormat="1" x14ac:dyDescent="0.25"/>
    <row r="369" s="2" customFormat="1" x14ac:dyDescent="0.25"/>
    <row r="370" s="2" customFormat="1" x14ac:dyDescent="0.25"/>
    <row r="371" s="2" customFormat="1" x14ac:dyDescent="0.25"/>
    <row r="372" s="2" customFormat="1" x14ac:dyDescent="0.25"/>
    <row r="373" s="2" customFormat="1" x14ac:dyDescent="0.25"/>
    <row r="374" s="2" customFormat="1" x14ac:dyDescent="0.25"/>
    <row r="375" s="2" customFormat="1" x14ac:dyDescent="0.25"/>
    <row r="376" s="2" customFormat="1" x14ac:dyDescent="0.25"/>
    <row r="377" s="2" customFormat="1" x14ac:dyDescent="0.25"/>
    <row r="378" s="2" customFormat="1" x14ac:dyDescent="0.25"/>
    <row r="379" s="2" customFormat="1" x14ac:dyDescent="0.25"/>
    <row r="380" s="2" customFormat="1" x14ac:dyDescent="0.25"/>
    <row r="381" s="2" customFormat="1" x14ac:dyDescent="0.25"/>
    <row r="382" s="2" customFormat="1" x14ac:dyDescent="0.25"/>
    <row r="383" s="2" customFormat="1" x14ac:dyDescent="0.25"/>
    <row r="384" s="2" customFormat="1" x14ac:dyDescent="0.25"/>
    <row r="385" s="2" customFormat="1" x14ac:dyDescent="0.25"/>
    <row r="386" s="2" customFormat="1" x14ac:dyDescent="0.25"/>
    <row r="387" s="2" customFormat="1" x14ac:dyDescent="0.25"/>
    <row r="388" s="2" customFormat="1" x14ac:dyDescent="0.25"/>
    <row r="389" s="2" customFormat="1" x14ac:dyDescent="0.25"/>
    <row r="390" s="2" customFormat="1" x14ac:dyDescent="0.25"/>
    <row r="391" s="2" customFormat="1" x14ac:dyDescent="0.25"/>
    <row r="392" s="2" customFormat="1" x14ac:dyDescent="0.25"/>
    <row r="393" s="2" customFormat="1" x14ac:dyDescent="0.25"/>
    <row r="394" s="2" customFormat="1" x14ac:dyDescent="0.25"/>
    <row r="395" s="2" customFormat="1" x14ac:dyDescent="0.25"/>
    <row r="396" s="2" customFormat="1" x14ac:dyDescent="0.25"/>
    <row r="397" s="2" customFormat="1" x14ac:dyDescent="0.25"/>
    <row r="398" s="2" customFormat="1" x14ac:dyDescent="0.25"/>
    <row r="399" s="2" customFormat="1" x14ac:dyDescent="0.25"/>
    <row r="400" s="2" customFormat="1" x14ac:dyDescent="0.25"/>
    <row r="401" s="2" customFormat="1" x14ac:dyDescent="0.25"/>
    <row r="402" s="2" customFormat="1" x14ac:dyDescent="0.25"/>
    <row r="403" s="2" customFormat="1" x14ac:dyDescent="0.25"/>
    <row r="404" s="2" customFormat="1" x14ac:dyDescent="0.25"/>
    <row r="405" s="2" customFormat="1" x14ac:dyDescent="0.25"/>
    <row r="406" s="2" customFormat="1" x14ac:dyDescent="0.25"/>
    <row r="407" s="2" customFormat="1" x14ac:dyDescent="0.25"/>
    <row r="408" s="2" customFormat="1" x14ac:dyDescent="0.25"/>
    <row r="409" s="2" customFormat="1" x14ac:dyDescent="0.25"/>
    <row r="410" s="2" customFormat="1" x14ac:dyDescent="0.25"/>
    <row r="411" s="2" customFormat="1" x14ac:dyDescent="0.25"/>
    <row r="412" s="2" customFormat="1" x14ac:dyDescent="0.25"/>
    <row r="413" s="2" customFormat="1" x14ac:dyDescent="0.25"/>
    <row r="414" s="2" customFormat="1" x14ac:dyDescent="0.25"/>
    <row r="415" s="2" customFormat="1" x14ac:dyDescent="0.25"/>
    <row r="416" s="2" customFormat="1" x14ac:dyDescent="0.25"/>
    <row r="417" s="2" customFormat="1" x14ac:dyDescent="0.25"/>
    <row r="418" s="2" customFormat="1" x14ac:dyDescent="0.25"/>
    <row r="419" s="2" customFormat="1" x14ac:dyDescent="0.25"/>
    <row r="420" s="2" customFormat="1" x14ac:dyDescent="0.25"/>
    <row r="421" s="2" customFormat="1" x14ac:dyDescent="0.25"/>
    <row r="422" s="2" customFormat="1" x14ac:dyDescent="0.25"/>
    <row r="423" s="2" customFormat="1" x14ac:dyDescent="0.25"/>
    <row r="424" s="2" customFormat="1" x14ac:dyDescent="0.25"/>
    <row r="425" s="2" customFormat="1" x14ac:dyDescent="0.25"/>
    <row r="426" s="2" customFormat="1" x14ac:dyDescent="0.25"/>
    <row r="427" s="2" customFormat="1" x14ac:dyDescent="0.25"/>
    <row r="428" s="2" customFormat="1" x14ac:dyDescent="0.25"/>
    <row r="429" s="2" customFormat="1" x14ac:dyDescent="0.25"/>
    <row r="430" s="2" customFormat="1" x14ac:dyDescent="0.25"/>
    <row r="431" s="2" customFormat="1" x14ac:dyDescent="0.25"/>
    <row r="432" s="2" customFormat="1" x14ac:dyDescent="0.25"/>
    <row r="433" s="2" customFormat="1" x14ac:dyDescent="0.25"/>
    <row r="434" s="2" customFormat="1" x14ac:dyDescent="0.25"/>
    <row r="435" s="2" customFormat="1" x14ac:dyDescent="0.25"/>
    <row r="436" s="2" customFormat="1" x14ac:dyDescent="0.25"/>
    <row r="437" s="2" customFormat="1" x14ac:dyDescent="0.25"/>
    <row r="438" s="2" customFormat="1" x14ac:dyDescent="0.25"/>
    <row r="439" s="2" customFormat="1" x14ac:dyDescent="0.25"/>
    <row r="440" s="2" customFormat="1" x14ac:dyDescent="0.25"/>
    <row r="441" s="2" customFormat="1" x14ac:dyDescent="0.25"/>
    <row r="442" s="2" customFormat="1" x14ac:dyDescent="0.25"/>
    <row r="443" s="2" customFormat="1" x14ac:dyDescent="0.25"/>
    <row r="444" s="2" customFormat="1" x14ac:dyDescent="0.25"/>
    <row r="445" s="2" customFormat="1" x14ac:dyDescent="0.25"/>
    <row r="446" s="2" customFormat="1" x14ac:dyDescent="0.25"/>
    <row r="447" s="2" customFormat="1" x14ac:dyDescent="0.25"/>
    <row r="448" s="2" customFormat="1" x14ac:dyDescent="0.25"/>
    <row r="449" s="2" customFormat="1" x14ac:dyDescent="0.25"/>
    <row r="450" s="2" customFormat="1" x14ac:dyDescent="0.25"/>
    <row r="451" s="2" customFormat="1" x14ac:dyDescent="0.25"/>
    <row r="452" s="2" customFormat="1" x14ac:dyDescent="0.25"/>
    <row r="453" s="2" customFormat="1" x14ac:dyDescent="0.25"/>
    <row r="454" s="2" customFormat="1" x14ac:dyDescent="0.25"/>
    <row r="455" s="2" customFormat="1" x14ac:dyDescent="0.25"/>
    <row r="456" s="2" customFormat="1" x14ac:dyDescent="0.25"/>
    <row r="457" s="2" customFormat="1" x14ac:dyDescent="0.25"/>
    <row r="458" s="2" customFormat="1" x14ac:dyDescent="0.25"/>
    <row r="459" s="2" customFormat="1" x14ac:dyDescent="0.25"/>
    <row r="460" s="2" customFormat="1" x14ac:dyDescent="0.25"/>
    <row r="461" s="2" customFormat="1" x14ac:dyDescent="0.25"/>
    <row r="462" s="2" customFormat="1" x14ac:dyDescent="0.25"/>
    <row r="463" s="2" customFormat="1" x14ac:dyDescent="0.25"/>
    <row r="464" s="2" customFormat="1" x14ac:dyDescent="0.25"/>
    <row r="465" s="2" customFormat="1" x14ac:dyDescent="0.25"/>
    <row r="466" s="2" customFormat="1" x14ac:dyDescent="0.25"/>
    <row r="467" s="2" customFormat="1" x14ac:dyDescent="0.25"/>
    <row r="468" s="2" customFormat="1" x14ac:dyDescent="0.25"/>
    <row r="469" s="2" customFormat="1" x14ac:dyDescent="0.25"/>
    <row r="470" s="2" customFormat="1" x14ac:dyDescent="0.25"/>
    <row r="471" s="2" customFormat="1" x14ac:dyDescent="0.25"/>
    <row r="472" s="2" customFormat="1" x14ac:dyDescent="0.25"/>
    <row r="473" s="2" customFormat="1" x14ac:dyDescent="0.25"/>
    <row r="474" s="2" customFormat="1" x14ac:dyDescent="0.25"/>
    <row r="475" s="2" customFormat="1" x14ac:dyDescent="0.25"/>
    <row r="476" s="2" customFormat="1" x14ac:dyDescent="0.25"/>
    <row r="477" s="2" customFormat="1" x14ac:dyDescent="0.25"/>
    <row r="478" s="2" customFormat="1" x14ac:dyDescent="0.25"/>
    <row r="479" s="2" customFormat="1" x14ac:dyDescent="0.25"/>
    <row r="480" s="2" customFormat="1" x14ac:dyDescent="0.25"/>
    <row r="481" s="2" customFormat="1" x14ac:dyDescent="0.25"/>
    <row r="482" s="2" customFormat="1" x14ac:dyDescent="0.25"/>
    <row r="483" s="2" customFormat="1" x14ac:dyDescent="0.25"/>
    <row r="484" s="2" customFormat="1" x14ac:dyDescent="0.25"/>
    <row r="485" s="2" customFormat="1" x14ac:dyDescent="0.25"/>
    <row r="486" s="2" customFormat="1" x14ac:dyDescent="0.25"/>
    <row r="487" s="2" customFormat="1" x14ac:dyDescent="0.25"/>
    <row r="488" s="2" customFormat="1" x14ac:dyDescent="0.25"/>
    <row r="489" s="2" customFormat="1" x14ac:dyDescent="0.25"/>
    <row r="490" s="2" customFormat="1" x14ac:dyDescent="0.25"/>
    <row r="491" s="2" customFormat="1" x14ac:dyDescent="0.25"/>
    <row r="492" s="2" customFormat="1" x14ac:dyDescent="0.25"/>
    <row r="493" s="2" customFormat="1" x14ac:dyDescent="0.25"/>
    <row r="494" s="2" customFormat="1" x14ac:dyDescent="0.25"/>
    <row r="495" s="2" customFormat="1" x14ac:dyDescent="0.25"/>
    <row r="496" s="2" customFormat="1" x14ac:dyDescent="0.25"/>
    <row r="497" s="2" customFormat="1" x14ac:dyDescent="0.25"/>
    <row r="498" s="2" customFormat="1" x14ac:dyDescent="0.25"/>
    <row r="499" s="2" customFormat="1" x14ac:dyDescent="0.25"/>
    <row r="500" s="2" customFormat="1" x14ac:dyDescent="0.25"/>
    <row r="501" s="2" customFormat="1" x14ac:dyDescent="0.25"/>
    <row r="502" s="2" customFormat="1" x14ac:dyDescent="0.25"/>
    <row r="503" s="2" customFormat="1" x14ac:dyDescent="0.25"/>
    <row r="504" s="2" customFormat="1" x14ac:dyDescent="0.25"/>
    <row r="505" s="2" customFormat="1" x14ac:dyDescent="0.25"/>
    <row r="506" s="2" customFormat="1" x14ac:dyDescent="0.25"/>
    <row r="507" s="2" customFormat="1" x14ac:dyDescent="0.25"/>
    <row r="508" s="2" customFormat="1" x14ac:dyDescent="0.25"/>
    <row r="509" s="2" customFormat="1" x14ac:dyDescent="0.25"/>
    <row r="510" s="2" customFormat="1" x14ac:dyDescent="0.25"/>
    <row r="511" s="2" customFormat="1" x14ac:dyDescent="0.25"/>
    <row r="512" s="2" customFormat="1" x14ac:dyDescent="0.25"/>
    <row r="513" s="2" customFormat="1" x14ac:dyDescent="0.25"/>
    <row r="514" s="2" customFormat="1" x14ac:dyDescent="0.25"/>
    <row r="515" s="2" customFormat="1" x14ac:dyDescent="0.25"/>
    <row r="516" s="2" customFormat="1" x14ac:dyDescent="0.25"/>
    <row r="517" s="2" customFormat="1" x14ac:dyDescent="0.25"/>
    <row r="518" s="2" customFormat="1" x14ac:dyDescent="0.25"/>
    <row r="519" s="2" customFormat="1" x14ac:dyDescent="0.25"/>
    <row r="520" s="2" customFormat="1" x14ac:dyDescent="0.25"/>
    <row r="521" s="2" customFormat="1" x14ac:dyDescent="0.25"/>
    <row r="522" s="2" customFormat="1" x14ac:dyDescent="0.25"/>
    <row r="523" s="2" customFormat="1" x14ac:dyDescent="0.25"/>
    <row r="524" s="2" customFormat="1" x14ac:dyDescent="0.25"/>
    <row r="525" s="2" customFormat="1" x14ac:dyDescent="0.25"/>
    <row r="526" s="2" customFormat="1" x14ac:dyDescent="0.25"/>
    <row r="527" s="2" customFormat="1" x14ac:dyDescent="0.25"/>
    <row r="528" s="2" customFormat="1" x14ac:dyDescent="0.25"/>
    <row r="529" s="2" customFormat="1" x14ac:dyDescent="0.25"/>
    <row r="530" s="2" customFormat="1" x14ac:dyDescent="0.25"/>
    <row r="531" s="2" customFormat="1" x14ac:dyDescent="0.25"/>
    <row r="532" s="2" customFormat="1" x14ac:dyDescent="0.25"/>
    <row r="533" s="2" customFormat="1" x14ac:dyDescent="0.25"/>
    <row r="534" s="2" customFormat="1" x14ac:dyDescent="0.25"/>
    <row r="535" s="2" customFormat="1" x14ac:dyDescent="0.25"/>
    <row r="536" s="2" customFormat="1" x14ac:dyDescent="0.25"/>
    <row r="537" s="2" customFormat="1" x14ac:dyDescent="0.25"/>
    <row r="538" s="2" customFormat="1" x14ac:dyDescent="0.25"/>
    <row r="539" s="2" customFormat="1" x14ac:dyDescent="0.25"/>
    <row r="540" s="2" customFormat="1" x14ac:dyDescent="0.25"/>
    <row r="541" s="2" customFormat="1" x14ac:dyDescent="0.25"/>
    <row r="542" s="2" customFormat="1" x14ac:dyDescent="0.25"/>
    <row r="543" s="2" customFormat="1" x14ac:dyDescent="0.25"/>
    <row r="544" s="2" customFormat="1" x14ac:dyDescent="0.25"/>
    <row r="545" s="2" customFormat="1" x14ac:dyDescent="0.25"/>
    <row r="546" s="2" customFormat="1" x14ac:dyDescent="0.25"/>
    <row r="547" s="2" customFormat="1" x14ac:dyDescent="0.25"/>
    <row r="548" s="2" customFormat="1" x14ac:dyDescent="0.25"/>
    <row r="549" s="2" customFormat="1" x14ac:dyDescent="0.25"/>
    <row r="550" s="2" customFormat="1" x14ac:dyDescent="0.25"/>
    <row r="551" s="2" customFormat="1" x14ac:dyDescent="0.25"/>
    <row r="552" s="2" customFormat="1" x14ac:dyDescent="0.25"/>
    <row r="553" s="2" customFormat="1" x14ac:dyDescent="0.25"/>
    <row r="554" s="2" customFormat="1" x14ac:dyDescent="0.25"/>
    <row r="555" s="2" customFormat="1" x14ac:dyDescent="0.25"/>
    <row r="556" s="2" customFormat="1" x14ac:dyDescent="0.25"/>
    <row r="557" s="2" customFormat="1" x14ac:dyDescent="0.25"/>
    <row r="558" s="2" customFormat="1" x14ac:dyDescent="0.25"/>
    <row r="559" s="2" customFormat="1" x14ac:dyDescent="0.25"/>
    <row r="560" s="2" customFormat="1" x14ac:dyDescent="0.25"/>
    <row r="561" s="2" customFormat="1" x14ac:dyDescent="0.25"/>
    <row r="562" s="2" customFormat="1" x14ac:dyDescent="0.25"/>
    <row r="563" s="2" customFormat="1" x14ac:dyDescent="0.25"/>
    <row r="564" s="2" customFormat="1" x14ac:dyDescent="0.25"/>
    <row r="565" s="2" customFormat="1" x14ac:dyDescent="0.25"/>
    <row r="566" s="2" customFormat="1" x14ac:dyDescent="0.25"/>
    <row r="567" s="2" customFormat="1" x14ac:dyDescent="0.25"/>
    <row r="568" s="2" customFormat="1" x14ac:dyDescent="0.25"/>
    <row r="569" s="2" customFormat="1" x14ac:dyDescent="0.25"/>
    <row r="570" s="2" customFormat="1" x14ac:dyDescent="0.25"/>
    <row r="571" s="2" customFormat="1" x14ac:dyDescent="0.25"/>
    <row r="572" s="2" customFormat="1" x14ac:dyDescent="0.25"/>
    <row r="573" s="2" customFormat="1" x14ac:dyDescent="0.25"/>
    <row r="574" s="2" customFormat="1" x14ac:dyDescent="0.25"/>
    <row r="575" s="2" customFormat="1" x14ac:dyDescent="0.25"/>
    <row r="576" s="2" customFormat="1" x14ac:dyDescent="0.25"/>
    <row r="577" s="2" customFormat="1" x14ac:dyDescent="0.25"/>
    <row r="578" s="2" customFormat="1" x14ac:dyDescent="0.25"/>
    <row r="579" s="2" customFormat="1" x14ac:dyDescent="0.25"/>
    <row r="580" s="2" customFormat="1" x14ac:dyDescent="0.25"/>
    <row r="581" s="2" customFormat="1" x14ac:dyDescent="0.25"/>
    <row r="582" s="2" customFormat="1" x14ac:dyDescent="0.25"/>
    <row r="583" s="2" customFormat="1" x14ac:dyDescent="0.25"/>
    <row r="584" s="2" customFormat="1" x14ac:dyDescent="0.25"/>
    <row r="585" s="2" customFormat="1" x14ac:dyDescent="0.25"/>
    <row r="586" s="2" customFormat="1" x14ac:dyDescent="0.25"/>
    <row r="587" s="2" customFormat="1" x14ac:dyDescent="0.25"/>
    <row r="588" s="2" customFormat="1" x14ac:dyDescent="0.25"/>
    <row r="589" s="2" customFormat="1" x14ac:dyDescent="0.25"/>
    <row r="590" s="2" customFormat="1" x14ac:dyDescent="0.25"/>
    <row r="591" s="2" customFormat="1" x14ac:dyDescent="0.25"/>
    <row r="592" s="2" customFormat="1" x14ac:dyDescent="0.25"/>
    <row r="593" s="2" customFormat="1" x14ac:dyDescent="0.25"/>
    <row r="594" s="2" customFormat="1" x14ac:dyDescent="0.25"/>
    <row r="595" s="2" customFormat="1" x14ac:dyDescent="0.25"/>
    <row r="596" s="2" customFormat="1" x14ac:dyDescent="0.25"/>
    <row r="597" s="2" customFormat="1" x14ac:dyDescent="0.25"/>
    <row r="598" s="2" customFormat="1" x14ac:dyDescent="0.25"/>
    <row r="599" s="2" customFormat="1" x14ac:dyDescent="0.25"/>
    <row r="600" s="2" customFormat="1" x14ac:dyDescent="0.25"/>
    <row r="601" s="2" customFormat="1" x14ac:dyDescent="0.25"/>
    <row r="602" s="2" customFormat="1" x14ac:dyDescent="0.25"/>
    <row r="603" s="2" customFormat="1" x14ac:dyDescent="0.25"/>
    <row r="604" s="2" customFormat="1" x14ac:dyDescent="0.25"/>
    <row r="605" s="2" customFormat="1" x14ac:dyDescent="0.25"/>
    <row r="606" s="2" customFormat="1" x14ac:dyDescent="0.25"/>
    <row r="607" s="2" customFormat="1" x14ac:dyDescent="0.25"/>
    <row r="608" s="2" customFormat="1" x14ac:dyDescent="0.25"/>
    <row r="609" s="2" customFormat="1" x14ac:dyDescent="0.25"/>
    <row r="610" s="2" customFormat="1" x14ac:dyDescent="0.25"/>
    <row r="611" s="2" customFormat="1" x14ac:dyDescent="0.25"/>
    <row r="612" s="2" customFormat="1" x14ac:dyDescent="0.25"/>
    <row r="613" s="2" customFormat="1" x14ac:dyDescent="0.25"/>
    <row r="614" s="2" customFormat="1" x14ac:dyDescent="0.25"/>
    <row r="615" s="2" customFormat="1" x14ac:dyDescent="0.25"/>
    <row r="616" s="2" customFormat="1" x14ac:dyDescent="0.25"/>
    <row r="617" s="2" customFormat="1" x14ac:dyDescent="0.25"/>
    <row r="618" s="2" customFormat="1" x14ac:dyDescent="0.25"/>
    <row r="619" s="2" customFormat="1" x14ac:dyDescent="0.25"/>
    <row r="620" s="2" customFormat="1" x14ac:dyDescent="0.25"/>
    <row r="621" s="2" customFormat="1" x14ac:dyDescent="0.25"/>
    <row r="622" s="2" customFormat="1" x14ac:dyDescent="0.25"/>
    <row r="623" s="2" customFormat="1" x14ac:dyDescent="0.25"/>
    <row r="624" s="2" customFormat="1" x14ac:dyDescent="0.25"/>
    <row r="625" s="2" customFormat="1" x14ac:dyDescent="0.25"/>
    <row r="626" s="2" customFormat="1" x14ac:dyDescent="0.25"/>
    <row r="627" s="2" customFormat="1" x14ac:dyDescent="0.25"/>
    <row r="628" s="2" customFormat="1" x14ac:dyDescent="0.25"/>
    <row r="629" s="2" customFormat="1" x14ac:dyDescent="0.25"/>
    <row r="630" s="2" customFormat="1" x14ac:dyDescent="0.25"/>
    <row r="631" s="2" customFormat="1" x14ac:dyDescent="0.25"/>
    <row r="632" s="2" customFormat="1" x14ac:dyDescent="0.25"/>
    <row r="633" s="2" customFormat="1" x14ac:dyDescent="0.25"/>
    <row r="634" s="2" customFormat="1" x14ac:dyDescent="0.25"/>
    <row r="635" s="2" customFormat="1" x14ac:dyDescent="0.25"/>
    <row r="636" s="2" customFormat="1" x14ac:dyDescent="0.25"/>
    <row r="637" s="2" customFormat="1" x14ac:dyDescent="0.25"/>
    <row r="638" s="2" customFormat="1" x14ac:dyDescent="0.25"/>
    <row r="639" s="2" customFormat="1" x14ac:dyDescent="0.25"/>
    <row r="640" s="2" customFormat="1" x14ac:dyDescent="0.25"/>
    <row r="641" s="2" customFormat="1" x14ac:dyDescent="0.25"/>
    <row r="642" s="2" customFormat="1" x14ac:dyDescent="0.25"/>
    <row r="643" s="2" customFormat="1" x14ac:dyDescent="0.25"/>
    <row r="644" s="2" customFormat="1" x14ac:dyDescent="0.25"/>
    <row r="645" s="2" customFormat="1" x14ac:dyDescent="0.25"/>
    <row r="646" s="2" customFormat="1" x14ac:dyDescent="0.25"/>
    <row r="647" s="2" customFormat="1" x14ac:dyDescent="0.25"/>
    <row r="648" s="2" customFormat="1" x14ac:dyDescent="0.25"/>
    <row r="649" s="2" customFormat="1" x14ac:dyDescent="0.25"/>
    <row r="650" s="2" customFormat="1" x14ac:dyDescent="0.25"/>
    <row r="651" s="2" customFormat="1" x14ac:dyDescent="0.25"/>
    <row r="652" s="2" customFormat="1" x14ac:dyDescent="0.25"/>
    <row r="653" s="2" customFormat="1" x14ac:dyDescent="0.25"/>
    <row r="654" s="2" customFormat="1" x14ac:dyDescent="0.25"/>
    <row r="655" s="2" customFormat="1" x14ac:dyDescent="0.25"/>
    <row r="656" s="2" customFormat="1" x14ac:dyDescent="0.25"/>
    <row r="657" s="2" customFormat="1" x14ac:dyDescent="0.25"/>
    <row r="658" s="2" customFormat="1" x14ac:dyDescent="0.25"/>
    <row r="659" s="2" customFormat="1" x14ac:dyDescent="0.25"/>
    <row r="660" s="2" customFormat="1" x14ac:dyDescent="0.25"/>
    <row r="661" s="2" customFormat="1" x14ac:dyDescent="0.25"/>
    <row r="662" s="2" customFormat="1" x14ac:dyDescent="0.25"/>
    <row r="663" s="2" customFormat="1" x14ac:dyDescent="0.25"/>
    <row r="664" s="2" customFormat="1" x14ac:dyDescent="0.25"/>
    <row r="665" s="2" customFormat="1" x14ac:dyDescent="0.25"/>
    <row r="666" s="2" customFormat="1" x14ac:dyDescent="0.25"/>
    <row r="667" s="2" customFormat="1" x14ac:dyDescent="0.25"/>
    <row r="668" s="2" customFormat="1" x14ac:dyDescent="0.25"/>
    <row r="669" s="2" customFormat="1" x14ac:dyDescent="0.25"/>
    <row r="670" s="2" customFormat="1" x14ac:dyDescent="0.25"/>
    <row r="671" s="2" customFormat="1" x14ac:dyDescent="0.25"/>
    <row r="672" s="2" customFormat="1" x14ac:dyDescent="0.25"/>
    <row r="673" s="2" customFormat="1" x14ac:dyDescent="0.25"/>
    <row r="674" s="2" customFormat="1" x14ac:dyDescent="0.25"/>
    <row r="675" s="2" customFormat="1" x14ac:dyDescent="0.25"/>
    <row r="676" s="2" customFormat="1" x14ac:dyDescent="0.25"/>
    <row r="677" s="2" customFormat="1" x14ac:dyDescent="0.25"/>
    <row r="678" s="2" customFormat="1" x14ac:dyDescent="0.25"/>
    <row r="679" s="2" customFormat="1" x14ac:dyDescent="0.25"/>
    <row r="680" s="2" customFormat="1" x14ac:dyDescent="0.25"/>
    <row r="681" s="2" customFormat="1" x14ac:dyDescent="0.25"/>
    <row r="682" s="2" customFormat="1" x14ac:dyDescent="0.25"/>
    <row r="683" s="2" customFormat="1" x14ac:dyDescent="0.25"/>
    <row r="684" s="2" customFormat="1" x14ac:dyDescent="0.25"/>
    <row r="685" s="2" customFormat="1" x14ac:dyDescent="0.25"/>
    <row r="686" s="2" customFormat="1" x14ac:dyDescent="0.25"/>
    <row r="687" s="2" customFormat="1" x14ac:dyDescent="0.25"/>
    <row r="688" s="2" customFormat="1" x14ac:dyDescent="0.25"/>
    <row r="689" s="2" customFormat="1" x14ac:dyDescent="0.25"/>
    <row r="690" s="2" customFormat="1" x14ac:dyDescent="0.25"/>
    <row r="691" s="2" customFormat="1" x14ac:dyDescent="0.25"/>
    <row r="692" s="2" customFormat="1" x14ac:dyDescent="0.25"/>
    <row r="693" s="2" customFormat="1" x14ac:dyDescent="0.25"/>
    <row r="694" s="2" customFormat="1" x14ac:dyDescent="0.25"/>
    <row r="695" s="2" customFormat="1" x14ac:dyDescent="0.25"/>
    <row r="696" s="2" customFormat="1" x14ac:dyDescent="0.25"/>
    <row r="697" s="2" customFormat="1" x14ac:dyDescent="0.25"/>
    <row r="698" s="2" customFormat="1" x14ac:dyDescent="0.25"/>
    <row r="699" s="2" customFormat="1" x14ac:dyDescent="0.25"/>
    <row r="700" s="2" customFormat="1" x14ac:dyDescent="0.25"/>
    <row r="701" s="2" customFormat="1" x14ac:dyDescent="0.25"/>
    <row r="702" s="2" customFormat="1" x14ac:dyDescent="0.25"/>
    <row r="703" s="2" customFormat="1" x14ac:dyDescent="0.25"/>
    <row r="704" s="2" customFormat="1" x14ac:dyDescent="0.25"/>
    <row r="705" s="2" customFormat="1" x14ac:dyDescent="0.25"/>
    <row r="706" s="2" customFormat="1" x14ac:dyDescent="0.25"/>
    <row r="707" s="2" customFormat="1" x14ac:dyDescent="0.25"/>
    <row r="708" s="2" customFormat="1" x14ac:dyDescent="0.25"/>
    <row r="709" s="2" customFormat="1" x14ac:dyDescent="0.25"/>
    <row r="710" s="2" customFormat="1" x14ac:dyDescent="0.25"/>
    <row r="711" s="2" customFormat="1" x14ac:dyDescent="0.25"/>
    <row r="712" s="2" customFormat="1" x14ac:dyDescent="0.25"/>
    <row r="713" s="2" customFormat="1" x14ac:dyDescent="0.25"/>
    <row r="714" s="2" customFormat="1" x14ac:dyDescent="0.25"/>
    <row r="715" s="2" customFormat="1" x14ac:dyDescent="0.25"/>
    <row r="716" s="2" customFormat="1" x14ac:dyDescent="0.25"/>
    <row r="717" s="2" customFormat="1" x14ac:dyDescent="0.25"/>
    <row r="718" s="2" customFormat="1" x14ac:dyDescent="0.25"/>
    <row r="719" s="2" customFormat="1" x14ac:dyDescent="0.25"/>
    <row r="720" s="2" customFormat="1" x14ac:dyDescent="0.25"/>
    <row r="721" s="2" customFormat="1" x14ac:dyDescent="0.25"/>
    <row r="722" s="2" customFormat="1" x14ac:dyDescent="0.25"/>
    <row r="723" s="2" customFormat="1" x14ac:dyDescent="0.25"/>
    <row r="724" s="2" customFormat="1" x14ac:dyDescent="0.25"/>
    <row r="725" s="2" customFormat="1" x14ac:dyDescent="0.25"/>
    <row r="726" s="2" customFormat="1" x14ac:dyDescent="0.25"/>
    <row r="727" s="2" customFormat="1" x14ac:dyDescent="0.25"/>
    <row r="728" s="2" customFormat="1" x14ac:dyDescent="0.25"/>
    <row r="729" s="2" customFormat="1" x14ac:dyDescent="0.25"/>
    <row r="730" s="2" customFormat="1" x14ac:dyDescent="0.25"/>
    <row r="731" s="2" customFormat="1" x14ac:dyDescent="0.25"/>
    <row r="732" s="2" customFormat="1" x14ac:dyDescent="0.25"/>
    <row r="733" s="2" customFormat="1" x14ac:dyDescent="0.25"/>
    <row r="734" s="2" customFormat="1" x14ac:dyDescent="0.25"/>
    <row r="735" s="2" customFormat="1" x14ac:dyDescent="0.25"/>
    <row r="736" s="2" customFormat="1" x14ac:dyDescent="0.25"/>
    <row r="737" s="2" customFormat="1" x14ac:dyDescent="0.25"/>
    <row r="738" s="2" customFormat="1" x14ac:dyDescent="0.25"/>
    <row r="739" s="2" customFormat="1" x14ac:dyDescent="0.25"/>
    <row r="740" s="2" customFormat="1" x14ac:dyDescent="0.25"/>
    <row r="741" s="2" customFormat="1" x14ac:dyDescent="0.25"/>
    <row r="742" s="2" customFormat="1" x14ac:dyDescent="0.25"/>
    <row r="743" s="2" customFormat="1" x14ac:dyDescent="0.25"/>
    <row r="744" s="2" customFormat="1" x14ac:dyDescent="0.25"/>
    <row r="745" s="2" customFormat="1" x14ac:dyDescent="0.25"/>
    <row r="746" s="2" customFormat="1" x14ac:dyDescent="0.25"/>
    <row r="747" s="2" customFormat="1" x14ac:dyDescent="0.25"/>
    <row r="748" s="2" customFormat="1" x14ac:dyDescent="0.25"/>
    <row r="749" s="2" customFormat="1" x14ac:dyDescent="0.25"/>
    <row r="750" s="2" customFormat="1" x14ac:dyDescent="0.25"/>
    <row r="751" s="2" customFormat="1" x14ac:dyDescent="0.25"/>
    <row r="752" s="2" customFormat="1" x14ac:dyDescent="0.25"/>
    <row r="753" s="2" customFormat="1" x14ac:dyDescent="0.25"/>
    <row r="754" s="2" customFormat="1" x14ac:dyDescent="0.25"/>
    <row r="755" s="2" customFormat="1" x14ac:dyDescent="0.25"/>
    <row r="756" s="2" customFormat="1" x14ac:dyDescent="0.25"/>
    <row r="757" s="2" customFormat="1" x14ac:dyDescent="0.25"/>
    <row r="758" s="2" customFormat="1" x14ac:dyDescent="0.25"/>
    <row r="759" s="2" customFormat="1" x14ac:dyDescent="0.25"/>
    <row r="760" s="2" customFormat="1" x14ac:dyDescent="0.25"/>
    <row r="761" s="2" customFormat="1" x14ac:dyDescent="0.25"/>
    <row r="762" s="2" customFormat="1" x14ac:dyDescent="0.25"/>
    <row r="763" s="2" customFormat="1" x14ac:dyDescent="0.25"/>
    <row r="764" s="2" customFormat="1" x14ac:dyDescent="0.25"/>
    <row r="765" s="2" customFormat="1" x14ac:dyDescent="0.25"/>
    <row r="766" s="2" customFormat="1" x14ac:dyDescent="0.25"/>
    <row r="767" s="2" customFormat="1" x14ac:dyDescent="0.25"/>
    <row r="768" s="2" customFormat="1" x14ac:dyDescent="0.25"/>
    <row r="769" spans="1:14" s="2" customFormat="1" x14ac:dyDescent="0.25"/>
    <row r="770" spans="1:14" s="2" customFormat="1" x14ac:dyDescent="0.25"/>
    <row r="771" spans="1:14" s="2" customFormat="1" x14ac:dyDescent="0.25"/>
    <row r="772" spans="1:14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M772" s="2"/>
      <c r="N772" s="2"/>
    </row>
    <row r="773" spans="1:14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M773" s="2"/>
      <c r="N773" s="2"/>
    </row>
    <row r="774" spans="1:14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M774" s="2"/>
      <c r="N774" s="2"/>
    </row>
    <row r="775" spans="1:14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M775" s="2"/>
      <c r="N775" s="2"/>
    </row>
    <row r="776" spans="1:14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M776" s="2"/>
      <c r="N776" s="2"/>
    </row>
    <row r="777" spans="1:14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M777" s="2"/>
      <c r="N777" s="2"/>
    </row>
    <row r="778" spans="1:14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M778" s="2"/>
      <c r="N778" s="2"/>
    </row>
    <row r="779" spans="1:14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M779" s="2"/>
      <c r="N779" s="2"/>
    </row>
    <row r="780" spans="1:14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M780" s="2"/>
      <c r="N780" s="2"/>
    </row>
    <row r="781" spans="1:14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M781" s="2"/>
      <c r="N781" s="2"/>
    </row>
    <row r="782" spans="1:14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M782" s="2"/>
      <c r="N782" s="2"/>
    </row>
    <row r="783" spans="1:14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M783" s="2"/>
      <c r="N783" s="2"/>
    </row>
    <row r="784" spans="1:14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M784" s="2"/>
      <c r="N784" s="2"/>
    </row>
    <row r="785" spans="1:14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M785" s="2"/>
      <c r="N785" s="2"/>
    </row>
    <row r="786" spans="1:14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M786" s="2"/>
      <c r="N786" s="2"/>
    </row>
    <row r="787" spans="1:14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M787" s="2"/>
      <c r="N787" s="2"/>
    </row>
    <row r="788" spans="1:14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M788" s="2"/>
      <c r="N788" s="2"/>
    </row>
    <row r="789" spans="1:14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M789" s="2"/>
      <c r="N789" s="2"/>
    </row>
    <row r="790" spans="1:14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M790" s="2"/>
      <c r="N790" s="2"/>
    </row>
    <row r="791" spans="1:14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M791" s="2"/>
      <c r="N791" s="2"/>
    </row>
    <row r="792" spans="1:14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M792" s="2"/>
      <c r="N792" s="2"/>
    </row>
    <row r="793" spans="1:14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M793" s="2"/>
      <c r="N793" s="2"/>
    </row>
    <row r="794" spans="1:14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M794" s="2"/>
      <c r="N794" s="2"/>
    </row>
    <row r="795" spans="1:14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M795" s="2"/>
      <c r="N795" s="2"/>
    </row>
    <row r="796" spans="1:14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M796" s="2"/>
      <c r="N796" s="2"/>
    </row>
    <row r="797" spans="1:14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M797" s="2"/>
      <c r="N797" s="2"/>
    </row>
    <row r="798" spans="1:14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M798" s="2"/>
      <c r="N798" s="2"/>
    </row>
    <row r="799" spans="1:14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M799" s="2"/>
      <c r="N799" s="2"/>
    </row>
    <row r="800" spans="1:14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M800" s="2"/>
      <c r="N800" s="2"/>
    </row>
    <row r="801" spans="1:14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M801" s="2"/>
      <c r="N801" s="2"/>
    </row>
    <row r="802" spans="1:14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M802" s="2"/>
      <c r="N802" s="2"/>
    </row>
    <row r="803" spans="1:14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M803" s="2"/>
      <c r="N803" s="2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66"/>
  <sheetViews>
    <sheetView workbookViewId="0">
      <selection activeCell="E1" sqref="E1:F1048576"/>
    </sheetView>
  </sheetViews>
  <sheetFormatPr defaultRowHeight="15" x14ac:dyDescent="0.25"/>
  <cols>
    <col min="1" max="1" width="18.7109375" style="38" customWidth="1"/>
    <col min="4" max="4" width="29.85546875" style="38" customWidth="1"/>
    <col min="7" max="7" width="2" style="24" customWidth="1"/>
    <col min="8" max="8" width="14" style="25" bestFit="1" customWidth="1"/>
    <col min="9" max="9" width="9.5703125" style="25" bestFit="1" customWidth="1"/>
    <col min="10" max="10" width="10.140625" style="25" bestFit="1" customWidth="1"/>
    <col min="11" max="11" width="2" style="24" customWidth="1"/>
    <col min="12" max="12" width="14" style="25" bestFit="1" customWidth="1"/>
    <col min="13" max="13" width="9.5703125" style="25" bestFit="1" customWidth="1"/>
    <col min="14" max="14" width="10.140625" style="25" bestFit="1" customWidth="1"/>
    <col min="15" max="15" width="2" style="24" customWidth="1"/>
    <col min="16" max="16" width="14" style="45" bestFit="1" customWidth="1"/>
    <col min="17" max="17" width="9.5703125" style="45" bestFit="1" customWidth="1"/>
    <col min="18" max="18" width="10.140625" style="45" bestFit="1" customWidth="1"/>
    <col min="19" max="19" width="2" style="24" customWidth="1"/>
    <col min="20" max="20" width="14" style="45" bestFit="1" customWidth="1"/>
    <col min="21" max="21" width="9.5703125" style="45" bestFit="1" customWidth="1"/>
    <col min="22" max="22" width="10.7109375" style="45" bestFit="1" customWidth="1"/>
    <col min="23" max="23" width="2" style="24" customWidth="1"/>
  </cols>
  <sheetData>
    <row r="1" spans="1:22" x14ac:dyDescent="0.25">
      <c r="B1" t="s">
        <v>95</v>
      </c>
      <c r="E1" t="s">
        <v>95</v>
      </c>
      <c r="H1" s="25" t="s">
        <v>169</v>
      </c>
      <c r="I1" s="25" t="s">
        <v>3</v>
      </c>
      <c r="J1" s="25" t="s">
        <v>4</v>
      </c>
      <c r="L1" s="25" t="s">
        <v>169</v>
      </c>
      <c r="M1" s="25" t="s">
        <v>5</v>
      </c>
      <c r="N1" s="25" t="s">
        <v>6</v>
      </c>
      <c r="P1" s="25" t="s">
        <v>169</v>
      </c>
      <c r="Q1" s="45" t="s">
        <v>7</v>
      </c>
      <c r="R1" s="45" t="s">
        <v>8</v>
      </c>
      <c r="S1" s="36"/>
      <c r="T1" s="25" t="s">
        <v>169</v>
      </c>
      <c r="U1" s="45" t="s">
        <v>9</v>
      </c>
      <c r="V1" s="45" t="s">
        <v>10</v>
      </c>
    </row>
    <row r="2" spans="1:22" x14ac:dyDescent="0.25">
      <c r="A2" s="48" t="s">
        <v>199</v>
      </c>
      <c r="B2" t="s">
        <v>270</v>
      </c>
      <c r="C2" t="s">
        <v>263</v>
      </c>
      <c r="D2" s="48" t="s">
        <v>200</v>
      </c>
      <c r="E2" t="s">
        <v>270</v>
      </c>
      <c r="F2" t="s">
        <v>263</v>
      </c>
      <c r="H2" s="46"/>
      <c r="P2" s="46"/>
      <c r="S2" s="36"/>
      <c r="T2" s="46"/>
    </row>
    <row r="3" spans="1:22" x14ac:dyDescent="0.25">
      <c r="B3" t="s">
        <v>215</v>
      </c>
      <c r="C3" t="s">
        <v>289</v>
      </c>
      <c r="E3" t="s">
        <v>215</v>
      </c>
      <c r="F3" t="s">
        <v>289</v>
      </c>
      <c r="H3" s="25">
        <f t="shared" ref="H3:H34" si="0">B63/1000000000</f>
        <v>22</v>
      </c>
      <c r="I3" s="25">
        <f t="shared" ref="I3:I34" si="1">C63</f>
        <v>-87.762466000000003</v>
      </c>
      <c r="J3" s="25">
        <f t="shared" ref="J3:J34" si="2">F63</f>
        <v>-34.734406</v>
      </c>
      <c r="L3" s="25">
        <f t="shared" ref="L3:L34" si="3">B117/1000000000</f>
        <v>33</v>
      </c>
      <c r="M3" s="25">
        <f t="shared" ref="M3:M34" si="4">C117</f>
        <v>-57.854922999999999</v>
      </c>
      <c r="N3" s="25">
        <f t="shared" ref="N3:N34" si="5">F117</f>
        <v>-54.667171000000003</v>
      </c>
      <c r="P3" s="45">
        <f t="shared" ref="P3:P34" si="6">B171/1000000000</f>
        <v>0</v>
      </c>
      <c r="Q3" s="25">
        <f t="shared" ref="Q3:Q34" si="7">C171</f>
        <v>0</v>
      </c>
      <c r="R3" s="25">
        <f t="shared" ref="R3:R34" si="8">F171</f>
        <v>0</v>
      </c>
      <c r="S3" s="36"/>
      <c r="T3" s="25">
        <f t="shared" ref="T3:T34" si="9">B225/1000000000</f>
        <v>0</v>
      </c>
      <c r="U3" s="25">
        <f t="shared" ref="U3:U34" si="10">C225</f>
        <v>0</v>
      </c>
      <c r="V3" s="25">
        <f t="shared" ref="V3:V34" si="11">F225</f>
        <v>0</v>
      </c>
    </row>
    <row r="4" spans="1:22" x14ac:dyDescent="0.25">
      <c r="B4" t="s">
        <v>98</v>
      </c>
      <c r="E4" t="s">
        <v>98</v>
      </c>
      <c r="H4" s="25">
        <f t="shared" si="0"/>
        <v>22.375</v>
      </c>
      <c r="I4" s="25">
        <f t="shared" si="1"/>
        <v>-86.955025000000006</v>
      </c>
      <c r="J4" s="25">
        <f t="shared" si="2"/>
        <v>-34.590755000000001</v>
      </c>
      <c r="L4" s="25">
        <f t="shared" si="3"/>
        <v>33.145833333333002</v>
      </c>
      <c r="M4" s="25">
        <f t="shared" si="4"/>
        <v>-56.317059</v>
      </c>
      <c r="N4" s="25">
        <f t="shared" si="5"/>
        <v>-54.359679999999997</v>
      </c>
      <c r="P4" s="45">
        <f t="shared" si="6"/>
        <v>0</v>
      </c>
      <c r="Q4" s="25">
        <f t="shared" si="7"/>
        <v>0</v>
      </c>
      <c r="R4" s="25">
        <f t="shared" si="8"/>
        <v>0</v>
      </c>
      <c r="S4" s="36"/>
      <c r="T4" s="25">
        <f t="shared" si="9"/>
        <v>0</v>
      </c>
      <c r="U4" s="25">
        <f t="shared" si="10"/>
        <v>0</v>
      </c>
      <c r="V4" s="25">
        <f t="shared" si="11"/>
        <v>0</v>
      </c>
    </row>
    <row r="5" spans="1:22" x14ac:dyDescent="0.25">
      <c r="H5" s="25">
        <f t="shared" si="0"/>
        <v>22.75</v>
      </c>
      <c r="I5" s="25">
        <f t="shared" si="1"/>
        <v>-83.939994999999996</v>
      </c>
      <c r="J5" s="25">
        <f t="shared" si="2"/>
        <v>-34.486046000000002</v>
      </c>
      <c r="L5" s="25">
        <f t="shared" si="3"/>
        <v>33.291666666666998</v>
      </c>
      <c r="M5" s="25">
        <f t="shared" si="4"/>
        <v>-53.611435</v>
      </c>
      <c r="N5" s="25">
        <f t="shared" si="5"/>
        <v>-53.839489</v>
      </c>
      <c r="P5" s="45">
        <f t="shared" si="6"/>
        <v>0</v>
      </c>
      <c r="Q5" s="25">
        <f t="shared" si="7"/>
        <v>0</v>
      </c>
      <c r="R5" s="25">
        <f t="shared" si="8"/>
        <v>0</v>
      </c>
      <c r="S5" s="36"/>
      <c r="T5" s="25">
        <f t="shared" si="9"/>
        <v>0</v>
      </c>
      <c r="U5" s="25">
        <f t="shared" si="10"/>
        <v>0</v>
      </c>
      <c r="V5" s="25">
        <f t="shared" si="11"/>
        <v>0</v>
      </c>
    </row>
    <row r="6" spans="1:22" x14ac:dyDescent="0.25">
      <c r="H6" s="25">
        <f t="shared" si="0"/>
        <v>23.125</v>
      </c>
      <c r="I6" s="25">
        <f t="shared" si="1"/>
        <v>-82.780272999999994</v>
      </c>
      <c r="J6" s="25">
        <f t="shared" si="2"/>
        <v>-34.315350000000002</v>
      </c>
      <c r="L6" s="25">
        <f t="shared" si="3"/>
        <v>33.4375</v>
      </c>
      <c r="M6" s="25">
        <f t="shared" si="4"/>
        <v>-52.498584999999999</v>
      </c>
      <c r="N6" s="25">
        <f t="shared" si="5"/>
        <v>-53.545292000000003</v>
      </c>
      <c r="P6" s="45">
        <f t="shared" si="6"/>
        <v>0</v>
      </c>
      <c r="Q6" s="25">
        <f t="shared" si="7"/>
        <v>0</v>
      </c>
      <c r="R6" s="25">
        <f t="shared" si="8"/>
        <v>0</v>
      </c>
      <c r="S6" s="36"/>
      <c r="T6" s="25">
        <f t="shared" si="9"/>
        <v>0</v>
      </c>
      <c r="U6" s="25">
        <f t="shared" si="10"/>
        <v>0</v>
      </c>
      <c r="V6" s="25">
        <f t="shared" si="11"/>
        <v>0</v>
      </c>
    </row>
    <row r="7" spans="1:22" x14ac:dyDescent="0.25">
      <c r="B7" t="s">
        <v>18</v>
      </c>
      <c r="E7" t="s">
        <v>18</v>
      </c>
      <c r="H7" s="25">
        <f t="shared" si="0"/>
        <v>23.5</v>
      </c>
      <c r="I7" s="25">
        <f t="shared" si="1"/>
        <v>-77.910042000000004</v>
      </c>
      <c r="J7" s="25">
        <f t="shared" si="2"/>
        <v>-34.137844000000001</v>
      </c>
      <c r="L7" s="25">
        <f t="shared" si="3"/>
        <v>33.583333333333002</v>
      </c>
      <c r="M7" s="25">
        <f t="shared" si="4"/>
        <v>-52.877853000000002</v>
      </c>
      <c r="N7" s="25">
        <f t="shared" si="5"/>
        <v>-53.573315000000001</v>
      </c>
      <c r="P7" s="45">
        <f t="shared" si="6"/>
        <v>0</v>
      </c>
      <c r="Q7" s="25">
        <f t="shared" si="7"/>
        <v>0</v>
      </c>
      <c r="R7" s="25">
        <f t="shared" si="8"/>
        <v>0</v>
      </c>
      <c r="S7" s="36"/>
      <c r="T7" s="25">
        <f t="shared" si="9"/>
        <v>0</v>
      </c>
      <c r="U7" s="25">
        <f t="shared" si="10"/>
        <v>0</v>
      </c>
      <c r="V7" s="25">
        <f t="shared" si="11"/>
        <v>0</v>
      </c>
    </row>
    <row r="8" spans="1:22" x14ac:dyDescent="0.25">
      <c r="B8" t="s">
        <v>19</v>
      </c>
      <c r="C8" t="s">
        <v>279</v>
      </c>
      <c r="E8" t="s">
        <v>19</v>
      </c>
      <c r="F8" t="s">
        <v>279</v>
      </c>
      <c r="H8" s="25">
        <f t="shared" si="0"/>
        <v>23.875</v>
      </c>
      <c r="I8" s="25">
        <f t="shared" si="1"/>
        <v>-73.403114000000002</v>
      </c>
      <c r="J8" s="25">
        <f t="shared" si="2"/>
        <v>-33.944893</v>
      </c>
      <c r="L8" s="25">
        <f t="shared" si="3"/>
        <v>33.729166666666998</v>
      </c>
      <c r="M8" s="25">
        <f t="shared" si="4"/>
        <v>-52.261691999999996</v>
      </c>
      <c r="N8" s="25">
        <f t="shared" si="5"/>
        <v>-53.553440000000002</v>
      </c>
      <c r="P8" s="45">
        <f t="shared" si="6"/>
        <v>0</v>
      </c>
      <c r="Q8" s="25">
        <f t="shared" si="7"/>
        <v>0</v>
      </c>
      <c r="R8" s="25">
        <f t="shared" si="8"/>
        <v>0</v>
      </c>
      <c r="S8" s="36"/>
      <c r="T8" s="25">
        <f t="shared" si="9"/>
        <v>0</v>
      </c>
      <c r="U8" s="25">
        <f t="shared" si="10"/>
        <v>0</v>
      </c>
      <c r="V8" s="25">
        <f t="shared" si="11"/>
        <v>0</v>
      </c>
    </row>
    <row r="9" spans="1:22" x14ac:dyDescent="0.25">
      <c r="B9">
        <v>11000000000</v>
      </c>
      <c r="C9">
        <v>-28.657997000000002</v>
      </c>
      <c r="E9">
        <v>11000000000</v>
      </c>
      <c r="F9">
        <v>-48.222785999999999</v>
      </c>
      <c r="H9" s="25">
        <f t="shared" si="0"/>
        <v>24.25</v>
      </c>
      <c r="I9" s="25">
        <f t="shared" si="1"/>
        <v>-72.267075000000006</v>
      </c>
      <c r="J9" s="25">
        <f t="shared" si="2"/>
        <v>-33.766930000000002</v>
      </c>
      <c r="L9" s="25">
        <f t="shared" si="3"/>
        <v>33.875</v>
      </c>
      <c r="M9" s="25">
        <f t="shared" si="4"/>
        <v>-50.823582000000002</v>
      </c>
      <c r="N9" s="25">
        <f t="shared" si="5"/>
        <v>-53.388331999999998</v>
      </c>
      <c r="P9" s="45">
        <f t="shared" si="6"/>
        <v>0</v>
      </c>
      <c r="Q9" s="25">
        <f t="shared" si="7"/>
        <v>0</v>
      </c>
      <c r="R9" s="25">
        <f t="shared" si="8"/>
        <v>0</v>
      </c>
      <c r="S9" s="36"/>
      <c r="T9" s="25">
        <f t="shared" si="9"/>
        <v>0</v>
      </c>
      <c r="U9" s="25">
        <f t="shared" si="10"/>
        <v>0</v>
      </c>
      <c r="V9" s="25">
        <f t="shared" si="11"/>
        <v>0</v>
      </c>
    </row>
    <row r="10" spans="1:22" x14ac:dyDescent="0.25">
      <c r="B10">
        <v>11604166666.667</v>
      </c>
      <c r="C10">
        <v>-27.553587</v>
      </c>
      <c r="E10">
        <v>11604166666.667</v>
      </c>
      <c r="F10">
        <v>-48.055767000000003</v>
      </c>
      <c r="H10" s="25">
        <f t="shared" si="0"/>
        <v>24.625</v>
      </c>
      <c r="I10" s="25">
        <f t="shared" si="1"/>
        <v>-70.350761000000006</v>
      </c>
      <c r="J10" s="25">
        <f t="shared" si="2"/>
        <v>-33.736359</v>
      </c>
      <c r="L10" s="25">
        <f t="shared" si="3"/>
        <v>34.020833333333002</v>
      </c>
      <c r="M10" s="25">
        <f t="shared" si="4"/>
        <v>-50.044479000000003</v>
      </c>
      <c r="N10" s="25">
        <f t="shared" si="5"/>
        <v>-53.129288000000003</v>
      </c>
      <c r="P10" s="45">
        <f t="shared" si="6"/>
        <v>0</v>
      </c>
      <c r="Q10" s="25">
        <f t="shared" si="7"/>
        <v>0</v>
      </c>
      <c r="R10" s="25">
        <f t="shared" si="8"/>
        <v>0</v>
      </c>
      <c r="S10" s="36"/>
      <c r="T10" s="25">
        <f t="shared" si="9"/>
        <v>0</v>
      </c>
      <c r="U10" s="25">
        <f t="shared" si="10"/>
        <v>0</v>
      </c>
      <c r="V10" s="25">
        <f t="shared" si="11"/>
        <v>0</v>
      </c>
    </row>
    <row r="11" spans="1:22" x14ac:dyDescent="0.25">
      <c r="B11">
        <v>12208333333.333</v>
      </c>
      <c r="C11">
        <v>-26.272895999999999</v>
      </c>
      <c r="E11">
        <v>12208333333.333</v>
      </c>
      <c r="F11">
        <v>-47.909336000000003</v>
      </c>
      <c r="H11" s="25">
        <f t="shared" si="0"/>
        <v>25</v>
      </c>
      <c r="I11" s="25">
        <f t="shared" si="1"/>
        <v>-69.369743</v>
      </c>
      <c r="J11" s="25">
        <f t="shared" si="2"/>
        <v>-33.579974999999997</v>
      </c>
      <c r="L11" s="25">
        <f t="shared" si="3"/>
        <v>34.166666666666998</v>
      </c>
      <c r="M11" s="25">
        <f t="shared" si="4"/>
        <v>-50.235725000000002</v>
      </c>
      <c r="N11" s="25">
        <f t="shared" si="5"/>
        <v>-52.877361000000001</v>
      </c>
      <c r="P11" s="45">
        <f t="shared" si="6"/>
        <v>0</v>
      </c>
      <c r="Q11" s="25">
        <f t="shared" si="7"/>
        <v>0</v>
      </c>
      <c r="R11" s="25">
        <f t="shared" si="8"/>
        <v>0</v>
      </c>
      <c r="S11" s="36"/>
      <c r="T11" s="25">
        <f t="shared" si="9"/>
        <v>0</v>
      </c>
      <c r="U11" s="25">
        <f t="shared" si="10"/>
        <v>0</v>
      </c>
      <c r="V11" s="25">
        <f t="shared" si="11"/>
        <v>0</v>
      </c>
    </row>
    <row r="12" spans="1:22" x14ac:dyDescent="0.25">
      <c r="B12">
        <v>12812500000</v>
      </c>
      <c r="C12">
        <v>-25.352792999999998</v>
      </c>
      <c r="E12">
        <v>12812500000</v>
      </c>
      <c r="F12">
        <v>-47.944468999999998</v>
      </c>
      <c r="H12" s="25">
        <f t="shared" si="0"/>
        <v>25.375</v>
      </c>
      <c r="I12" s="25">
        <f t="shared" si="1"/>
        <v>-65.377776999999995</v>
      </c>
      <c r="J12" s="25">
        <f t="shared" si="2"/>
        <v>-33.454974999999997</v>
      </c>
      <c r="L12" s="25">
        <f t="shared" si="3"/>
        <v>34.3125</v>
      </c>
      <c r="M12" s="25">
        <f t="shared" si="4"/>
        <v>-50.547302000000002</v>
      </c>
      <c r="N12" s="25">
        <f t="shared" si="5"/>
        <v>-52.809826000000001</v>
      </c>
      <c r="P12" s="45">
        <f t="shared" si="6"/>
        <v>0</v>
      </c>
      <c r="Q12" s="25">
        <f t="shared" si="7"/>
        <v>0</v>
      </c>
      <c r="R12" s="25">
        <f t="shared" si="8"/>
        <v>0</v>
      </c>
      <c r="S12" s="36"/>
      <c r="T12" s="25">
        <f t="shared" si="9"/>
        <v>0</v>
      </c>
      <c r="U12" s="25">
        <f t="shared" si="10"/>
        <v>0</v>
      </c>
      <c r="V12" s="25">
        <f t="shared" si="11"/>
        <v>0</v>
      </c>
    </row>
    <row r="13" spans="1:22" x14ac:dyDescent="0.25">
      <c r="B13">
        <v>13416666666.667</v>
      </c>
      <c r="C13">
        <v>-25.428162</v>
      </c>
      <c r="E13">
        <v>13416666666.667</v>
      </c>
      <c r="F13">
        <v>-51.041514999999997</v>
      </c>
      <c r="H13" s="25">
        <f t="shared" si="0"/>
        <v>25.75</v>
      </c>
      <c r="I13" s="25">
        <f t="shared" si="1"/>
        <v>-63.208011999999997</v>
      </c>
      <c r="J13" s="25">
        <f t="shared" si="2"/>
        <v>-33.408366999999998</v>
      </c>
      <c r="L13" s="25">
        <f t="shared" si="3"/>
        <v>34.458333333333002</v>
      </c>
      <c r="M13" s="25">
        <f t="shared" si="4"/>
        <v>-48.417042000000002</v>
      </c>
      <c r="N13" s="25">
        <f t="shared" si="5"/>
        <v>-52.606743000000002</v>
      </c>
      <c r="P13" s="45">
        <f t="shared" si="6"/>
        <v>0</v>
      </c>
      <c r="Q13" s="25">
        <f t="shared" si="7"/>
        <v>0</v>
      </c>
      <c r="R13" s="25">
        <f t="shared" si="8"/>
        <v>0</v>
      </c>
      <c r="S13" s="36"/>
      <c r="T13" s="25">
        <f t="shared" si="9"/>
        <v>0</v>
      </c>
      <c r="U13" s="25">
        <f t="shared" si="10"/>
        <v>0</v>
      </c>
      <c r="V13" s="25">
        <f t="shared" si="11"/>
        <v>0</v>
      </c>
    </row>
    <row r="14" spans="1:22" x14ac:dyDescent="0.25">
      <c r="B14">
        <v>14020833333.333</v>
      </c>
      <c r="C14">
        <v>-25.571959</v>
      </c>
      <c r="E14">
        <v>14020833333.333</v>
      </c>
      <c r="F14">
        <v>-53.76408</v>
      </c>
      <c r="H14" s="25">
        <f t="shared" si="0"/>
        <v>26.125</v>
      </c>
      <c r="I14" s="25">
        <f t="shared" si="1"/>
        <v>-61.575381999999998</v>
      </c>
      <c r="J14" s="25">
        <f t="shared" si="2"/>
        <v>-33.397469000000001</v>
      </c>
      <c r="L14" s="25">
        <f t="shared" si="3"/>
        <v>34.604166666666998</v>
      </c>
      <c r="M14" s="25">
        <f t="shared" si="4"/>
        <v>-48.812584000000001</v>
      </c>
      <c r="N14" s="25">
        <f t="shared" si="5"/>
        <v>-52.556576</v>
      </c>
      <c r="P14" s="45">
        <f t="shared" si="6"/>
        <v>0</v>
      </c>
      <c r="Q14" s="25">
        <f t="shared" si="7"/>
        <v>0</v>
      </c>
      <c r="R14" s="25">
        <f t="shared" si="8"/>
        <v>0</v>
      </c>
      <c r="S14" s="36"/>
      <c r="T14" s="25">
        <f t="shared" si="9"/>
        <v>0</v>
      </c>
      <c r="U14" s="25">
        <f t="shared" si="10"/>
        <v>0</v>
      </c>
      <c r="V14" s="25">
        <f t="shared" si="11"/>
        <v>0</v>
      </c>
    </row>
    <row r="15" spans="1:22" x14ac:dyDescent="0.25">
      <c r="B15">
        <v>14625000000</v>
      </c>
      <c r="C15">
        <v>-25.916048</v>
      </c>
      <c r="E15">
        <v>14625000000</v>
      </c>
      <c r="F15">
        <v>-58.319656000000002</v>
      </c>
      <c r="H15" s="25">
        <f t="shared" si="0"/>
        <v>26.5</v>
      </c>
      <c r="I15" s="25">
        <f t="shared" si="1"/>
        <v>-60.230967999999997</v>
      </c>
      <c r="J15" s="25">
        <f t="shared" si="2"/>
        <v>-33.436427999999999</v>
      </c>
      <c r="L15" s="25">
        <f t="shared" si="3"/>
        <v>34.75</v>
      </c>
      <c r="M15" s="25">
        <f t="shared" si="4"/>
        <v>-47.068592000000002</v>
      </c>
      <c r="N15" s="25">
        <f t="shared" si="5"/>
        <v>-52.443676000000004</v>
      </c>
      <c r="P15" s="45">
        <f t="shared" si="6"/>
        <v>0</v>
      </c>
      <c r="Q15" s="25">
        <f t="shared" si="7"/>
        <v>0</v>
      </c>
      <c r="R15" s="25">
        <f t="shared" si="8"/>
        <v>0</v>
      </c>
      <c r="S15" s="36"/>
      <c r="T15" s="25">
        <f t="shared" si="9"/>
        <v>0</v>
      </c>
      <c r="U15" s="25">
        <f t="shared" si="10"/>
        <v>0</v>
      </c>
      <c r="V15" s="25">
        <f t="shared" si="11"/>
        <v>0</v>
      </c>
    </row>
    <row r="16" spans="1:22" x14ac:dyDescent="0.25">
      <c r="B16">
        <v>15229166666.667</v>
      </c>
      <c r="C16">
        <v>-25.514472999999999</v>
      </c>
      <c r="E16">
        <v>15229166666.667</v>
      </c>
      <c r="F16">
        <v>-55.861007999999998</v>
      </c>
      <c r="H16" s="25">
        <f t="shared" si="0"/>
        <v>26.875</v>
      </c>
      <c r="I16" s="25">
        <f t="shared" si="1"/>
        <v>-58.634331000000003</v>
      </c>
      <c r="J16" s="25">
        <f t="shared" si="2"/>
        <v>-33.704600999999997</v>
      </c>
      <c r="L16" s="25">
        <f t="shared" si="3"/>
        <v>34.895833333333002</v>
      </c>
      <c r="M16" s="25">
        <f t="shared" si="4"/>
        <v>-47.740059000000002</v>
      </c>
      <c r="N16" s="25">
        <f t="shared" si="5"/>
        <v>-52.172344000000002</v>
      </c>
      <c r="P16" s="45">
        <f t="shared" si="6"/>
        <v>0</v>
      </c>
      <c r="Q16" s="25">
        <f t="shared" si="7"/>
        <v>0</v>
      </c>
      <c r="R16" s="25">
        <f t="shared" si="8"/>
        <v>0</v>
      </c>
      <c r="S16" s="36"/>
      <c r="T16" s="25">
        <f t="shared" si="9"/>
        <v>0</v>
      </c>
      <c r="U16" s="25">
        <f t="shared" si="10"/>
        <v>0</v>
      </c>
      <c r="V16" s="25">
        <f t="shared" si="11"/>
        <v>0</v>
      </c>
    </row>
    <row r="17" spans="2:22" x14ac:dyDescent="0.25">
      <c r="B17">
        <v>15833333333.333</v>
      </c>
      <c r="C17">
        <v>-25.109238000000001</v>
      </c>
      <c r="E17">
        <v>15833333333.333</v>
      </c>
      <c r="F17">
        <v>-49.637797999999997</v>
      </c>
      <c r="H17" s="25">
        <f t="shared" si="0"/>
        <v>27.25</v>
      </c>
      <c r="I17" s="25">
        <f t="shared" si="1"/>
        <v>-57.012058000000003</v>
      </c>
      <c r="J17" s="25">
        <f t="shared" si="2"/>
        <v>-34.167026999999997</v>
      </c>
      <c r="L17" s="25">
        <f t="shared" si="3"/>
        <v>35.041666666666998</v>
      </c>
      <c r="M17" s="25">
        <f t="shared" si="4"/>
        <v>-46.748631000000003</v>
      </c>
      <c r="N17" s="25">
        <f t="shared" si="5"/>
        <v>-51.995029000000002</v>
      </c>
      <c r="P17" s="45">
        <f t="shared" si="6"/>
        <v>0</v>
      </c>
      <c r="Q17" s="25">
        <f t="shared" si="7"/>
        <v>0</v>
      </c>
      <c r="R17" s="25">
        <f t="shared" si="8"/>
        <v>0</v>
      </c>
      <c r="S17" s="36"/>
      <c r="T17" s="25">
        <f t="shared" si="9"/>
        <v>0</v>
      </c>
      <c r="U17" s="25">
        <f t="shared" si="10"/>
        <v>0</v>
      </c>
      <c r="V17" s="25">
        <f t="shared" si="11"/>
        <v>0</v>
      </c>
    </row>
    <row r="18" spans="2:22" x14ac:dyDescent="0.25">
      <c r="B18">
        <v>16437500000</v>
      </c>
      <c r="C18">
        <v>-24.871952</v>
      </c>
      <c r="E18">
        <v>16437500000</v>
      </c>
      <c r="F18">
        <v>-44.378020999999997</v>
      </c>
      <c r="H18" s="25">
        <f t="shared" si="0"/>
        <v>27.625</v>
      </c>
      <c r="I18" s="25">
        <f t="shared" si="1"/>
        <v>-55.341369999999998</v>
      </c>
      <c r="J18" s="25">
        <f t="shared" si="2"/>
        <v>-34.737732000000001</v>
      </c>
      <c r="L18" s="25">
        <f t="shared" si="3"/>
        <v>35.1875</v>
      </c>
      <c r="M18" s="25">
        <f t="shared" si="4"/>
        <v>-46.852207</v>
      </c>
      <c r="N18" s="25">
        <f t="shared" si="5"/>
        <v>-51.633113999999999</v>
      </c>
      <c r="P18" s="45">
        <f t="shared" si="6"/>
        <v>0</v>
      </c>
      <c r="Q18" s="25">
        <f t="shared" si="7"/>
        <v>0</v>
      </c>
      <c r="R18" s="25">
        <f t="shared" si="8"/>
        <v>0</v>
      </c>
      <c r="S18" s="36"/>
      <c r="T18" s="25">
        <f t="shared" si="9"/>
        <v>0</v>
      </c>
      <c r="U18" s="25">
        <f t="shared" si="10"/>
        <v>0</v>
      </c>
      <c r="V18" s="25">
        <f t="shared" si="11"/>
        <v>0</v>
      </c>
    </row>
    <row r="19" spans="2:22" x14ac:dyDescent="0.25">
      <c r="B19">
        <v>17041666666.667</v>
      </c>
      <c r="C19">
        <v>-25.277225000000001</v>
      </c>
      <c r="E19">
        <v>17041666666.667</v>
      </c>
      <c r="F19">
        <v>-42.927044000000002</v>
      </c>
      <c r="H19" s="25">
        <f t="shared" si="0"/>
        <v>28</v>
      </c>
      <c r="I19" s="25">
        <f t="shared" si="1"/>
        <v>-54.594810000000003</v>
      </c>
      <c r="J19" s="25">
        <f t="shared" si="2"/>
        <v>-35.069000000000003</v>
      </c>
      <c r="L19" s="25">
        <f t="shared" si="3"/>
        <v>35.333333333333002</v>
      </c>
      <c r="M19" s="25">
        <f t="shared" si="4"/>
        <v>-45.977015999999999</v>
      </c>
      <c r="N19" s="25">
        <f t="shared" si="5"/>
        <v>-51.486243999999999</v>
      </c>
      <c r="P19" s="45">
        <f t="shared" si="6"/>
        <v>0</v>
      </c>
      <c r="Q19" s="25">
        <f t="shared" si="7"/>
        <v>0</v>
      </c>
      <c r="R19" s="25">
        <f t="shared" si="8"/>
        <v>0</v>
      </c>
      <c r="S19" s="36"/>
      <c r="T19" s="25">
        <f t="shared" si="9"/>
        <v>0</v>
      </c>
      <c r="U19" s="25">
        <f t="shared" si="10"/>
        <v>0</v>
      </c>
      <c r="V19" s="25">
        <f t="shared" si="11"/>
        <v>0</v>
      </c>
    </row>
    <row r="20" spans="2:22" x14ac:dyDescent="0.25">
      <c r="B20">
        <v>17645833333.333</v>
      </c>
      <c r="C20">
        <v>-25.970610000000001</v>
      </c>
      <c r="E20">
        <v>17645833333.333</v>
      </c>
      <c r="F20">
        <v>-48.163086</v>
      </c>
      <c r="H20" s="25">
        <f t="shared" si="0"/>
        <v>28.375</v>
      </c>
      <c r="I20" s="25">
        <f t="shared" si="1"/>
        <v>-53.982761000000004</v>
      </c>
      <c r="J20" s="25">
        <f t="shared" si="2"/>
        <v>-35.237087000000002</v>
      </c>
      <c r="L20" s="25">
        <f t="shared" si="3"/>
        <v>35.479166666666998</v>
      </c>
      <c r="M20" s="25">
        <f t="shared" si="4"/>
        <v>-44.430793999999999</v>
      </c>
      <c r="N20" s="25">
        <f t="shared" si="5"/>
        <v>-51.417019000000003</v>
      </c>
      <c r="P20" s="45">
        <f t="shared" si="6"/>
        <v>0</v>
      </c>
      <c r="Q20" s="25">
        <f t="shared" si="7"/>
        <v>0</v>
      </c>
      <c r="R20" s="25">
        <f t="shared" si="8"/>
        <v>0</v>
      </c>
      <c r="S20" s="36"/>
      <c r="T20" s="25">
        <f t="shared" si="9"/>
        <v>0</v>
      </c>
      <c r="U20" s="25">
        <f t="shared" si="10"/>
        <v>0</v>
      </c>
      <c r="V20" s="25">
        <f t="shared" si="11"/>
        <v>0</v>
      </c>
    </row>
    <row r="21" spans="2:22" x14ac:dyDescent="0.25">
      <c r="B21">
        <v>18250000000</v>
      </c>
      <c r="C21">
        <v>-26.737545000000001</v>
      </c>
      <c r="E21">
        <v>18250000000</v>
      </c>
      <c r="F21">
        <v>-51.376240000000003</v>
      </c>
      <c r="H21" s="25">
        <f t="shared" si="0"/>
        <v>28.75</v>
      </c>
      <c r="I21" s="25">
        <f t="shared" si="1"/>
        <v>-53.781891000000002</v>
      </c>
      <c r="J21" s="25">
        <f t="shared" si="2"/>
        <v>-35.534213999999999</v>
      </c>
      <c r="L21" s="25">
        <f t="shared" si="3"/>
        <v>35.625</v>
      </c>
      <c r="M21" s="25">
        <f t="shared" si="4"/>
        <v>-43.308776999999999</v>
      </c>
      <c r="N21" s="25">
        <f t="shared" si="5"/>
        <v>-51.392581999999997</v>
      </c>
      <c r="P21" s="45">
        <f t="shared" si="6"/>
        <v>0</v>
      </c>
      <c r="Q21" s="25">
        <f t="shared" si="7"/>
        <v>0</v>
      </c>
      <c r="R21" s="25">
        <f t="shared" si="8"/>
        <v>0</v>
      </c>
      <c r="S21" s="36"/>
      <c r="T21" s="25">
        <f t="shared" si="9"/>
        <v>0</v>
      </c>
      <c r="U21" s="25">
        <f t="shared" si="10"/>
        <v>0</v>
      </c>
      <c r="V21" s="25">
        <f t="shared" si="11"/>
        <v>0</v>
      </c>
    </row>
    <row r="22" spans="2:22" x14ac:dyDescent="0.25">
      <c r="B22">
        <v>18854166666.667</v>
      </c>
      <c r="C22">
        <v>-27.505661</v>
      </c>
      <c r="E22">
        <v>18854166666.667</v>
      </c>
      <c r="F22">
        <v>-54.394832999999998</v>
      </c>
      <c r="H22" s="25">
        <f t="shared" si="0"/>
        <v>29.125</v>
      </c>
      <c r="I22" s="25">
        <f t="shared" si="1"/>
        <v>-53.837494</v>
      </c>
      <c r="J22" s="25">
        <f t="shared" si="2"/>
        <v>-36.04636</v>
      </c>
      <c r="L22" s="25">
        <f t="shared" si="3"/>
        <v>35.770833333333002</v>
      </c>
      <c r="M22" s="25">
        <f t="shared" si="4"/>
        <v>-41.686999999999998</v>
      </c>
      <c r="N22" s="25">
        <f t="shared" si="5"/>
        <v>-51.320408</v>
      </c>
      <c r="P22" s="45">
        <f t="shared" si="6"/>
        <v>0</v>
      </c>
      <c r="Q22" s="25">
        <f t="shared" si="7"/>
        <v>0</v>
      </c>
      <c r="R22" s="25">
        <f t="shared" si="8"/>
        <v>0</v>
      </c>
      <c r="S22" s="36"/>
      <c r="T22" s="25">
        <f t="shared" si="9"/>
        <v>0</v>
      </c>
      <c r="U22" s="25">
        <f t="shared" si="10"/>
        <v>0</v>
      </c>
      <c r="V22" s="25">
        <f t="shared" si="11"/>
        <v>0</v>
      </c>
    </row>
    <row r="23" spans="2:22" x14ac:dyDescent="0.25">
      <c r="B23">
        <v>19458333333.333</v>
      </c>
      <c r="C23">
        <v>-28.510888999999999</v>
      </c>
      <c r="E23">
        <v>19458333333.333</v>
      </c>
      <c r="F23">
        <v>-52.513835999999998</v>
      </c>
      <c r="H23" s="25">
        <f t="shared" si="0"/>
        <v>29.5</v>
      </c>
      <c r="I23" s="25">
        <f t="shared" si="1"/>
        <v>-54.382308999999999</v>
      </c>
      <c r="J23" s="25">
        <f t="shared" si="2"/>
        <v>-36.831215</v>
      </c>
      <c r="L23" s="25">
        <f t="shared" si="3"/>
        <v>35.916666666666998</v>
      </c>
      <c r="M23" s="25">
        <f t="shared" si="4"/>
        <v>-41.627056000000003</v>
      </c>
      <c r="N23" s="25">
        <f t="shared" si="5"/>
        <v>-51.291789999999999</v>
      </c>
      <c r="P23" s="45">
        <f t="shared" si="6"/>
        <v>0</v>
      </c>
      <c r="Q23" s="25">
        <f t="shared" si="7"/>
        <v>0</v>
      </c>
      <c r="R23" s="25">
        <f t="shared" si="8"/>
        <v>0</v>
      </c>
      <c r="S23" s="36"/>
      <c r="T23" s="25">
        <f t="shared" si="9"/>
        <v>0</v>
      </c>
      <c r="U23" s="25">
        <f t="shared" si="10"/>
        <v>0</v>
      </c>
      <c r="V23" s="25">
        <f t="shared" si="11"/>
        <v>0</v>
      </c>
    </row>
    <row r="24" spans="2:22" x14ac:dyDescent="0.25">
      <c r="B24">
        <v>20062500000</v>
      </c>
      <c r="C24">
        <v>-29.849937000000001</v>
      </c>
      <c r="E24">
        <v>20062500000</v>
      </c>
      <c r="F24">
        <v>-48.627605000000003</v>
      </c>
      <c r="H24" s="25">
        <f t="shared" si="0"/>
        <v>29.875</v>
      </c>
      <c r="I24" s="25">
        <f t="shared" si="1"/>
        <v>-55.159576000000001</v>
      </c>
      <c r="J24" s="25">
        <f t="shared" si="2"/>
        <v>-37.511192000000001</v>
      </c>
      <c r="L24" s="25">
        <f t="shared" si="3"/>
        <v>36.0625</v>
      </c>
      <c r="M24" s="25">
        <f t="shared" si="4"/>
        <v>-40.744816</v>
      </c>
      <c r="N24" s="25">
        <f t="shared" si="5"/>
        <v>-51.248035000000002</v>
      </c>
      <c r="P24" s="45">
        <f t="shared" si="6"/>
        <v>0</v>
      </c>
      <c r="Q24" s="25">
        <f t="shared" si="7"/>
        <v>0</v>
      </c>
      <c r="R24" s="25">
        <f t="shared" si="8"/>
        <v>0</v>
      </c>
      <c r="S24" s="36"/>
      <c r="T24" s="25">
        <f t="shared" si="9"/>
        <v>0</v>
      </c>
      <c r="U24" s="25">
        <f t="shared" si="10"/>
        <v>0</v>
      </c>
      <c r="V24" s="25">
        <f t="shared" si="11"/>
        <v>0</v>
      </c>
    </row>
    <row r="25" spans="2:22" x14ac:dyDescent="0.25">
      <c r="B25">
        <v>20666666666.667</v>
      </c>
      <c r="C25">
        <v>-29.868113000000001</v>
      </c>
      <c r="E25">
        <v>20666666666.667</v>
      </c>
      <c r="F25">
        <v>-44.711151000000001</v>
      </c>
      <c r="H25" s="25">
        <f t="shared" si="0"/>
        <v>30.25</v>
      </c>
      <c r="I25" s="25">
        <f t="shared" si="1"/>
        <v>-56.585383999999998</v>
      </c>
      <c r="J25" s="25">
        <f t="shared" si="2"/>
        <v>-37.728546000000001</v>
      </c>
      <c r="L25" s="25">
        <f t="shared" si="3"/>
        <v>36.208333333333002</v>
      </c>
      <c r="M25" s="25">
        <f t="shared" si="4"/>
        <v>-40.658501000000001</v>
      </c>
      <c r="N25" s="25">
        <f t="shared" si="5"/>
        <v>-51.274161999999997</v>
      </c>
      <c r="P25" s="45">
        <f t="shared" si="6"/>
        <v>0</v>
      </c>
      <c r="Q25" s="25">
        <f t="shared" si="7"/>
        <v>0</v>
      </c>
      <c r="R25" s="25">
        <f t="shared" si="8"/>
        <v>0</v>
      </c>
      <c r="S25" s="36"/>
      <c r="T25" s="25">
        <f t="shared" si="9"/>
        <v>0</v>
      </c>
      <c r="U25" s="25">
        <f t="shared" si="10"/>
        <v>0</v>
      </c>
      <c r="V25" s="25">
        <f t="shared" si="11"/>
        <v>0</v>
      </c>
    </row>
    <row r="26" spans="2:22" x14ac:dyDescent="0.25">
      <c r="B26">
        <v>21270833333.333</v>
      </c>
      <c r="C26">
        <v>-30.356276000000001</v>
      </c>
      <c r="E26">
        <v>21270833333.333</v>
      </c>
      <c r="F26">
        <v>-42.561515999999997</v>
      </c>
      <c r="H26" s="25">
        <f t="shared" si="0"/>
        <v>30.625</v>
      </c>
      <c r="I26" s="25">
        <f t="shared" si="1"/>
        <v>-57.758774000000003</v>
      </c>
      <c r="J26" s="25">
        <f t="shared" si="2"/>
        <v>-37.635756999999998</v>
      </c>
      <c r="L26" s="25">
        <f t="shared" si="3"/>
        <v>36.354166666666998</v>
      </c>
      <c r="M26" s="25">
        <f t="shared" si="4"/>
        <v>-39.596362999999997</v>
      </c>
      <c r="N26" s="25">
        <f t="shared" si="5"/>
        <v>-51.121780000000001</v>
      </c>
      <c r="P26" s="45">
        <f t="shared" si="6"/>
        <v>0</v>
      </c>
      <c r="Q26" s="25">
        <f t="shared" si="7"/>
        <v>0</v>
      </c>
      <c r="R26" s="25">
        <f t="shared" si="8"/>
        <v>0</v>
      </c>
      <c r="S26" s="36"/>
      <c r="T26" s="25">
        <f t="shared" si="9"/>
        <v>0</v>
      </c>
      <c r="U26" s="25">
        <f t="shared" si="10"/>
        <v>0</v>
      </c>
      <c r="V26" s="25">
        <f t="shared" si="11"/>
        <v>0</v>
      </c>
    </row>
    <row r="27" spans="2:22" x14ac:dyDescent="0.25">
      <c r="B27">
        <v>21875000000</v>
      </c>
      <c r="C27">
        <v>-30.506115000000001</v>
      </c>
      <c r="E27">
        <v>21875000000</v>
      </c>
      <c r="F27">
        <v>-41.797806000000001</v>
      </c>
      <c r="H27" s="25">
        <f t="shared" si="0"/>
        <v>31</v>
      </c>
      <c r="I27" s="25">
        <f t="shared" si="1"/>
        <v>-57.980620999999999</v>
      </c>
      <c r="J27" s="25">
        <f t="shared" si="2"/>
        <v>-37.975921999999997</v>
      </c>
      <c r="L27" s="25">
        <f t="shared" si="3"/>
        <v>36.5</v>
      </c>
      <c r="M27" s="25">
        <f t="shared" si="4"/>
        <v>-41.284275000000001</v>
      </c>
      <c r="N27" s="25">
        <f t="shared" si="5"/>
        <v>-50.981022000000003</v>
      </c>
      <c r="P27" s="45">
        <f t="shared" si="6"/>
        <v>0</v>
      </c>
      <c r="Q27" s="25">
        <f t="shared" si="7"/>
        <v>0</v>
      </c>
      <c r="R27" s="25">
        <f t="shared" si="8"/>
        <v>0</v>
      </c>
      <c r="S27" s="36"/>
      <c r="T27" s="25">
        <f t="shared" si="9"/>
        <v>0</v>
      </c>
      <c r="U27" s="25">
        <f t="shared" si="10"/>
        <v>0</v>
      </c>
      <c r="V27" s="25">
        <f t="shared" si="11"/>
        <v>0</v>
      </c>
    </row>
    <row r="28" spans="2:22" x14ac:dyDescent="0.25">
      <c r="B28">
        <v>22479166666.667</v>
      </c>
      <c r="C28">
        <v>-31.466805000000001</v>
      </c>
      <c r="E28">
        <v>22479166666.667</v>
      </c>
      <c r="F28">
        <v>-41.910953999999997</v>
      </c>
      <c r="H28" s="25">
        <f t="shared" si="0"/>
        <v>31.375</v>
      </c>
      <c r="I28" s="25">
        <f t="shared" si="1"/>
        <v>-55.681289999999997</v>
      </c>
      <c r="J28" s="25">
        <f t="shared" si="2"/>
        <v>-38.624893</v>
      </c>
      <c r="L28" s="25">
        <f t="shared" si="3"/>
        <v>36.645833333333002</v>
      </c>
      <c r="M28" s="25">
        <f t="shared" si="4"/>
        <v>-41.138328999999999</v>
      </c>
      <c r="N28" s="25">
        <f t="shared" si="5"/>
        <v>-50.897494999999999</v>
      </c>
      <c r="P28" s="45">
        <f t="shared" si="6"/>
        <v>0</v>
      </c>
      <c r="Q28" s="25">
        <f t="shared" si="7"/>
        <v>0</v>
      </c>
      <c r="R28" s="25">
        <f t="shared" si="8"/>
        <v>0</v>
      </c>
      <c r="S28" s="36"/>
      <c r="T28" s="25">
        <f t="shared" si="9"/>
        <v>0</v>
      </c>
      <c r="U28" s="25">
        <f t="shared" si="10"/>
        <v>0</v>
      </c>
      <c r="V28" s="25">
        <f t="shared" si="11"/>
        <v>0</v>
      </c>
    </row>
    <row r="29" spans="2:22" x14ac:dyDescent="0.25">
      <c r="B29">
        <v>23083333333.333</v>
      </c>
      <c r="C29">
        <v>-30.733861999999998</v>
      </c>
      <c r="E29">
        <v>23083333333.333</v>
      </c>
      <c r="F29">
        <v>-42.783946999999998</v>
      </c>
      <c r="H29" s="25">
        <f t="shared" si="0"/>
        <v>31.75</v>
      </c>
      <c r="I29" s="25">
        <f t="shared" si="1"/>
        <v>-52.337325999999997</v>
      </c>
      <c r="J29" s="25">
        <f t="shared" si="2"/>
        <v>-39.323062999999998</v>
      </c>
      <c r="L29" s="25">
        <f t="shared" si="3"/>
        <v>36.791666666666998</v>
      </c>
      <c r="M29" s="25">
        <f t="shared" si="4"/>
        <v>-43.487129000000003</v>
      </c>
      <c r="N29" s="25">
        <f t="shared" si="5"/>
        <v>-50.792034000000001</v>
      </c>
      <c r="P29" s="45">
        <f t="shared" si="6"/>
        <v>0</v>
      </c>
      <c r="Q29" s="25">
        <f t="shared" si="7"/>
        <v>0</v>
      </c>
      <c r="R29" s="25">
        <f t="shared" si="8"/>
        <v>0</v>
      </c>
      <c r="S29" s="36"/>
      <c r="T29" s="25">
        <f t="shared" si="9"/>
        <v>0</v>
      </c>
      <c r="U29" s="25">
        <f t="shared" si="10"/>
        <v>0</v>
      </c>
      <c r="V29" s="25">
        <f t="shared" si="11"/>
        <v>0</v>
      </c>
    </row>
    <row r="30" spans="2:22" x14ac:dyDescent="0.25">
      <c r="B30">
        <v>23687500000</v>
      </c>
      <c r="C30">
        <v>-29.178094999999999</v>
      </c>
      <c r="E30">
        <v>23687500000</v>
      </c>
      <c r="F30">
        <v>-43.892414000000002</v>
      </c>
      <c r="H30" s="25">
        <f t="shared" si="0"/>
        <v>32.125</v>
      </c>
      <c r="I30" s="25">
        <f t="shared" si="1"/>
        <v>-48.827708999999999</v>
      </c>
      <c r="J30" s="25">
        <f t="shared" si="2"/>
        <v>-39.350608999999999</v>
      </c>
      <c r="L30" s="25">
        <f t="shared" si="3"/>
        <v>36.9375</v>
      </c>
      <c r="M30" s="25">
        <f t="shared" si="4"/>
        <v>-42.497672999999999</v>
      </c>
      <c r="N30" s="25">
        <f t="shared" si="5"/>
        <v>-50.895519</v>
      </c>
      <c r="P30" s="45">
        <f t="shared" si="6"/>
        <v>0</v>
      </c>
      <c r="Q30" s="25">
        <f t="shared" si="7"/>
        <v>0</v>
      </c>
      <c r="R30" s="25">
        <f t="shared" si="8"/>
        <v>0</v>
      </c>
      <c r="S30" s="36"/>
      <c r="T30" s="25">
        <f t="shared" si="9"/>
        <v>0</v>
      </c>
      <c r="U30" s="25">
        <f t="shared" si="10"/>
        <v>0</v>
      </c>
      <c r="V30" s="25">
        <f t="shared" si="11"/>
        <v>0</v>
      </c>
    </row>
    <row r="31" spans="2:22" x14ac:dyDescent="0.25">
      <c r="B31">
        <v>24291666666.667</v>
      </c>
      <c r="C31">
        <v>-27.205069999999999</v>
      </c>
      <c r="E31">
        <v>24291666666.667</v>
      </c>
      <c r="F31">
        <v>-46.239887000000003</v>
      </c>
      <c r="H31" s="25">
        <f t="shared" si="0"/>
        <v>32.5</v>
      </c>
      <c r="I31" s="25">
        <f t="shared" si="1"/>
        <v>-47.83305</v>
      </c>
      <c r="J31" s="25">
        <f t="shared" si="2"/>
        <v>-39.089981000000002</v>
      </c>
      <c r="L31" s="25">
        <f t="shared" si="3"/>
        <v>37.083333333333002</v>
      </c>
      <c r="M31" s="25">
        <f t="shared" si="4"/>
        <v>-42.693829000000001</v>
      </c>
      <c r="N31" s="25">
        <f t="shared" si="5"/>
        <v>-51.041142000000001</v>
      </c>
      <c r="P31" s="45">
        <f t="shared" si="6"/>
        <v>0</v>
      </c>
      <c r="Q31" s="25">
        <f t="shared" si="7"/>
        <v>0</v>
      </c>
      <c r="R31" s="25">
        <f t="shared" si="8"/>
        <v>0</v>
      </c>
      <c r="S31" s="36"/>
      <c r="T31" s="25">
        <f t="shared" si="9"/>
        <v>0</v>
      </c>
      <c r="U31" s="25">
        <f t="shared" si="10"/>
        <v>0</v>
      </c>
      <c r="V31" s="25">
        <f t="shared" si="11"/>
        <v>0</v>
      </c>
    </row>
    <row r="32" spans="2:22" x14ac:dyDescent="0.25">
      <c r="B32">
        <v>24895833333.333</v>
      </c>
      <c r="C32">
        <v>-25.607839999999999</v>
      </c>
      <c r="E32">
        <v>24895833333.333</v>
      </c>
      <c r="F32">
        <v>-47.174793000000001</v>
      </c>
      <c r="H32" s="25">
        <f t="shared" si="0"/>
        <v>32.875</v>
      </c>
      <c r="I32" s="25">
        <f t="shared" si="1"/>
        <v>-51.788398999999998</v>
      </c>
      <c r="J32" s="25">
        <f t="shared" si="2"/>
        <v>-38.685619000000003</v>
      </c>
      <c r="L32" s="25">
        <f t="shared" si="3"/>
        <v>37.229166666666998</v>
      </c>
      <c r="M32" s="25">
        <f t="shared" si="4"/>
        <v>-41.088104000000001</v>
      </c>
      <c r="N32" s="25">
        <f t="shared" si="5"/>
        <v>-51.243946000000001</v>
      </c>
      <c r="P32" s="45">
        <f t="shared" si="6"/>
        <v>0</v>
      </c>
      <c r="Q32" s="25">
        <f t="shared" si="7"/>
        <v>0</v>
      </c>
      <c r="R32" s="25">
        <f t="shared" si="8"/>
        <v>0</v>
      </c>
      <c r="S32" s="36"/>
      <c r="T32" s="25">
        <f t="shared" si="9"/>
        <v>0</v>
      </c>
      <c r="U32" s="25">
        <f t="shared" si="10"/>
        <v>0</v>
      </c>
      <c r="V32" s="25">
        <f t="shared" si="11"/>
        <v>0</v>
      </c>
    </row>
    <row r="33" spans="2:22" x14ac:dyDescent="0.25">
      <c r="B33">
        <v>25500000000</v>
      </c>
      <c r="C33">
        <v>-24.176552000000001</v>
      </c>
      <c r="E33">
        <v>25500000000</v>
      </c>
      <c r="F33">
        <v>-48.138527000000003</v>
      </c>
      <c r="H33" s="25">
        <f t="shared" si="0"/>
        <v>33.25</v>
      </c>
      <c r="I33" s="25">
        <f t="shared" si="1"/>
        <v>-57.194324000000002</v>
      </c>
      <c r="J33" s="25">
        <f t="shared" si="2"/>
        <v>-38.516917999999997</v>
      </c>
      <c r="L33" s="25">
        <f t="shared" si="3"/>
        <v>37.375</v>
      </c>
      <c r="M33" s="25">
        <f t="shared" si="4"/>
        <v>-40.540871000000003</v>
      </c>
      <c r="N33" s="25">
        <f t="shared" si="5"/>
        <v>-51.487656000000001</v>
      </c>
      <c r="P33" s="45">
        <f t="shared" si="6"/>
        <v>0</v>
      </c>
      <c r="Q33" s="25">
        <f t="shared" si="7"/>
        <v>0</v>
      </c>
      <c r="R33" s="25">
        <f t="shared" si="8"/>
        <v>0</v>
      </c>
      <c r="S33" s="36"/>
      <c r="T33" s="25">
        <f t="shared" si="9"/>
        <v>0</v>
      </c>
      <c r="U33" s="25">
        <f t="shared" si="10"/>
        <v>0</v>
      </c>
      <c r="V33" s="25">
        <f t="shared" si="11"/>
        <v>0</v>
      </c>
    </row>
    <row r="34" spans="2:22" x14ac:dyDescent="0.25">
      <c r="B34">
        <v>26104166666.667</v>
      </c>
      <c r="C34">
        <v>-23.072631999999999</v>
      </c>
      <c r="E34">
        <v>26104166666.667</v>
      </c>
      <c r="F34">
        <v>-47.844741999999997</v>
      </c>
      <c r="H34" s="25">
        <f t="shared" si="0"/>
        <v>33.625</v>
      </c>
      <c r="I34" s="25">
        <f t="shared" si="1"/>
        <v>-58.492310000000003</v>
      </c>
      <c r="J34" s="25">
        <f t="shared" si="2"/>
        <v>-38.565295999999996</v>
      </c>
      <c r="L34" s="25">
        <f t="shared" si="3"/>
        <v>37.520833333333002</v>
      </c>
      <c r="M34" s="25">
        <f t="shared" si="4"/>
        <v>-40.845917</v>
      </c>
      <c r="N34" s="25">
        <f t="shared" si="5"/>
        <v>-51.554412999999997</v>
      </c>
      <c r="P34" s="45">
        <f t="shared" si="6"/>
        <v>0</v>
      </c>
      <c r="Q34" s="25">
        <f t="shared" si="7"/>
        <v>0</v>
      </c>
      <c r="R34" s="25">
        <f t="shared" si="8"/>
        <v>0</v>
      </c>
      <c r="S34" s="36"/>
      <c r="T34" s="25">
        <f t="shared" si="9"/>
        <v>0</v>
      </c>
      <c r="U34" s="25">
        <f t="shared" si="10"/>
        <v>0</v>
      </c>
      <c r="V34" s="25">
        <f t="shared" si="11"/>
        <v>0</v>
      </c>
    </row>
    <row r="35" spans="2:22" x14ac:dyDescent="0.25">
      <c r="B35">
        <v>26708333333.333</v>
      </c>
      <c r="C35">
        <v>-21.948810999999999</v>
      </c>
      <c r="E35">
        <v>26708333333.333</v>
      </c>
      <c r="F35">
        <v>-49.329192999999997</v>
      </c>
      <c r="H35" s="25">
        <f t="shared" ref="H35:H51" si="12">B95/1000000000</f>
        <v>34</v>
      </c>
      <c r="I35" s="25">
        <f t="shared" ref="I35:I51" si="13">C95</f>
        <v>-54.589568999999997</v>
      </c>
      <c r="J35" s="25">
        <f t="shared" ref="J35:J51" si="14">F95</f>
        <v>-38.498856000000004</v>
      </c>
      <c r="L35" s="25">
        <f t="shared" ref="L35:L51" si="15">B149/1000000000</f>
        <v>37.666666666666998</v>
      </c>
      <c r="M35" s="25">
        <f t="shared" ref="M35:M51" si="16">C149</f>
        <v>-40.812522999999999</v>
      </c>
      <c r="N35" s="25">
        <f t="shared" ref="N35:N51" si="17">F149</f>
        <v>-51.735759999999999</v>
      </c>
      <c r="P35" s="45">
        <f t="shared" ref="P35:P51" si="18">B203/1000000000</f>
        <v>0</v>
      </c>
      <c r="Q35" s="25">
        <f t="shared" ref="Q35:Q51" si="19">C203</f>
        <v>0</v>
      </c>
      <c r="R35" s="25">
        <f t="shared" ref="R35:R51" si="20">F203</f>
        <v>0</v>
      </c>
      <c r="S35" s="36"/>
      <c r="T35" s="25">
        <f t="shared" ref="T35:T51" si="21">B257/1000000000</f>
        <v>0</v>
      </c>
      <c r="U35" s="25">
        <f t="shared" ref="U35:U51" si="22">C257</f>
        <v>0</v>
      </c>
      <c r="V35" s="25">
        <f t="shared" ref="V35:V51" si="23">F257</f>
        <v>0</v>
      </c>
    </row>
    <row r="36" spans="2:22" x14ac:dyDescent="0.25">
      <c r="B36">
        <v>27312500000</v>
      </c>
      <c r="C36">
        <v>-20.761084</v>
      </c>
      <c r="E36">
        <v>27312500000</v>
      </c>
      <c r="F36">
        <v>-52.645949999999999</v>
      </c>
      <c r="H36" s="25">
        <f t="shared" si="12"/>
        <v>34.375</v>
      </c>
      <c r="I36" s="25">
        <f t="shared" si="13"/>
        <v>-49.891548</v>
      </c>
      <c r="J36" s="25">
        <f t="shared" si="14"/>
        <v>-38.342350000000003</v>
      </c>
      <c r="L36" s="25">
        <f t="shared" si="15"/>
        <v>37.8125</v>
      </c>
      <c r="M36" s="25">
        <f t="shared" si="16"/>
        <v>-40.744247000000001</v>
      </c>
      <c r="N36" s="25">
        <f t="shared" si="17"/>
        <v>-51.723514999999999</v>
      </c>
      <c r="P36" s="45">
        <f t="shared" si="18"/>
        <v>0</v>
      </c>
      <c r="Q36" s="25">
        <f t="shared" si="19"/>
        <v>0</v>
      </c>
      <c r="R36" s="25">
        <f t="shared" si="20"/>
        <v>0</v>
      </c>
      <c r="S36" s="36"/>
      <c r="T36" s="25">
        <f t="shared" si="21"/>
        <v>0</v>
      </c>
      <c r="U36" s="25">
        <f t="shared" si="22"/>
        <v>0</v>
      </c>
      <c r="V36" s="25">
        <f t="shared" si="23"/>
        <v>0</v>
      </c>
    </row>
    <row r="37" spans="2:22" x14ac:dyDescent="0.25">
      <c r="B37">
        <v>27916666666.667</v>
      </c>
      <c r="C37">
        <v>-19.640706999999999</v>
      </c>
      <c r="E37">
        <v>27916666666.667</v>
      </c>
      <c r="F37">
        <v>-53.257835</v>
      </c>
      <c r="H37" s="25">
        <f t="shared" si="12"/>
        <v>34.75</v>
      </c>
      <c r="I37" s="25">
        <f t="shared" si="13"/>
        <v>-48.178558000000002</v>
      </c>
      <c r="J37" s="25">
        <f t="shared" si="14"/>
        <v>-38.112968000000002</v>
      </c>
      <c r="L37" s="25">
        <f t="shared" si="15"/>
        <v>37.958333333333002</v>
      </c>
      <c r="M37" s="25">
        <f t="shared" si="16"/>
        <v>-40.194004</v>
      </c>
      <c r="N37" s="25">
        <f t="shared" si="17"/>
        <v>-51.551983</v>
      </c>
      <c r="P37" s="45">
        <f t="shared" si="18"/>
        <v>0</v>
      </c>
      <c r="Q37" s="25">
        <f t="shared" si="19"/>
        <v>0</v>
      </c>
      <c r="R37" s="25">
        <f t="shared" si="20"/>
        <v>0</v>
      </c>
      <c r="S37" s="36"/>
      <c r="T37" s="25">
        <f t="shared" si="21"/>
        <v>0</v>
      </c>
      <c r="U37" s="25">
        <f t="shared" si="22"/>
        <v>0</v>
      </c>
      <c r="V37" s="25">
        <f t="shared" si="23"/>
        <v>0</v>
      </c>
    </row>
    <row r="38" spans="2:22" x14ac:dyDescent="0.25">
      <c r="B38">
        <v>28520833333.333</v>
      </c>
      <c r="C38">
        <v>-18.877300000000002</v>
      </c>
      <c r="E38">
        <v>28520833333.333</v>
      </c>
      <c r="F38">
        <v>-51.959175000000002</v>
      </c>
      <c r="H38" s="25">
        <f t="shared" si="12"/>
        <v>35.125</v>
      </c>
      <c r="I38" s="25">
        <f t="shared" si="13"/>
        <v>-47.813060999999998</v>
      </c>
      <c r="J38" s="25">
        <f t="shared" si="14"/>
        <v>-38.285812</v>
      </c>
      <c r="L38" s="25">
        <f t="shared" si="15"/>
        <v>38.104166666666998</v>
      </c>
      <c r="M38" s="25">
        <f t="shared" si="16"/>
        <v>-39.694980999999999</v>
      </c>
      <c r="N38" s="25">
        <f t="shared" si="17"/>
        <v>-51.282176999999997</v>
      </c>
      <c r="P38" s="45">
        <f t="shared" si="18"/>
        <v>0</v>
      </c>
      <c r="Q38" s="25">
        <f t="shared" si="19"/>
        <v>0</v>
      </c>
      <c r="R38" s="25">
        <f t="shared" si="20"/>
        <v>0</v>
      </c>
      <c r="S38" s="36"/>
      <c r="T38" s="25">
        <f t="shared" si="21"/>
        <v>0</v>
      </c>
      <c r="U38" s="25">
        <f t="shared" si="22"/>
        <v>0</v>
      </c>
      <c r="V38" s="25">
        <f t="shared" si="23"/>
        <v>0</v>
      </c>
    </row>
    <row r="39" spans="2:22" x14ac:dyDescent="0.25">
      <c r="B39">
        <v>29125000000</v>
      </c>
      <c r="C39">
        <v>-18.622153999999998</v>
      </c>
      <c r="E39">
        <v>29125000000</v>
      </c>
      <c r="F39">
        <v>-50.391136000000003</v>
      </c>
      <c r="H39" s="25">
        <f t="shared" si="12"/>
        <v>35.5</v>
      </c>
      <c r="I39" s="25">
        <f t="shared" si="13"/>
        <v>-47.972850999999999</v>
      </c>
      <c r="J39" s="25">
        <f t="shared" si="14"/>
        <v>-38.28801</v>
      </c>
      <c r="L39" s="25">
        <f t="shared" si="15"/>
        <v>38.25</v>
      </c>
      <c r="M39" s="25">
        <f t="shared" si="16"/>
        <v>-39.402515000000001</v>
      </c>
      <c r="N39" s="25">
        <f t="shared" si="17"/>
        <v>-51.027358999999997</v>
      </c>
      <c r="P39" s="45">
        <f t="shared" si="18"/>
        <v>0</v>
      </c>
      <c r="Q39" s="25">
        <f t="shared" si="19"/>
        <v>0</v>
      </c>
      <c r="R39" s="25">
        <f t="shared" si="20"/>
        <v>0</v>
      </c>
      <c r="S39" s="36"/>
      <c r="T39" s="25">
        <f t="shared" si="21"/>
        <v>0</v>
      </c>
      <c r="U39" s="25">
        <f t="shared" si="22"/>
        <v>0</v>
      </c>
      <c r="V39" s="25">
        <f t="shared" si="23"/>
        <v>0</v>
      </c>
    </row>
    <row r="40" spans="2:22" x14ac:dyDescent="0.25">
      <c r="B40">
        <v>29729166666.667</v>
      </c>
      <c r="C40">
        <v>-18.720075999999999</v>
      </c>
      <c r="E40">
        <v>29729166666.667</v>
      </c>
      <c r="F40">
        <v>-48.276245000000003</v>
      </c>
      <c r="H40" s="25">
        <f t="shared" si="12"/>
        <v>35.875</v>
      </c>
      <c r="I40" s="25">
        <f t="shared" si="13"/>
        <v>-48.476460000000003</v>
      </c>
      <c r="J40" s="25">
        <f t="shared" si="14"/>
        <v>-38.288338000000003</v>
      </c>
      <c r="L40" s="25">
        <f t="shared" si="15"/>
        <v>38.395833333333002</v>
      </c>
      <c r="M40" s="25">
        <f t="shared" si="16"/>
        <v>-38.912491000000003</v>
      </c>
      <c r="N40" s="25">
        <f t="shared" si="17"/>
        <v>-50.984057999999997</v>
      </c>
      <c r="P40" s="45">
        <f t="shared" si="18"/>
        <v>0</v>
      </c>
      <c r="Q40" s="25">
        <f t="shared" si="19"/>
        <v>0</v>
      </c>
      <c r="R40" s="25">
        <f t="shared" si="20"/>
        <v>0</v>
      </c>
      <c r="S40" s="36"/>
      <c r="T40" s="25">
        <f t="shared" si="21"/>
        <v>0</v>
      </c>
      <c r="U40" s="25">
        <f t="shared" si="22"/>
        <v>0</v>
      </c>
      <c r="V40" s="25">
        <f t="shared" si="23"/>
        <v>0</v>
      </c>
    </row>
    <row r="41" spans="2:22" x14ac:dyDescent="0.25">
      <c r="B41">
        <v>30333333333.333</v>
      </c>
      <c r="C41">
        <v>-19.321974000000001</v>
      </c>
      <c r="E41">
        <v>30333333333.333</v>
      </c>
      <c r="F41">
        <v>-46.575771000000003</v>
      </c>
      <c r="H41" s="25">
        <f t="shared" si="12"/>
        <v>36.25</v>
      </c>
      <c r="I41" s="25">
        <f t="shared" si="13"/>
        <v>-49.606631999999998</v>
      </c>
      <c r="J41" s="25">
        <f t="shared" si="14"/>
        <v>-38.051440999999997</v>
      </c>
      <c r="L41" s="25">
        <f t="shared" si="15"/>
        <v>38.541666666666998</v>
      </c>
      <c r="M41" s="25">
        <f t="shared" si="16"/>
        <v>-38.138244999999998</v>
      </c>
      <c r="N41" s="25">
        <f t="shared" si="17"/>
        <v>-51.165149999999997</v>
      </c>
      <c r="P41" s="45">
        <f t="shared" si="18"/>
        <v>0</v>
      </c>
      <c r="Q41" s="25">
        <f t="shared" si="19"/>
        <v>0</v>
      </c>
      <c r="R41" s="25">
        <f t="shared" si="20"/>
        <v>0</v>
      </c>
      <c r="S41" s="36"/>
      <c r="T41" s="25">
        <f t="shared" si="21"/>
        <v>0</v>
      </c>
      <c r="U41" s="25">
        <f t="shared" si="22"/>
        <v>0</v>
      </c>
      <c r="V41" s="25">
        <f t="shared" si="23"/>
        <v>0</v>
      </c>
    </row>
    <row r="42" spans="2:22" x14ac:dyDescent="0.25">
      <c r="B42">
        <v>30937500000</v>
      </c>
      <c r="C42">
        <v>-20.170473000000001</v>
      </c>
      <c r="E42">
        <v>30937500000</v>
      </c>
      <c r="F42">
        <v>-41.860191</v>
      </c>
      <c r="H42" s="25">
        <f t="shared" si="12"/>
        <v>36.625</v>
      </c>
      <c r="I42" s="25">
        <f t="shared" si="13"/>
        <v>-50.522579</v>
      </c>
      <c r="J42" s="25">
        <f t="shared" si="14"/>
        <v>-37.884372999999997</v>
      </c>
      <c r="L42" s="25">
        <f t="shared" si="15"/>
        <v>38.6875</v>
      </c>
      <c r="M42" s="25">
        <f t="shared" si="16"/>
        <v>-37.794620999999999</v>
      </c>
      <c r="N42" s="25">
        <f t="shared" si="17"/>
        <v>-51.453429999999997</v>
      </c>
      <c r="P42" s="45">
        <f t="shared" si="18"/>
        <v>0</v>
      </c>
      <c r="Q42" s="25">
        <f t="shared" si="19"/>
        <v>0</v>
      </c>
      <c r="R42" s="25">
        <f t="shared" si="20"/>
        <v>0</v>
      </c>
      <c r="S42" s="36"/>
      <c r="T42" s="25">
        <f t="shared" si="21"/>
        <v>0</v>
      </c>
      <c r="U42" s="25">
        <f t="shared" si="22"/>
        <v>0</v>
      </c>
      <c r="V42" s="25">
        <f t="shared" si="23"/>
        <v>0</v>
      </c>
    </row>
    <row r="43" spans="2:22" x14ac:dyDescent="0.25">
      <c r="B43">
        <v>31541666666.667</v>
      </c>
      <c r="C43">
        <v>-20.461995999999999</v>
      </c>
      <c r="E43">
        <v>31541666666.667</v>
      </c>
      <c r="F43">
        <v>-39.653992000000002</v>
      </c>
      <c r="H43" s="25">
        <f t="shared" si="12"/>
        <v>37</v>
      </c>
      <c r="I43" s="25">
        <f t="shared" si="13"/>
        <v>-51.223866000000001</v>
      </c>
      <c r="J43" s="25">
        <f t="shared" si="14"/>
        <v>-37.815719999999999</v>
      </c>
      <c r="L43" s="25">
        <f t="shared" si="15"/>
        <v>38.833333333333002</v>
      </c>
      <c r="M43" s="25">
        <f t="shared" si="16"/>
        <v>-37.813643999999996</v>
      </c>
      <c r="N43" s="25">
        <f t="shared" si="17"/>
        <v>-51.983589000000002</v>
      </c>
      <c r="P43" s="45">
        <f t="shared" si="18"/>
        <v>0</v>
      </c>
      <c r="Q43" s="25">
        <f t="shared" si="19"/>
        <v>0</v>
      </c>
      <c r="R43" s="25">
        <f t="shared" si="20"/>
        <v>0</v>
      </c>
      <c r="S43" s="36"/>
      <c r="T43" s="25">
        <f t="shared" si="21"/>
        <v>0</v>
      </c>
      <c r="U43" s="25">
        <f t="shared" si="22"/>
        <v>0</v>
      </c>
      <c r="V43" s="25">
        <f t="shared" si="23"/>
        <v>0</v>
      </c>
    </row>
    <row r="44" spans="2:22" x14ac:dyDescent="0.25">
      <c r="B44">
        <v>32145833333.333</v>
      </c>
      <c r="C44">
        <v>-19.815215999999999</v>
      </c>
      <c r="E44">
        <v>32145833333.333</v>
      </c>
      <c r="F44">
        <v>-37.999557000000003</v>
      </c>
      <c r="H44" s="25">
        <f t="shared" si="12"/>
        <v>37.375</v>
      </c>
      <c r="I44" s="25">
        <f t="shared" si="13"/>
        <v>-51.495716000000002</v>
      </c>
      <c r="J44" s="25">
        <f t="shared" si="14"/>
        <v>-37.755797999999999</v>
      </c>
      <c r="L44" s="25">
        <f t="shared" si="15"/>
        <v>38.979166666666998</v>
      </c>
      <c r="M44" s="25">
        <f t="shared" si="16"/>
        <v>-38.469569999999997</v>
      </c>
      <c r="N44" s="25">
        <f t="shared" si="17"/>
        <v>-52.690651000000003</v>
      </c>
      <c r="P44" s="45">
        <f t="shared" si="18"/>
        <v>0</v>
      </c>
      <c r="Q44" s="25">
        <f t="shared" si="19"/>
        <v>0</v>
      </c>
      <c r="R44" s="25">
        <f t="shared" si="20"/>
        <v>0</v>
      </c>
      <c r="S44" s="36"/>
      <c r="T44" s="25">
        <f t="shared" si="21"/>
        <v>0</v>
      </c>
      <c r="U44" s="25">
        <f t="shared" si="22"/>
        <v>0</v>
      </c>
      <c r="V44" s="25">
        <f t="shared" si="23"/>
        <v>0</v>
      </c>
    </row>
    <row r="45" spans="2:22" x14ac:dyDescent="0.25">
      <c r="B45">
        <v>32750000000</v>
      </c>
      <c r="C45">
        <v>-18.467123000000001</v>
      </c>
      <c r="E45">
        <v>32750000000</v>
      </c>
      <c r="F45">
        <v>-36.893528000000003</v>
      </c>
      <c r="H45" s="25">
        <f t="shared" si="12"/>
        <v>37.75</v>
      </c>
      <c r="I45" s="25">
        <f t="shared" si="13"/>
        <v>-51.526287000000004</v>
      </c>
      <c r="J45" s="25">
        <f t="shared" si="14"/>
        <v>-37.814926</v>
      </c>
      <c r="L45" s="25">
        <f t="shared" si="15"/>
        <v>39.125</v>
      </c>
      <c r="M45" s="25">
        <f t="shared" si="16"/>
        <v>-38.249141999999999</v>
      </c>
      <c r="N45" s="25">
        <f t="shared" si="17"/>
        <v>-53.423141000000001</v>
      </c>
      <c r="P45" s="45">
        <f t="shared" si="18"/>
        <v>0</v>
      </c>
      <c r="Q45" s="25">
        <f t="shared" si="19"/>
        <v>0</v>
      </c>
      <c r="R45" s="25">
        <f t="shared" si="20"/>
        <v>0</v>
      </c>
      <c r="S45" s="36"/>
      <c r="T45" s="25">
        <f t="shared" si="21"/>
        <v>0</v>
      </c>
      <c r="U45" s="25">
        <f t="shared" si="22"/>
        <v>0</v>
      </c>
      <c r="V45" s="25">
        <f t="shared" si="23"/>
        <v>0</v>
      </c>
    </row>
    <row r="46" spans="2:22" x14ac:dyDescent="0.25">
      <c r="B46">
        <v>33354166666.667</v>
      </c>
      <c r="C46">
        <v>-17.199532999999999</v>
      </c>
      <c r="E46">
        <v>33354166666.667</v>
      </c>
      <c r="F46">
        <v>-35.950428000000002</v>
      </c>
      <c r="H46" s="25">
        <f t="shared" si="12"/>
        <v>38.125</v>
      </c>
      <c r="I46" s="25">
        <f t="shared" si="13"/>
        <v>-51.106560000000002</v>
      </c>
      <c r="J46" s="25">
        <f t="shared" si="14"/>
        <v>-37.811230000000002</v>
      </c>
      <c r="L46" s="25">
        <f t="shared" si="15"/>
        <v>39.270833333333002</v>
      </c>
      <c r="M46" s="25">
        <f t="shared" si="16"/>
        <v>-37.991504999999997</v>
      </c>
      <c r="N46" s="25">
        <f t="shared" si="17"/>
        <v>-54.1828</v>
      </c>
      <c r="P46" s="45">
        <f t="shared" si="18"/>
        <v>0</v>
      </c>
      <c r="Q46" s="25">
        <f t="shared" si="19"/>
        <v>0</v>
      </c>
      <c r="R46" s="25">
        <f t="shared" si="20"/>
        <v>0</v>
      </c>
      <c r="S46" s="36"/>
      <c r="T46" s="25">
        <f t="shared" si="21"/>
        <v>0</v>
      </c>
      <c r="U46" s="25">
        <f t="shared" si="22"/>
        <v>0</v>
      </c>
      <c r="V46" s="25">
        <f t="shared" si="23"/>
        <v>0</v>
      </c>
    </row>
    <row r="47" spans="2:22" x14ac:dyDescent="0.25">
      <c r="B47">
        <v>33958333333.333</v>
      </c>
      <c r="C47">
        <v>-16.261496999999999</v>
      </c>
      <c r="E47">
        <v>33958333333.333</v>
      </c>
      <c r="F47">
        <v>-35.406939999999999</v>
      </c>
      <c r="H47" s="25">
        <f t="shared" si="12"/>
        <v>38.5</v>
      </c>
      <c r="I47" s="25">
        <f t="shared" si="13"/>
        <v>-50.452499000000003</v>
      </c>
      <c r="J47" s="25">
        <f t="shared" si="14"/>
        <v>-37.871487000000002</v>
      </c>
      <c r="L47" s="25">
        <f t="shared" si="15"/>
        <v>39.416666666666998</v>
      </c>
      <c r="M47" s="25">
        <f t="shared" si="16"/>
        <v>-37.307678000000003</v>
      </c>
      <c r="N47" s="25">
        <f t="shared" si="17"/>
        <v>-55.034999999999997</v>
      </c>
      <c r="P47" s="45">
        <f t="shared" si="18"/>
        <v>0</v>
      </c>
      <c r="Q47" s="25">
        <f t="shared" si="19"/>
        <v>0</v>
      </c>
      <c r="R47" s="25">
        <f t="shared" si="20"/>
        <v>0</v>
      </c>
      <c r="S47" s="36"/>
      <c r="T47" s="25">
        <f t="shared" si="21"/>
        <v>0</v>
      </c>
      <c r="U47" s="25">
        <f t="shared" si="22"/>
        <v>0</v>
      </c>
      <c r="V47" s="25">
        <f t="shared" si="23"/>
        <v>0</v>
      </c>
    </row>
    <row r="48" spans="2:22" x14ac:dyDescent="0.25">
      <c r="B48">
        <v>34562500000</v>
      </c>
      <c r="C48">
        <v>-15.628031999999999</v>
      </c>
      <c r="E48">
        <v>34562500000</v>
      </c>
      <c r="F48">
        <v>-35.589171999999998</v>
      </c>
      <c r="H48" s="25">
        <f t="shared" si="12"/>
        <v>38.875</v>
      </c>
      <c r="I48" s="25">
        <f t="shared" si="13"/>
        <v>-49.962207999999997</v>
      </c>
      <c r="J48" s="25">
        <f t="shared" si="14"/>
        <v>-37.840710000000001</v>
      </c>
      <c r="L48" s="25">
        <f t="shared" si="15"/>
        <v>39.5625</v>
      </c>
      <c r="M48" s="25">
        <f t="shared" si="16"/>
        <v>-36.952869</v>
      </c>
      <c r="N48" s="25">
        <f t="shared" si="17"/>
        <v>-55.870345999999998</v>
      </c>
      <c r="P48" s="45">
        <f t="shared" si="18"/>
        <v>0</v>
      </c>
      <c r="Q48" s="25">
        <f t="shared" si="19"/>
        <v>0</v>
      </c>
      <c r="R48" s="25">
        <f t="shared" si="20"/>
        <v>0</v>
      </c>
      <c r="S48" s="36"/>
      <c r="T48" s="25">
        <f t="shared" si="21"/>
        <v>0</v>
      </c>
      <c r="U48" s="25">
        <f t="shared" si="22"/>
        <v>0</v>
      </c>
      <c r="V48" s="25">
        <f t="shared" si="23"/>
        <v>0</v>
      </c>
    </row>
    <row r="49" spans="2:22" x14ac:dyDescent="0.25">
      <c r="B49">
        <v>35166666666.667</v>
      </c>
      <c r="C49">
        <v>-15.321443</v>
      </c>
      <c r="E49">
        <v>35166666666.667</v>
      </c>
      <c r="F49">
        <v>-36.124701999999999</v>
      </c>
      <c r="H49" s="25">
        <f t="shared" si="12"/>
        <v>39.25</v>
      </c>
      <c r="I49" s="25">
        <f t="shared" si="13"/>
        <v>-49.637318</v>
      </c>
      <c r="J49" s="25">
        <f t="shared" si="14"/>
        <v>-37.764538000000002</v>
      </c>
      <c r="L49" s="25">
        <f t="shared" si="15"/>
        <v>39.708333333333002</v>
      </c>
      <c r="M49" s="25">
        <f t="shared" si="16"/>
        <v>-36.660130000000002</v>
      </c>
      <c r="N49" s="25">
        <f t="shared" si="17"/>
        <v>-56.714320999999998</v>
      </c>
      <c r="P49" s="45">
        <f t="shared" si="18"/>
        <v>0</v>
      </c>
      <c r="Q49" s="25">
        <f t="shared" si="19"/>
        <v>0</v>
      </c>
      <c r="R49" s="25">
        <f t="shared" si="20"/>
        <v>0</v>
      </c>
      <c r="S49" s="36"/>
      <c r="T49" s="25">
        <f t="shared" si="21"/>
        <v>0</v>
      </c>
      <c r="U49" s="25">
        <f t="shared" si="22"/>
        <v>0</v>
      </c>
      <c r="V49" s="25">
        <f t="shared" si="23"/>
        <v>0</v>
      </c>
    </row>
    <row r="50" spans="2:22" x14ac:dyDescent="0.25">
      <c r="B50">
        <v>35770833333.333</v>
      </c>
      <c r="C50">
        <v>-15.400361</v>
      </c>
      <c r="E50">
        <v>35770833333.333</v>
      </c>
      <c r="F50">
        <v>-36.461308000000002</v>
      </c>
      <c r="H50" s="25">
        <f t="shared" si="12"/>
        <v>39.625</v>
      </c>
      <c r="I50" s="25">
        <f t="shared" si="13"/>
        <v>-48.977398000000001</v>
      </c>
      <c r="J50" s="25">
        <f t="shared" si="14"/>
        <v>-37.672096000000003</v>
      </c>
      <c r="L50" s="25">
        <f t="shared" si="15"/>
        <v>39.854166666666998</v>
      </c>
      <c r="M50" s="25">
        <f t="shared" si="16"/>
        <v>-36.750686999999999</v>
      </c>
      <c r="N50" s="25">
        <f t="shared" si="17"/>
        <v>-57.375343000000001</v>
      </c>
      <c r="P50" s="45">
        <f t="shared" si="18"/>
        <v>0</v>
      </c>
      <c r="Q50" s="25">
        <f t="shared" si="19"/>
        <v>0</v>
      </c>
      <c r="R50" s="25">
        <f t="shared" si="20"/>
        <v>0</v>
      </c>
      <c r="S50" s="36"/>
      <c r="T50" s="25">
        <f t="shared" si="21"/>
        <v>0</v>
      </c>
      <c r="U50" s="25">
        <f t="shared" si="22"/>
        <v>0</v>
      </c>
      <c r="V50" s="25">
        <f t="shared" si="23"/>
        <v>0</v>
      </c>
    </row>
    <row r="51" spans="2:22" x14ac:dyDescent="0.25">
      <c r="B51">
        <v>36375000000</v>
      </c>
      <c r="C51">
        <v>-15.834072000000001</v>
      </c>
      <c r="E51">
        <v>36375000000</v>
      </c>
      <c r="F51">
        <v>-36.274281000000002</v>
      </c>
      <c r="H51" s="25">
        <f t="shared" si="12"/>
        <v>40</v>
      </c>
      <c r="I51" s="25">
        <f t="shared" si="13"/>
        <v>-48.320362000000003</v>
      </c>
      <c r="J51" s="25">
        <f t="shared" si="14"/>
        <v>-37.613667</v>
      </c>
      <c r="L51" s="25">
        <f t="shared" si="15"/>
        <v>40</v>
      </c>
      <c r="M51" s="25">
        <f t="shared" si="16"/>
        <v>-37.158149999999999</v>
      </c>
      <c r="N51" s="25">
        <f t="shared" si="17"/>
        <v>-57.920506000000003</v>
      </c>
      <c r="P51" s="45">
        <f t="shared" si="18"/>
        <v>0</v>
      </c>
      <c r="Q51" s="25">
        <f t="shared" si="19"/>
        <v>0</v>
      </c>
      <c r="R51" s="25">
        <f t="shared" si="20"/>
        <v>0</v>
      </c>
      <c r="S51" s="36"/>
      <c r="T51" s="25">
        <f t="shared" si="21"/>
        <v>0</v>
      </c>
      <c r="U51" s="25">
        <f t="shared" si="22"/>
        <v>0</v>
      </c>
      <c r="V51" s="25">
        <f t="shared" si="23"/>
        <v>0</v>
      </c>
    </row>
    <row r="52" spans="2:22" x14ac:dyDescent="0.25">
      <c r="B52">
        <v>36979166666.667</v>
      </c>
      <c r="C52">
        <v>-16.501342999999999</v>
      </c>
      <c r="E52">
        <v>36979166666.667</v>
      </c>
      <c r="F52">
        <v>-36.053519999999999</v>
      </c>
    </row>
    <row r="53" spans="2:22" x14ac:dyDescent="0.25">
      <c r="B53">
        <v>37583333333.333</v>
      </c>
      <c r="C53">
        <v>-17.277044</v>
      </c>
      <c r="E53">
        <v>37583333333.333</v>
      </c>
      <c r="F53">
        <v>-36.589663999999999</v>
      </c>
    </row>
    <row r="54" spans="2:22" x14ac:dyDescent="0.25">
      <c r="B54">
        <v>38187500000</v>
      </c>
      <c r="C54">
        <v>-18.136952999999998</v>
      </c>
      <c r="E54">
        <v>38187500000</v>
      </c>
      <c r="F54">
        <v>-38.404083</v>
      </c>
    </row>
    <row r="55" spans="2:22" x14ac:dyDescent="0.25">
      <c r="B55">
        <v>38791666666.667</v>
      </c>
      <c r="C55">
        <v>-18.903181</v>
      </c>
      <c r="E55">
        <v>38791666666.667</v>
      </c>
      <c r="F55">
        <v>-42.107944000000003</v>
      </c>
    </row>
    <row r="56" spans="2:22" x14ac:dyDescent="0.25">
      <c r="B56">
        <v>39395833333.333</v>
      </c>
      <c r="C56">
        <v>-19.305292000000001</v>
      </c>
      <c r="E56">
        <v>39395833333.333</v>
      </c>
      <c r="F56">
        <v>-48.602317999999997</v>
      </c>
    </row>
    <row r="57" spans="2:22" x14ac:dyDescent="0.25">
      <c r="B57">
        <v>40000000000</v>
      </c>
      <c r="C57">
        <v>-19.392613999999998</v>
      </c>
      <c r="E57">
        <v>40000000000</v>
      </c>
      <c r="F57">
        <v>-53.954140000000002</v>
      </c>
    </row>
    <row r="58" spans="2:22" x14ac:dyDescent="0.25">
      <c r="B58" t="s">
        <v>21</v>
      </c>
      <c r="E58" t="s">
        <v>21</v>
      </c>
    </row>
    <row r="61" spans="2:22" x14ac:dyDescent="0.25">
      <c r="B61" t="s">
        <v>22</v>
      </c>
      <c r="E61" t="s">
        <v>22</v>
      </c>
    </row>
    <row r="62" spans="2:22" x14ac:dyDescent="0.25">
      <c r="B62" t="s">
        <v>19</v>
      </c>
      <c r="C62" t="s">
        <v>280</v>
      </c>
      <c r="E62" t="s">
        <v>19</v>
      </c>
      <c r="F62" t="s">
        <v>280</v>
      </c>
    </row>
    <row r="63" spans="2:22" x14ac:dyDescent="0.25">
      <c r="B63">
        <v>22000000000</v>
      </c>
      <c r="C63">
        <v>-87.762466000000003</v>
      </c>
      <c r="E63">
        <v>22000000000</v>
      </c>
      <c r="F63">
        <v>-34.734406</v>
      </c>
    </row>
    <row r="64" spans="2:22" x14ac:dyDescent="0.25">
      <c r="B64">
        <v>22375000000</v>
      </c>
      <c r="C64">
        <v>-86.955025000000006</v>
      </c>
      <c r="E64">
        <v>22375000000</v>
      </c>
      <c r="F64">
        <v>-34.590755000000001</v>
      </c>
    </row>
    <row r="65" spans="2:6" x14ac:dyDescent="0.25">
      <c r="B65">
        <v>22750000000</v>
      </c>
      <c r="C65">
        <v>-83.939994999999996</v>
      </c>
      <c r="E65">
        <v>22750000000</v>
      </c>
      <c r="F65">
        <v>-34.486046000000002</v>
      </c>
    </row>
    <row r="66" spans="2:6" x14ac:dyDescent="0.25">
      <c r="B66">
        <v>23125000000</v>
      </c>
      <c r="C66">
        <v>-82.780272999999994</v>
      </c>
      <c r="E66">
        <v>23125000000</v>
      </c>
      <c r="F66">
        <v>-34.315350000000002</v>
      </c>
    </row>
    <row r="67" spans="2:6" x14ac:dyDescent="0.25">
      <c r="B67">
        <v>23500000000</v>
      </c>
      <c r="C67">
        <v>-77.910042000000004</v>
      </c>
      <c r="E67">
        <v>23500000000</v>
      </c>
      <c r="F67">
        <v>-34.137844000000001</v>
      </c>
    </row>
    <row r="68" spans="2:6" x14ac:dyDescent="0.25">
      <c r="B68">
        <v>23875000000</v>
      </c>
      <c r="C68">
        <v>-73.403114000000002</v>
      </c>
      <c r="E68">
        <v>23875000000</v>
      </c>
      <c r="F68">
        <v>-33.944893</v>
      </c>
    </row>
    <row r="69" spans="2:6" x14ac:dyDescent="0.25">
      <c r="B69">
        <v>24250000000</v>
      </c>
      <c r="C69">
        <v>-72.267075000000006</v>
      </c>
      <c r="E69">
        <v>24250000000</v>
      </c>
      <c r="F69">
        <v>-33.766930000000002</v>
      </c>
    </row>
    <row r="70" spans="2:6" x14ac:dyDescent="0.25">
      <c r="B70">
        <v>24625000000</v>
      </c>
      <c r="C70">
        <v>-70.350761000000006</v>
      </c>
      <c r="E70">
        <v>24625000000</v>
      </c>
      <c r="F70">
        <v>-33.736359</v>
      </c>
    </row>
    <row r="71" spans="2:6" x14ac:dyDescent="0.25">
      <c r="B71">
        <v>25000000000</v>
      </c>
      <c r="C71">
        <v>-69.369743</v>
      </c>
      <c r="E71">
        <v>25000000000</v>
      </c>
      <c r="F71">
        <v>-33.579974999999997</v>
      </c>
    </row>
    <row r="72" spans="2:6" x14ac:dyDescent="0.25">
      <c r="B72">
        <v>25375000000</v>
      </c>
      <c r="C72">
        <v>-65.377776999999995</v>
      </c>
      <c r="E72">
        <v>25375000000</v>
      </c>
      <c r="F72">
        <v>-33.454974999999997</v>
      </c>
    </row>
    <row r="73" spans="2:6" x14ac:dyDescent="0.25">
      <c r="B73">
        <v>25750000000</v>
      </c>
      <c r="C73">
        <v>-63.208011999999997</v>
      </c>
      <c r="E73">
        <v>25750000000</v>
      </c>
      <c r="F73">
        <v>-33.408366999999998</v>
      </c>
    </row>
    <row r="74" spans="2:6" x14ac:dyDescent="0.25">
      <c r="B74">
        <v>26125000000</v>
      </c>
      <c r="C74">
        <v>-61.575381999999998</v>
      </c>
      <c r="E74">
        <v>26125000000</v>
      </c>
      <c r="F74">
        <v>-33.397469000000001</v>
      </c>
    </row>
    <row r="75" spans="2:6" x14ac:dyDescent="0.25">
      <c r="B75">
        <v>26500000000</v>
      </c>
      <c r="C75">
        <v>-60.230967999999997</v>
      </c>
      <c r="E75">
        <v>26500000000</v>
      </c>
      <c r="F75">
        <v>-33.436427999999999</v>
      </c>
    </row>
    <row r="76" spans="2:6" x14ac:dyDescent="0.25">
      <c r="B76">
        <v>26875000000</v>
      </c>
      <c r="C76">
        <v>-58.634331000000003</v>
      </c>
      <c r="E76">
        <v>26875000000</v>
      </c>
      <c r="F76">
        <v>-33.704600999999997</v>
      </c>
    </row>
    <row r="77" spans="2:6" x14ac:dyDescent="0.25">
      <c r="B77">
        <v>27250000000</v>
      </c>
      <c r="C77">
        <v>-57.012058000000003</v>
      </c>
      <c r="E77">
        <v>27250000000</v>
      </c>
      <c r="F77">
        <v>-34.167026999999997</v>
      </c>
    </row>
    <row r="78" spans="2:6" x14ac:dyDescent="0.25">
      <c r="B78">
        <v>27625000000</v>
      </c>
      <c r="C78">
        <v>-55.341369999999998</v>
      </c>
      <c r="E78">
        <v>27625000000</v>
      </c>
      <c r="F78">
        <v>-34.737732000000001</v>
      </c>
    </row>
    <row r="79" spans="2:6" x14ac:dyDescent="0.25">
      <c r="B79">
        <v>28000000000</v>
      </c>
      <c r="C79">
        <v>-54.594810000000003</v>
      </c>
      <c r="E79">
        <v>28000000000</v>
      </c>
      <c r="F79">
        <v>-35.069000000000003</v>
      </c>
    </row>
    <row r="80" spans="2:6" x14ac:dyDescent="0.25">
      <c r="B80">
        <v>28375000000</v>
      </c>
      <c r="C80">
        <v>-53.982761000000004</v>
      </c>
      <c r="E80">
        <v>28375000000</v>
      </c>
      <c r="F80">
        <v>-35.237087000000002</v>
      </c>
    </row>
    <row r="81" spans="2:6" x14ac:dyDescent="0.25">
      <c r="B81">
        <v>28750000000</v>
      </c>
      <c r="C81">
        <v>-53.781891000000002</v>
      </c>
      <c r="E81">
        <v>28750000000</v>
      </c>
      <c r="F81">
        <v>-35.534213999999999</v>
      </c>
    </row>
    <row r="82" spans="2:6" x14ac:dyDescent="0.25">
      <c r="B82">
        <v>29125000000</v>
      </c>
      <c r="C82">
        <v>-53.837494</v>
      </c>
      <c r="E82">
        <v>29125000000</v>
      </c>
      <c r="F82">
        <v>-36.04636</v>
      </c>
    </row>
    <row r="83" spans="2:6" x14ac:dyDescent="0.25">
      <c r="B83">
        <v>29500000000</v>
      </c>
      <c r="C83">
        <v>-54.382308999999999</v>
      </c>
      <c r="E83">
        <v>29500000000</v>
      </c>
      <c r="F83">
        <v>-36.831215</v>
      </c>
    </row>
    <row r="84" spans="2:6" x14ac:dyDescent="0.25">
      <c r="B84">
        <v>29875000000</v>
      </c>
      <c r="C84">
        <v>-55.159576000000001</v>
      </c>
      <c r="E84">
        <v>29875000000</v>
      </c>
      <c r="F84">
        <v>-37.511192000000001</v>
      </c>
    </row>
    <row r="85" spans="2:6" x14ac:dyDescent="0.25">
      <c r="B85">
        <v>30250000000</v>
      </c>
      <c r="C85">
        <v>-56.585383999999998</v>
      </c>
      <c r="E85">
        <v>30250000000</v>
      </c>
      <c r="F85">
        <v>-37.728546000000001</v>
      </c>
    </row>
    <row r="86" spans="2:6" x14ac:dyDescent="0.25">
      <c r="B86">
        <v>30625000000</v>
      </c>
      <c r="C86">
        <v>-57.758774000000003</v>
      </c>
      <c r="E86">
        <v>30625000000</v>
      </c>
      <c r="F86">
        <v>-37.635756999999998</v>
      </c>
    </row>
    <row r="87" spans="2:6" x14ac:dyDescent="0.25">
      <c r="B87">
        <v>31000000000</v>
      </c>
      <c r="C87">
        <v>-57.980620999999999</v>
      </c>
      <c r="E87">
        <v>31000000000</v>
      </c>
      <c r="F87">
        <v>-37.975921999999997</v>
      </c>
    </row>
    <row r="88" spans="2:6" x14ac:dyDescent="0.25">
      <c r="B88">
        <v>31375000000</v>
      </c>
      <c r="C88">
        <v>-55.681289999999997</v>
      </c>
      <c r="E88">
        <v>31375000000</v>
      </c>
      <c r="F88">
        <v>-38.624893</v>
      </c>
    </row>
    <row r="89" spans="2:6" x14ac:dyDescent="0.25">
      <c r="B89">
        <v>31750000000</v>
      </c>
      <c r="C89">
        <v>-52.337325999999997</v>
      </c>
      <c r="E89">
        <v>31750000000</v>
      </c>
      <c r="F89">
        <v>-39.323062999999998</v>
      </c>
    </row>
    <row r="90" spans="2:6" x14ac:dyDescent="0.25">
      <c r="B90">
        <v>32125000000</v>
      </c>
      <c r="C90">
        <v>-48.827708999999999</v>
      </c>
      <c r="E90">
        <v>32125000000</v>
      </c>
      <c r="F90">
        <v>-39.350608999999999</v>
      </c>
    </row>
    <row r="91" spans="2:6" x14ac:dyDescent="0.25">
      <c r="B91">
        <v>32500000000</v>
      </c>
      <c r="C91">
        <v>-47.83305</v>
      </c>
      <c r="E91">
        <v>32500000000</v>
      </c>
      <c r="F91">
        <v>-39.089981000000002</v>
      </c>
    </row>
    <row r="92" spans="2:6" x14ac:dyDescent="0.25">
      <c r="B92">
        <v>32875000000</v>
      </c>
      <c r="C92">
        <v>-51.788398999999998</v>
      </c>
      <c r="E92">
        <v>32875000000</v>
      </c>
      <c r="F92">
        <v>-38.685619000000003</v>
      </c>
    </row>
    <row r="93" spans="2:6" x14ac:dyDescent="0.25">
      <c r="B93">
        <v>33250000000</v>
      </c>
      <c r="C93">
        <v>-57.194324000000002</v>
      </c>
      <c r="E93">
        <v>33250000000</v>
      </c>
      <c r="F93">
        <v>-38.516917999999997</v>
      </c>
    </row>
    <row r="94" spans="2:6" x14ac:dyDescent="0.25">
      <c r="B94">
        <v>33625000000</v>
      </c>
      <c r="C94">
        <v>-58.492310000000003</v>
      </c>
      <c r="E94">
        <v>33625000000</v>
      </c>
      <c r="F94">
        <v>-38.565295999999996</v>
      </c>
    </row>
    <row r="95" spans="2:6" x14ac:dyDescent="0.25">
      <c r="B95">
        <v>34000000000</v>
      </c>
      <c r="C95">
        <v>-54.589568999999997</v>
      </c>
      <c r="E95">
        <v>34000000000</v>
      </c>
      <c r="F95">
        <v>-38.498856000000004</v>
      </c>
    </row>
    <row r="96" spans="2:6" x14ac:dyDescent="0.25">
      <c r="B96">
        <v>34375000000</v>
      </c>
      <c r="C96">
        <v>-49.891548</v>
      </c>
      <c r="E96">
        <v>34375000000</v>
      </c>
      <c r="F96">
        <v>-38.342350000000003</v>
      </c>
    </row>
    <row r="97" spans="2:6" x14ac:dyDescent="0.25">
      <c r="B97">
        <v>34750000000</v>
      </c>
      <c r="C97">
        <v>-48.178558000000002</v>
      </c>
      <c r="E97">
        <v>34750000000</v>
      </c>
      <c r="F97">
        <v>-38.112968000000002</v>
      </c>
    </row>
    <row r="98" spans="2:6" x14ac:dyDescent="0.25">
      <c r="B98">
        <v>35125000000</v>
      </c>
      <c r="C98">
        <v>-47.813060999999998</v>
      </c>
      <c r="E98">
        <v>35125000000</v>
      </c>
      <c r="F98">
        <v>-38.285812</v>
      </c>
    </row>
    <row r="99" spans="2:6" x14ac:dyDescent="0.25">
      <c r="B99">
        <v>35500000000</v>
      </c>
      <c r="C99">
        <v>-47.972850999999999</v>
      </c>
      <c r="E99">
        <v>35500000000</v>
      </c>
      <c r="F99">
        <v>-38.28801</v>
      </c>
    </row>
    <row r="100" spans="2:6" x14ac:dyDescent="0.25">
      <c r="B100">
        <v>35875000000</v>
      </c>
      <c r="C100">
        <v>-48.476460000000003</v>
      </c>
      <c r="E100">
        <v>35875000000</v>
      </c>
      <c r="F100">
        <v>-38.288338000000003</v>
      </c>
    </row>
    <row r="101" spans="2:6" x14ac:dyDescent="0.25">
      <c r="B101">
        <v>36250000000</v>
      </c>
      <c r="C101">
        <v>-49.606631999999998</v>
      </c>
      <c r="E101">
        <v>36250000000</v>
      </c>
      <c r="F101">
        <v>-38.051440999999997</v>
      </c>
    </row>
    <row r="102" spans="2:6" x14ac:dyDescent="0.25">
      <c r="B102">
        <v>36625000000</v>
      </c>
      <c r="C102">
        <v>-50.522579</v>
      </c>
      <c r="E102">
        <v>36625000000</v>
      </c>
      <c r="F102">
        <v>-37.884372999999997</v>
      </c>
    </row>
    <row r="103" spans="2:6" x14ac:dyDescent="0.25">
      <c r="B103">
        <v>37000000000</v>
      </c>
      <c r="C103">
        <v>-51.223866000000001</v>
      </c>
      <c r="E103">
        <v>37000000000</v>
      </c>
      <c r="F103">
        <v>-37.815719999999999</v>
      </c>
    </row>
    <row r="104" spans="2:6" x14ac:dyDescent="0.25">
      <c r="B104">
        <v>37375000000</v>
      </c>
      <c r="C104">
        <v>-51.495716000000002</v>
      </c>
      <c r="E104">
        <v>37375000000</v>
      </c>
      <c r="F104">
        <v>-37.755797999999999</v>
      </c>
    </row>
    <row r="105" spans="2:6" x14ac:dyDescent="0.25">
      <c r="B105">
        <v>37750000000</v>
      </c>
      <c r="C105">
        <v>-51.526287000000004</v>
      </c>
      <c r="E105">
        <v>37750000000</v>
      </c>
      <c r="F105">
        <v>-37.814926</v>
      </c>
    </row>
    <row r="106" spans="2:6" x14ac:dyDescent="0.25">
      <c r="B106">
        <v>38125000000</v>
      </c>
      <c r="C106">
        <v>-51.106560000000002</v>
      </c>
      <c r="E106">
        <v>38125000000</v>
      </c>
      <c r="F106">
        <v>-37.811230000000002</v>
      </c>
    </row>
    <row r="107" spans="2:6" x14ac:dyDescent="0.25">
      <c r="B107">
        <v>38500000000</v>
      </c>
      <c r="C107">
        <v>-50.452499000000003</v>
      </c>
      <c r="E107">
        <v>38500000000</v>
      </c>
      <c r="F107">
        <v>-37.871487000000002</v>
      </c>
    </row>
    <row r="108" spans="2:6" x14ac:dyDescent="0.25">
      <c r="B108">
        <v>38875000000</v>
      </c>
      <c r="C108">
        <v>-49.962207999999997</v>
      </c>
      <c r="E108">
        <v>38875000000</v>
      </c>
      <c r="F108">
        <v>-37.840710000000001</v>
      </c>
    </row>
    <row r="109" spans="2:6" x14ac:dyDescent="0.25">
      <c r="B109">
        <v>39250000000</v>
      </c>
      <c r="C109">
        <v>-49.637318</v>
      </c>
      <c r="E109">
        <v>39250000000</v>
      </c>
      <c r="F109">
        <v>-37.764538000000002</v>
      </c>
    </row>
    <row r="110" spans="2:6" x14ac:dyDescent="0.25">
      <c r="B110">
        <v>39625000000</v>
      </c>
      <c r="C110">
        <v>-48.977398000000001</v>
      </c>
      <c r="E110">
        <v>39625000000</v>
      </c>
      <c r="F110">
        <v>-37.672096000000003</v>
      </c>
    </row>
    <row r="111" spans="2:6" x14ac:dyDescent="0.25">
      <c r="B111">
        <v>40000000000</v>
      </c>
      <c r="C111">
        <v>-48.320362000000003</v>
      </c>
      <c r="E111">
        <v>40000000000</v>
      </c>
      <c r="F111">
        <v>-37.613667</v>
      </c>
    </row>
    <row r="112" spans="2:6" x14ac:dyDescent="0.25">
      <c r="B112" t="s">
        <v>21</v>
      </c>
      <c r="E112" t="s">
        <v>21</v>
      </c>
    </row>
    <row r="115" spans="2:6" x14ac:dyDescent="0.25">
      <c r="B115" t="s">
        <v>23</v>
      </c>
      <c r="E115" t="s">
        <v>23</v>
      </c>
    </row>
    <row r="116" spans="2:6" x14ac:dyDescent="0.25">
      <c r="B116" t="s">
        <v>19</v>
      </c>
      <c r="C116" t="s">
        <v>281</v>
      </c>
      <c r="E116" t="s">
        <v>19</v>
      </c>
      <c r="F116" t="s">
        <v>281</v>
      </c>
    </row>
    <row r="117" spans="2:6" x14ac:dyDescent="0.25">
      <c r="B117">
        <v>33000000000</v>
      </c>
      <c r="C117">
        <v>-57.854922999999999</v>
      </c>
      <c r="E117">
        <v>33000000000</v>
      </c>
      <c r="F117">
        <v>-54.667171000000003</v>
      </c>
    </row>
    <row r="118" spans="2:6" x14ac:dyDescent="0.25">
      <c r="B118">
        <v>33145833333.333</v>
      </c>
      <c r="C118">
        <v>-56.317059</v>
      </c>
      <c r="E118">
        <v>33145833333.333</v>
      </c>
      <c r="F118">
        <v>-54.359679999999997</v>
      </c>
    </row>
    <row r="119" spans="2:6" x14ac:dyDescent="0.25">
      <c r="B119">
        <v>33291666666.667</v>
      </c>
      <c r="C119">
        <v>-53.611435</v>
      </c>
      <c r="E119">
        <v>33291666666.667</v>
      </c>
      <c r="F119">
        <v>-53.839489</v>
      </c>
    </row>
    <row r="120" spans="2:6" x14ac:dyDescent="0.25">
      <c r="B120">
        <v>33437500000</v>
      </c>
      <c r="C120">
        <v>-52.498584999999999</v>
      </c>
      <c r="E120">
        <v>33437500000</v>
      </c>
      <c r="F120">
        <v>-53.545292000000003</v>
      </c>
    </row>
    <row r="121" spans="2:6" x14ac:dyDescent="0.25">
      <c r="B121">
        <v>33583333333.333</v>
      </c>
      <c r="C121">
        <v>-52.877853000000002</v>
      </c>
      <c r="E121">
        <v>33583333333.333</v>
      </c>
      <c r="F121">
        <v>-53.573315000000001</v>
      </c>
    </row>
    <row r="122" spans="2:6" x14ac:dyDescent="0.25">
      <c r="B122">
        <v>33729166666.667</v>
      </c>
      <c r="C122">
        <v>-52.261691999999996</v>
      </c>
      <c r="E122">
        <v>33729166666.667</v>
      </c>
      <c r="F122">
        <v>-53.553440000000002</v>
      </c>
    </row>
    <row r="123" spans="2:6" x14ac:dyDescent="0.25">
      <c r="B123">
        <v>33875000000</v>
      </c>
      <c r="C123">
        <v>-50.823582000000002</v>
      </c>
      <c r="E123">
        <v>33875000000</v>
      </c>
      <c r="F123">
        <v>-53.388331999999998</v>
      </c>
    </row>
    <row r="124" spans="2:6" x14ac:dyDescent="0.25">
      <c r="B124">
        <v>34020833333.333</v>
      </c>
      <c r="C124">
        <v>-50.044479000000003</v>
      </c>
      <c r="E124">
        <v>34020833333.333</v>
      </c>
      <c r="F124">
        <v>-53.129288000000003</v>
      </c>
    </row>
    <row r="125" spans="2:6" x14ac:dyDescent="0.25">
      <c r="B125">
        <v>34166666666.667</v>
      </c>
      <c r="C125">
        <v>-50.235725000000002</v>
      </c>
      <c r="E125">
        <v>34166666666.667</v>
      </c>
      <c r="F125">
        <v>-52.877361000000001</v>
      </c>
    </row>
    <row r="126" spans="2:6" x14ac:dyDescent="0.25">
      <c r="B126">
        <v>34312500000</v>
      </c>
      <c r="C126">
        <v>-50.547302000000002</v>
      </c>
      <c r="E126">
        <v>34312500000</v>
      </c>
      <c r="F126">
        <v>-52.809826000000001</v>
      </c>
    </row>
    <row r="127" spans="2:6" x14ac:dyDescent="0.25">
      <c r="B127">
        <v>34458333333.333</v>
      </c>
      <c r="C127">
        <v>-48.417042000000002</v>
      </c>
      <c r="E127">
        <v>34458333333.333</v>
      </c>
      <c r="F127">
        <v>-52.606743000000002</v>
      </c>
    </row>
    <row r="128" spans="2:6" x14ac:dyDescent="0.25">
      <c r="B128">
        <v>34604166666.667</v>
      </c>
      <c r="C128">
        <v>-48.812584000000001</v>
      </c>
      <c r="E128">
        <v>34604166666.667</v>
      </c>
      <c r="F128">
        <v>-52.556576</v>
      </c>
    </row>
    <row r="129" spans="2:6" x14ac:dyDescent="0.25">
      <c r="B129">
        <v>34750000000</v>
      </c>
      <c r="C129">
        <v>-47.068592000000002</v>
      </c>
      <c r="E129">
        <v>34750000000</v>
      </c>
      <c r="F129">
        <v>-52.443676000000004</v>
      </c>
    </row>
    <row r="130" spans="2:6" x14ac:dyDescent="0.25">
      <c r="B130">
        <v>34895833333.333</v>
      </c>
      <c r="C130">
        <v>-47.740059000000002</v>
      </c>
      <c r="E130">
        <v>34895833333.333</v>
      </c>
      <c r="F130">
        <v>-52.172344000000002</v>
      </c>
    </row>
    <row r="131" spans="2:6" x14ac:dyDescent="0.25">
      <c r="B131">
        <v>35041666666.667</v>
      </c>
      <c r="C131">
        <v>-46.748631000000003</v>
      </c>
      <c r="E131">
        <v>35041666666.667</v>
      </c>
      <c r="F131">
        <v>-51.995029000000002</v>
      </c>
    </row>
    <row r="132" spans="2:6" x14ac:dyDescent="0.25">
      <c r="B132">
        <v>35187500000</v>
      </c>
      <c r="C132">
        <v>-46.852207</v>
      </c>
      <c r="E132">
        <v>35187500000</v>
      </c>
      <c r="F132">
        <v>-51.633113999999999</v>
      </c>
    </row>
    <row r="133" spans="2:6" x14ac:dyDescent="0.25">
      <c r="B133">
        <v>35333333333.333</v>
      </c>
      <c r="C133">
        <v>-45.977015999999999</v>
      </c>
      <c r="E133">
        <v>35333333333.333</v>
      </c>
      <c r="F133">
        <v>-51.486243999999999</v>
      </c>
    </row>
    <row r="134" spans="2:6" x14ac:dyDescent="0.25">
      <c r="B134">
        <v>35479166666.667</v>
      </c>
      <c r="C134">
        <v>-44.430793999999999</v>
      </c>
      <c r="E134">
        <v>35479166666.667</v>
      </c>
      <c r="F134">
        <v>-51.417019000000003</v>
      </c>
    </row>
    <row r="135" spans="2:6" x14ac:dyDescent="0.25">
      <c r="B135">
        <v>35625000000</v>
      </c>
      <c r="C135">
        <v>-43.308776999999999</v>
      </c>
      <c r="E135">
        <v>35625000000</v>
      </c>
      <c r="F135">
        <v>-51.392581999999997</v>
      </c>
    </row>
    <row r="136" spans="2:6" x14ac:dyDescent="0.25">
      <c r="B136">
        <v>35770833333.333</v>
      </c>
      <c r="C136">
        <v>-41.686999999999998</v>
      </c>
      <c r="E136">
        <v>35770833333.333</v>
      </c>
      <c r="F136">
        <v>-51.320408</v>
      </c>
    </row>
    <row r="137" spans="2:6" x14ac:dyDescent="0.25">
      <c r="B137">
        <v>35916666666.667</v>
      </c>
      <c r="C137">
        <v>-41.627056000000003</v>
      </c>
      <c r="E137">
        <v>35916666666.667</v>
      </c>
      <c r="F137">
        <v>-51.291789999999999</v>
      </c>
    </row>
    <row r="138" spans="2:6" x14ac:dyDescent="0.25">
      <c r="B138">
        <v>36062500000</v>
      </c>
      <c r="C138">
        <v>-40.744816</v>
      </c>
      <c r="E138">
        <v>36062500000</v>
      </c>
      <c r="F138">
        <v>-51.248035000000002</v>
      </c>
    </row>
    <row r="139" spans="2:6" x14ac:dyDescent="0.25">
      <c r="B139">
        <v>36208333333.333</v>
      </c>
      <c r="C139">
        <v>-40.658501000000001</v>
      </c>
      <c r="E139">
        <v>36208333333.333</v>
      </c>
      <c r="F139">
        <v>-51.274161999999997</v>
      </c>
    </row>
    <row r="140" spans="2:6" x14ac:dyDescent="0.25">
      <c r="B140">
        <v>36354166666.667</v>
      </c>
      <c r="C140">
        <v>-39.596362999999997</v>
      </c>
      <c r="E140">
        <v>36354166666.667</v>
      </c>
      <c r="F140">
        <v>-51.121780000000001</v>
      </c>
    </row>
    <row r="141" spans="2:6" x14ac:dyDescent="0.25">
      <c r="B141">
        <v>36500000000</v>
      </c>
      <c r="C141">
        <v>-41.284275000000001</v>
      </c>
      <c r="E141">
        <v>36500000000</v>
      </c>
      <c r="F141">
        <v>-50.981022000000003</v>
      </c>
    </row>
    <row r="142" spans="2:6" x14ac:dyDescent="0.25">
      <c r="B142">
        <v>36645833333.333</v>
      </c>
      <c r="C142">
        <v>-41.138328999999999</v>
      </c>
      <c r="E142">
        <v>36645833333.333</v>
      </c>
      <c r="F142">
        <v>-50.897494999999999</v>
      </c>
    </row>
    <row r="143" spans="2:6" x14ac:dyDescent="0.25">
      <c r="B143">
        <v>36791666666.667</v>
      </c>
      <c r="C143">
        <v>-43.487129000000003</v>
      </c>
      <c r="E143">
        <v>36791666666.667</v>
      </c>
      <c r="F143">
        <v>-50.792034000000001</v>
      </c>
    </row>
    <row r="144" spans="2:6" x14ac:dyDescent="0.25">
      <c r="B144">
        <v>36937500000</v>
      </c>
      <c r="C144">
        <v>-42.497672999999999</v>
      </c>
      <c r="E144">
        <v>36937500000</v>
      </c>
      <c r="F144">
        <v>-50.895519</v>
      </c>
    </row>
    <row r="145" spans="2:6" x14ac:dyDescent="0.25">
      <c r="B145">
        <v>37083333333.333</v>
      </c>
      <c r="C145">
        <v>-42.693829000000001</v>
      </c>
      <c r="E145">
        <v>37083333333.333</v>
      </c>
      <c r="F145">
        <v>-51.041142000000001</v>
      </c>
    </row>
    <row r="146" spans="2:6" x14ac:dyDescent="0.25">
      <c r="B146">
        <v>37229166666.667</v>
      </c>
      <c r="C146">
        <v>-41.088104000000001</v>
      </c>
      <c r="E146">
        <v>37229166666.667</v>
      </c>
      <c r="F146">
        <v>-51.243946000000001</v>
      </c>
    </row>
    <row r="147" spans="2:6" x14ac:dyDescent="0.25">
      <c r="B147">
        <v>37375000000</v>
      </c>
      <c r="C147">
        <v>-40.540871000000003</v>
      </c>
      <c r="E147">
        <v>37375000000</v>
      </c>
      <c r="F147">
        <v>-51.487656000000001</v>
      </c>
    </row>
    <row r="148" spans="2:6" x14ac:dyDescent="0.25">
      <c r="B148">
        <v>37520833333.333</v>
      </c>
      <c r="C148">
        <v>-40.845917</v>
      </c>
      <c r="E148">
        <v>37520833333.333</v>
      </c>
      <c r="F148">
        <v>-51.554412999999997</v>
      </c>
    </row>
    <row r="149" spans="2:6" x14ac:dyDescent="0.25">
      <c r="B149">
        <v>37666666666.667</v>
      </c>
      <c r="C149">
        <v>-40.812522999999999</v>
      </c>
      <c r="E149">
        <v>37666666666.667</v>
      </c>
      <c r="F149">
        <v>-51.735759999999999</v>
      </c>
    </row>
    <row r="150" spans="2:6" x14ac:dyDescent="0.25">
      <c r="B150">
        <v>37812500000</v>
      </c>
      <c r="C150">
        <v>-40.744247000000001</v>
      </c>
      <c r="E150">
        <v>37812500000</v>
      </c>
      <c r="F150">
        <v>-51.723514999999999</v>
      </c>
    </row>
    <row r="151" spans="2:6" x14ac:dyDescent="0.25">
      <c r="B151">
        <v>37958333333.333</v>
      </c>
      <c r="C151">
        <v>-40.194004</v>
      </c>
      <c r="E151">
        <v>37958333333.333</v>
      </c>
      <c r="F151">
        <v>-51.551983</v>
      </c>
    </row>
    <row r="152" spans="2:6" x14ac:dyDescent="0.25">
      <c r="B152">
        <v>38104166666.667</v>
      </c>
      <c r="C152">
        <v>-39.694980999999999</v>
      </c>
      <c r="E152">
        <v>38104166666.667</v>
      </c>
      <c r="F152">
        <v>-51.282176999999997</v>
      </c>
    </row>
    <row r="153" spans="2:6" x14ac:dyDescent="0.25">
      <c r="B153">
        <v>38250000000</v>
      </c>
      <c r="C153">
        <v>-39.402515000000001</v>
      </c>
      <c r="E153">
        <v>38250000000</v>
      </c>
      <c r="F153">
        <v>-51.027358999999997</v>
      </c>
    </row>
    <row r="154" spans="2:6" x14ac:dyDescent="0.25">
      <c r="B154">
        <v>38395833333.333</v>
      </c>
      <c r="C154">
        <v>-38.912491000000003</v>
      </c>
      <c r="E154">
        <v>38395833333.333</v>
      </c>
      <c r="F154">
        <v>-50.984057999999997</v>
      </c>
    </row>
    <row r="155" spans="2:6" x14ac:dyDescent="0.25">
      <c r="B155">
        <v>38541666666.667</v>
      </c>
      <c r="C155">
        <v>-38.138244999999998</v>
      </c>
      <c r="E155">
        <v>38541666666.667</v>
      </c>
      <c r="F155">
        <v>-51.165149999999997</v>
      </c>
    </row>
    <row r="156" spans="2:6" x14ac:dyDescent="0.25">
      <c r="B156">
        <v>38687500000</v>
      </c>
      <c r="C156">
        <v>-37.794620999999999</v>
      </c>
      <c r="E156">
        <v>38687500000</v>
      </c>
      <c r="F156">
        <v>-51.453429999999997</v>
      </c>
    </row>
    <row r="157" spans="2:6" x14ac:dyDescent="0.25">
      <c r="B157">
        <v>38833333333.333</v>
      </c>
      <c r="C157">
        <v>-37.813643999999996</v>
      </c>
      <c r="E157">
        <v>38833333333.333</v>
      </c>
      <c r="F157">
        <v>-51.983589000000002</v>
      </c>
    </row>
    <row r="158" spans="2:6" x14ac:dyDescent="0.25">
      <c r="B158">
        <v>38979166666.667</v>
      </c>
      <c r="C158">
        <v>-38.469569999999997</v>
      </c>
      <c r="E158">
        <v>38979166666.667</v>
      </c>
      <c r="F158">
        <v>-52.690651000000003</v>
      </c>
    </row>
    <row r="159" spans="2:6" x14ac:dyDescent="0.25">
      <c r="B159">
        <v>39125000000</v>
      </c>
      <c r="C159">
        <v>-38.249141999999999</v>
      </c>
      <c r="E159">
        <v>39125000000</v>
      </c>
      <c r="F159">
        <v>-53.423141000000001</v>
      </c>
    </row>
    <row r="160" spans="2:6" x14ac:dyDescent="0.25">
      <c r="B160">
        <v>39270833333.333</v>
      </c>
      <c r="C160">
        <v>-37.991504999999997</v>
      </c>
      <c r="E160">
        <v>39270833333.333</v>
      </c>
      <c r="F160">
        <v>-54.1828</v>
      </c>
    </row>
    <row r="161" spans="2:6" x14ac:dyDescent="0.25">
      <c r="B161">
        <v>39416666666.667</v>
      </c>
      <c r="C161">
        <v>-37.307678000000003</v>
      </c>
      <c r="E161">
        <v>39416666666.667</v>
      </c>
      <c r="F161">
        <v>-55.034999999999997</v>
      </c>
    </row>
    <row r="162" spans="2:6" x14ac:dyDescent="0.25">
      <c r="B162">
        <v>39562500000</v>
      </c>
      <c r="C162">
        <v>-36.952869</v>
      </c>
      <c r="E162">
        <v>39562500000</v>
      </c>
      <c r="F162">
        <v>-55.870345999999998</v>
      </c>
    </row>
    <row r="163" spans="2:6" x14ac:dyDescent="0.25">
      <c r="B163">
        <v>39708333333.333</v>
      </c>
      <c r="C163">
        <v>-36.660130000000002</v>
      </c>
      <c r="E163">
        <v>39708333333.333</v>
      </c>
      <c r="F163">
        <v>-56.714320999999998</v>
      </c>
    </row>
    <row r="164" spans="2:6" x14ac:dyDescent="0.25">
      <c r="B164">
        <v>39854166666.667</v>
      </c>
      <c r="C164">
        <v>-36.750686999999999</v>
      </c>
      <c r="E164">
        <v>39854166666.667</v>
      </c>
      <c r="F164">
        <v>-57.375343000000001</v>
      </c>
    </row>
    <row r="165" spans="2:6" x14ac:dyDescent="0.25">
      <c r="B165">
        <v>40000000000</v>
      </c>
      <c r="C165">
        <v>-37.158149999999999</v>
      </c>
      <c r="E165">
        <v>40000000000</v>
      </c>
      <c r="F165">
        <v>-57.920506000000003</v>
      </c>
    </row>
    <row r="166" spans="2:6" x14ac:dyDescent="0.25">
      <c r="B166" t="s">
        <v>21</v>
      </c>
      <c r="E166" t="s">
        <v>21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66"/>
  <sheetViews>
    <sheetView workbookViewId="0">
      <selection activeCell="E1" sqref="E1:F1048576"/>
    </sheetView>
  </sheetViews>
  <sheetFormatPr defaultRowHeight="15" x14ac:dyDescent="0.25"/>
  <cols>
    <col min="1" max="1" width="18.7109375" style="38" customWidth="1"/>
    <col min="4" max="4" width="18.7109375" style="38" customWidth="1"/>
    <col min="7" max="7" width="2" style="24" customWidth="1"/>
    <col min="8" max="8" width="14" style="25" bestFit="1" customWidth="1"/>
    <col min="9" max="9" width="9.5703125" style="25" bestFit="1" customWidth="1"/>
    <col min="10" max="10" width="10.140625" style="25" bestFit="1" customWidth="1"/>
    <col min="11" max="11" width="2" style="24" customWidth="1"/>
    <col min="12" max="12" width="14" style="25" bestFit="1" customWidth="1"/>
    <col min="13" max="13" width="9.5703125" style="25" bestFit="1" customWidth="1"/>
    <col min="14" max="14" width="10.140625" style="25" bestFit="1" customWidth="1"/>
    <col min="15" max="15" width="2" style="24" customWidth="1"/>
    <col min="16" max="16" width="14" style="45" bestFit="1" customWidth="1"/>
    <col min="17" max="17" width="9.5703125" style="45" bestFit="1" customWidth="1"/>
    <col min="18" max="18" width="10.140625" style="45" bestFit="1" customWidth="1"/>
    <col min="19" max="19" width="2" style="24" customWidth="1"/>
    <col min="20" max="20" width="14" style="45" bestFit="1" customWidth="1"/>
    <col min="21" max="21" width="9.5703125" style="45" bestFit="1" customWidth="1"/>
    <col min="22" max="22" width="10.140625" style="45" bestFit="1" customWidth="1"/>
    <col min="23" max="23" width="2" style="24" customWidth="1"/>
  </cols>
  <sheetData>
    <row r="1" spans="1:22" x14ac:dyDescent="0.25">
      <c r="B1" t="s">
        <v>95</v>
      </c>
      <c r="E1" t="s">
        <v>95</v>
      </c>
      <c r="H1" s="25" t="s">
        <v>169</v>
      </c>
      <c r="I1" s="25" t="s">
        <v>3</v>
      </c>
      <c r="J1" s="25" t="s">
        <v>4</v>
      </c>
      <c r="L1" s="25" t="s">
        <v>169</v>
      </c>
      <c r="M1" s="25" t="s">
        <v>5</v>
      </c>
      <c r="N1" s="25" t="s">
        <v>6</v>
      </c>
      <c r="P1" s="25" t="s">
        <v>169</v>
      </c>
      <c r="Q1" s="45" t="s">
        <v>7</v>
      </c>
      <c r="R1" s="45" t="s">
        <v>8</v>
      </c>
      <c r="S1" s="36"/>
      <c r="T1" s="25" t="s">
        <v>169</v>
      </c>
      <c r="U1" s="45" t="s">
        <v>9</v>
      </c>
      <c r="V1" s="45" t="s">
        <v>10</v>
      </c>
    </row>
    <row r="2" spans="1:22" x14ac:dyDescent="0.25">
      <c r="A2" s="48" t="s">
        <v>197</v>
      </c>
      <c r="B2" t="s">
        <v>270</v>
      </c>
      <c r="C2" t="s">
        <v>263</v>
      </c>
      <c r="D2" s="48" t="s">
        <v>198</v>
      </c>
      <c r="E2" t="s">
        <v>270</v>
      </c>
      <c r="F2" t="s">
        <v>263</v>
      </c>
      <c r="H2" s="46"/>
      <c r="P2" s="46"/>
      <c r="S2" s="36"/>
      <c r="T2" s="46"/>
    </row>
    <row r="3" spans="1:22" x14ac:dyDescent="0.25">
      <c r="B3" t="s">
        <v>215</v>
      </c>
      <c r="C3" t="s">
        <v>289</v>
      </c>
      <c r="E3" t="s">
        <v>215</v>
      </c>
      <c r="F3" t="s">
        <v>289</v>
      </c>
      <c r="H3" s="25">
        <f t="shared" ref="H3:H34" si="0">B63/1000000000</f>
        <v>22</v>
      </c>
      <c r="I3" s="25">
        <f t="shared" ref="I3:I34" si="1">C63</f>
        <v>-59.203690000000002</v>
      </c>
      <c r="J3" s="25">
        <f t="shared" ref="J3:J34" si="2">F63</f>
        <v>-52.562927000000002</v>
      </c>
      <c r="L3" s="25">
        <f t="shared" ref="L3:L34" si="3">B117/1000000000</f>
        <v>33</v>
      </c>
      <c r="M3" s="25">
        <f t="shared" ref="M3:M34" si="4">C117</f>
        <v>-56.140090999999998</v>
      </c>
      <c r="N3" s="25">
        <f t="shared" ref="N3:N34" si="5">F117</f>
        <v>-60.790774999999996</v>
      </c>
      <c r="P3" s="45">
        <f t="shared" ref="P3:P34" si="6">B171/1000000000</f>
        <v>0</v>
      </c>
      <c r="Q3" s="25">
        <f t="shared" ref="Q3:Q34" si="7">C171</f>
        <v>0</v>
      </c>
      <c r="R3" s="25">
        <f t="shared" ref="R3:R34" si="8">F171</f>
        <v>0</v>
      </c>
      <c r="S3" s="36"/>
      <c r="T3" s="25">
        <f t="shared" ref="T3:T34" si="9">B225/1000000000</f>
        <v>0</v>
      </c>
      <c r="U3" s="25">
        <f t="shared" ref="U3:U34" si="10">C225</f>
        <v>0</v>
      </c>
      <c r="V3" s="25">
        <f t="shared" ref="V3:V34" si="11">F225</f>
        <v>0</v>
      </c>
    </row>
    <row r="4" spans="1:22" x14ac:dyDescent="0.25">
      <c r="B4" t="s">
        <v>98</v>
      </c>
      <c r="E4" t="s">
        <v>98</v>
      </c>
      <c r="H4" s="25">
        <f t="shared" si="0"/>
        <v>22.375</v>
      </c>
      <c r="I4" s="25">
        <f t="shared" si="1"/>
        <v>-59.070442</v>
      </c>
      <c r="J4" s="25">
        <f t="shared" si="2"/>
        <v>-51.380477999999997</v>
      </c>
      <c r="L4" s="25">
        <f t="shared" si="3"/>
        <v>33.145833333333002</v>
      </c>
      <c r="M4" s="25">
        <f t="shared" si="4"/>
        <v>-56.261944</v>
      </c>
      <c r="N4" s="25">
        <f t="shared" si="5"/>
        <v>-60.143124</v>
      </c>
      <c r="P4" s="45">
        <f t="shared" si="6"/>
        <v>0</v>
      </c>
      <c r="Q4" s="25">
        <f t="shared" si="7"/>
        <v>0</v>
      </c>
      <c r="R4" s="25">
        <f t="shared" si="8"/>
        <v>0</v>
      </c>
      <c r="S4" s="36"/>
      <c r="T4" s="25">
        <f t="shared" si="9"/>
        <v>0</v>
      </c>
      <c r="U4" s="25">
        <f t="shared" si="10"/>
        <v>0</v>
      </c>
      <c r="V4" s="25">
        <f t="shared" si="11"/>
        <v>0</v>
      </c>
    </row>
    <row r="5" spans="1:22" x14ac:dyDescent="0.25">
      <c r="H5" s="25">
        <f t="shared" si="0"/>
        <v>22.75</v>
      </c>
      <c r="I5" s="25">
        <f t="shared" si="1"/>
        <v>-58.814678000000001</v>
      </c>
      <c r="J5" s="25">
        <f t="shared" si="2"/>
        <v>-48.795459999999999</v>
      </c>
      <c r="L5" s="25">
        <f t="shared" si="3"/>
        <v>33.291666666666998</v>
      </c>
      <c r="M5" s="25">
        <f t="shared" si="4"/>
        <v>-56.155453000000001</v>
      </c>
      <c r="N5" s="25">
        <f t="shared" si="5"/>
        <v>-59.560349000000002</v>
      </c>
      <c r="P5" s="45">
        <f t="shared" si="6"/>
        <v>0</v>
      </c>
      <c r="Q5" s="25">
        <f t="shared" si="7"/>
        <v>0</v>
      </c>
      <c r="R5" s="25">
        <f t="shared" si="8"/>
        <v>0</v>
      </c>
      <c r="S5" s="36"/>
      <c r="T5" s="25">
        <f t="shared" si="9"/>
        <v>0</v>
      </c>
      <c r="U5" s="25">
        <f t="shared" si="10"/>
        <v>0</v>
      </c>
      <c r="V5" s="25">
        <f t="shared" si="11"/>
        <v>0</v>
      </c>
    </row>
    <row r="6" spans="1:22" x14ac:dyDescent="0.25">
      <c r="H6" s="25">
        <f t="shared" si="0"/>
        <v>23.125</v>
      </c>
      <c r="I6" s="25">
        <f t="shared" si="1"/>
        <v>-58.437804999999997</v>
      </c>
      <c r="J6" s="25">
        <f t="shared" si="2"/>
        <v>-46.655532999999998</v>
      </c>
      <c r="L6" s="25">
        <f t="shared" si="3"/>
        <v>33.4375</v>
      </c>
      <c r="M6" s="25">
        <f t="shared" si="4"/>
        <v>-56.103442999999999</v>
      </c>
      <c r="N6" s="25">
        <f t="shared" si="5"/>
        <v>-59.194617999999998</v>
      </c>
      <c r="P6" s="45">
        <f t="shared" si="6"/>
        <v>0</v>
      </c>
      <c r="Q6" s="25">
        <f t="shared" si="7"/>
        <v>0</v>
      </c>
      <c r="R6" s="25">
        <f t="shared" si="8"/>
        <v>0</v>
      </c>
      <c r="S6" s="36"/>
      <c r="T6" s="25">
        <f t="shared" si="9"/>
        <v>0</v>
      </c>
      <c r="U6" s="25">
        <f t="shared" si="10"/>
        <v>0</v>
      </c>
      <c r="V6" s="25">
        <f t="shared" si="11"/>
        <v>0</v>
      </c>
    </row>
    <row r="7" spans="1:22" x14ac:dyDescent="0.25">
      <c r="B7" t="s">
        <v>18</v>
      </c>
      <c r="E7" t="s">
        <v>18</v>
      </c>
      <c r="H7" s="25">
        <f t="shared" si="0"/>
        <v>23.5</v>
      </c>
      <c r="I7" s="25">
        <f t="shared" si="1"/>
        <v>-58.165706999999998</v>
      </c>
      <c r="J7" s="25">
        <f t="shared" si="2"/>
        <v>-44.074874999999999</v>
      </c>
      <c r="L7" s="25">
        <f t="shared" si="3"/>
        <v>33.583333333333002</v>
      </c>
      <c r="M7" s="25">
        <f t="shared" si="4"/>
        <v>-55.898865000000001</v>
      </c>
      <c r="N7" s="25">
        <f t="shared" si="5"/>
        <v>-60.544769000000002</v>
      </c>
      <c r="P7" s="45">
        <f t="shared" si="6"/>
        <v>0</v>
      </c>
      <c r="Q7" s="25">
        <f t="shared" si="7"/>
        <v>0</v>
      </c>
      <c r="R7" s="25">
        <f t="shared" si="8"/>
        <v>0</v>
      </c>
      <c r="S7" s="36"/>
      <c r="T7" s="25">
        <f t="shared" si="9"/>
        <v>0</v>
      </c>
      <c r="U7" s="25">
        <f t="shared" si="10"/>
        <v>0</v>
      </c>
      <c r="V7" s="25">
        <f t="shared" si="11"/>
        <v>0</v>
      </c>
    </row>
    <row r="8" spans="1:22" x14ac:dyDescent="0.25">
      <c r="B8" t="s">
        <v>19</v>
      </c>
      <c r="C8" t="s">
        <v>279</v>
      </c>
      <c r="E8" t="s">
        <v>19</v>
      </c>
      <c r="F8" t="s">
        <v>279</v>
      </c>
      <c r="H8" s="25">
        <f t="shared" si="0"/>
        <v>23.875</v>
      </c>
      <c r="I8" s="25">
        <f t="shared" si="1"/>
        <v>-57.872509000000001</v>
      </c>
      <c r="J8" s="25">
        <f t="shared" si="2"/>
        <v>-42.359585000000003</v>
      </c>
      <c r="L8" s="25">
        <f t="shared" si="3"/>
        <v>33.729166666666998</v>
      </c>
      <c r="M8" s="25">
        <f t="shared" si="4"/>
        <v>-55.652107000000001</v>
      </c>
      <c r="N8" s="25">
        <f t="shared" si="5"/>
        <v>-60.942107999999998</v>
      </c>
      <c r="P8" s="45">
        <f t="shared" si="6"/>
        <v>0</v>
      </c>
      <c r="Q8" s="25">
        <f t="shared" si="7"/>
        <v>0</v>
      </c>
      <c r="R8" s="25">
        <f t="shared" si="8"/>
        <v>0</v>
      </c>
      <c r="S8" s="36"/>
      <c r="T8" s="25">
        <f t="shared" si="9"/>
        <v>0</v>
      </c>
      <c r="U8" s="25">
        <f t="shared" si="10"/>
        <v>0</v>
      </c>
      <c r="V8" s="25">
        <f t="shared" si="11"/>
        <v>0</v>
      </c>
    </row>
    <row r="9" spans="1:22" x14ac:dyDescent="0.25">
      <c r="B9">
        <v>11000000000</v>
      </c>
      <c r="C9">
        <v>-35.724155000000003</v>
      </c>
      <c r="E9">
        <v>11000000000</v>
      </c>
      <c r="F9">
        <v>-42.196250999999997</v>
      </c>
      <c r="H9" s="25">
        <f t="shared" si="0"/>
        <v>24.25</v>
      </c>
      <c r="I9" s="25">
        <f t="shared" si="1"/>
        <v>-57.794674000000001</v>
      </c>
      <c r="J9" s="25">
        <f t="shared" si="2"/>
        <v>-41.089252000000002</v>
      </c>
      <c r="L9" s="25">
        <f t="shared" si="3"/>
        <v>33.875</v>
      </c>
      <c r="M9" s="25">
        <f t="shared" si="4"/>
        <v>-56.065105000000003</v>
      </c>
      <c r="N9" s="25">
        <f t="shared" si="5"/>
        <v>-60.920524999999998</v>
      </c>
      <c r="P9" s="45">
        <f t="shared" si="6"/>
        <v>0</v>
      </c>
      <c r="Q9" s="25">
        <f t="shared" si="7"/>
        <v>0</v>
      </c>
      <c r="R9" s="25">
        <f t="shared" si="8"/>
        <v>0</v>
      </c>
      <c r="S9" s="36"/>
      <c r="T9" s="25">
        <f t="shared" si="9"/>
        <v>0</v>
      </c>
      <c r="U9" s="25">
        <f t="shared" si="10"/>
        <v>0</v>
      </c>
      <c r="V9" s="25">
        <f t="shared" si="11"/>
        <v>0</v>
      </c>
    </row>
    <row r="10" spans="1:22" x14ac:dyDescent="0.25">
      <c r="B10">
        <v>11604166666.667</v>
      </c>
      <c r="C10">
        <v>-36.939563999999997</v>
      </c>
      <c r="E10">
        <v>11604166666.667</v>
      </c>
      <c r="F10">
        <v>-42.506354999999999</v>
      </c>
      <c r="H10" s="25">
        <f t="shared" si="0"/>
        <v>24.625</v>
      </c>
      <c r="I10" s="25">
        <f t="shared" si="1"/>
        <v>-57.697761999999997</v>
      </c>
      <c r="J10" s="25">
        <f t="shared" si="2"/>
        <v>-40.153903999999997</v>
      </c>
      <c r="L10" s="25">
        <f t="shared" si="3"/>
        <v>34.020833333333002</v>
      </c>
      <c r="M10" s="25">
        <f t="shared" si="4"/>
        <v>-56.276713999999998</v>
      </c>
      <c r="N10" s="25">
        <f t="shared" si="5"/>
        <v>-60.568500999999998</v>
      </c>
      <c r="P10" s="45">
        <f t="shared" si="6"/>
        <v>0</v>
      </c>
      <c r="Q10" s="25">
        <f t="shared" si="7"/>
        <v>0</v>
      </c>
      <c r="R10" s="25">
        <f t="shared" si="8"/>
        <v>0</v>
      </c>
      <c r="S10" s="36"/>
      <c r="T10" s="25">
        <f t="shared" si="9"/>
        <v>0</v>
      </c>
      <c r="U10" s="25">
        <f t="shared" si="10"/>
        <v>0</v>
      </c>
      <c r="V10" s="25">
        <f t="shared" si="11"/>
        <v>0</v>
      </c>
    </row>
    <row r="11" spans="1:22" x14ac:dyDescent="0.25">
      <c r="B11">
        <v>12208333333.333</v>
      </c>
      <c r="C11">
        <v>-37.851570000000002</v>
      </c>
      <c r="E11">
        <v>12208333333.333</v>
      </c>
      <c r="F11">
        <v>-43.944713999999998</v>
      </c>
      <c r="H11" s="25">
        <f t="shared" si="0"/>
        <v>25</v>
      </c>
      <c r="I11" s="25">
        <f t="shared" si="1"/>
        <v>-57.575760000000002</v>
      </c>
      <c r="J11" s="25">
        <f t="shared" si="2"/>
        <v>-39.551349999999999</v>
      </c>
      <c r="L11" s="25">
        <f t="shared" si="3"/>
        <v>34.166666666666998</v>
      </c>
      <c r="M11" s="25">
        <f t="shared" si="4"/>
        <v>-56.785774000000004</v>
      </c>
      <c r="N11" s="25">
        <f t="shared" si="5"/>
        <v>-61.150444</v>
      </c>
      <c r="P11" s="45">
        <f t="shared" si="6"/>
        <v>0</v>
      </c>
      <c r="Q11" s="25">
        <f t="shared" si="7"/>
        <v>0</v>
      </c>
      <c r="R11" s="25">
        <f t="shared" si="8"/>
        <v>0</v>
      </c>
      <c r="S11" s="36"/>
      <c r="T11" s="25">
        <f t="shared" si="9"/>
        <v>0</v>
      </c>
      <c r="U11" s="25">
        <f t="shared" si="10"/>
        <v>0</v>
      </c>
      <c r="V11" s="25">
        <f t="shared" si="11"/>
        <v>0</v>
      </c>
    </row>
    <row r="12" spans="1:22" x14ac:dyDescent="0.25">
      <c r="B12">
        <v>12812500000</v>
      </c>
      <c r="C12">
        <v>-38.866222</v>
      </c>
      <c r="E12">
        <v>12812500000</v>
      </c>
      <c r="F12">
        <v>-45.264502999999998</v>
      </c>
      <c r="H12" s="25">
        <f t="shared" si="0"/>
        <v>25.375</v>
      </c>
      <c r="I12" s="25">
        <f t="shared" si="1"/>
        <v>-57.565823000000002</v>
      </c>
      <c r="J12" s="25">
        <f t="shared" si="2"/>
        <v>-38.530293</v>
      </c>
      <c r="L12" s="25">
        <f t="shared" si="3"/>
        <v>34.3125</v>
      </c>
      <c r="M12" s="25">
        <f t="shared" si="4"/>
        <v>-56.402541999999997</v>
      </c>
      <c r="N12" s="25">
        <f t="shared" si="5"/>
        <v>-62.394652999999998</v>
      </c>
      <c r="P12" s="45">
        <f t="shared" si="6"/>
        <v>0</v>
      </c>
      <c r="Q12" s="25">
        <f t="shared" si="7"/>
        <v>0</v>
      </c>
      <c r="R12" s="25">
        <f t="shared" si="8"/>
        <v>0</v>
      </c>
      <c r="S12" s="36"/>
      <c r="T12" s="25">
        <f t="shared" si="9"/>
        <v>0</v>
      </c>
      <c r="U12" s="25">
        <f t="shared" si="10"/>
        <v>0</v>
      </c>
      <c r="V12" s="25">
        <f t="shared" si="11"/>
        <v>0</v>
      </c>
    </row>
    <row r="13" spans="1:22" x14ac:dyDescent="0.25">
      <c r="B13">
        <v>13416666666.667</v>
      </c>
      <c r="C13">
        <v>-41.057732000000001</v>
      </c>
      <c r="E13">
        <v>13416666666.667</v>
      </c>
      <c r="F13">
        <v>-48.294013999999997</v>
      </c>
      <c r="H13" s="25">
        <f t="shared" si="0"/>
        <v>25.75</v>
      </c>
      <c r="I13" s="25">
        <f t="shared" si="1"/>
        <v>-57.463352</v>
      </c>
      <c r="J13" s="25">
        <f t="shared" si="2"/>
        <v>-37.962727000000001</v>
      </c>
      <c r="L13" s="25">
        <f t="shared" si="3"/>
        <v>34.458333333333002</v>
      </c>
      <c r="M13" s="25">
        <f t="shared" si="4"/>
        <v>-56.170966999999997</v>
      </c>
      <c r="N13" s="25">
        <f t="shared" si="5"/>
        <v>-62.299931000000001</v>
      </c>
      <c r="P13" s="45">
        <f t="shared" si="6"/>
        <v>0</v>
      </c>
      <c r="Q13" s="25">
        <f t="shared" si="7"/>
        <v>0</v>
      </c>
      <c r="R13" s="25">
        <f t="shared" si="8"/>
        <v>0</v>
      </c>
      <c r="S13" s="36"/>
      <c r="T13" s="25">
        <f t="shared" si="9"/>
        <v>0</v>
      </c>
      <c r="U13" s="25">
        <f t="shared" si="10"/>
        <v>0</v>
      </c>
      <c r="V13" s="25">
        <f t="shared" si="11"/>
        <v>0</v>
      </c>
    </row>
    <row r="14" spans="1:22" x14ac:dyDescent="0.25">
      <c r="B14">
        <v>14020833333.333</v>
      </c>
      <c r="C14">
        <v>-43.676090000000002</v>
      </c>
      <c r="E14">
        <v>14020833333.333</v>
      </c>
      <c r="F14">
        <v>-51.319515000000003</v>
      </c>
      <c r="H14" s="25">
        <f t="shared" si="0"/>
        <v>26.125</v>
      </c>
      <c r="I14" s="25">
        <f t="shared" si="1"/>
        <v>-57.336089999999999</v>
      </c>
      <c r="J14" s="25">
        <f t="shared" si="2"/>
        <v>-37.610954</v>
      </c>
      <c r="L14" s="25">
        <f t="shared" si="3"/>
        <v>34.604166666666998</v>
      </c>
      <c r="M14" s="25">
        <f t="shared" si="4"/>
        <v>-55.781052000000003</v>
      </c>
      <c r="N14" s="25">
        <f t="shared" si="5"/>
        <v>-63.695393000000003</v>
      </c>
      <c r="P14" s="45">
        <f t="shared" si="6"/>
        <v>0</v>
      </c>
      <c r="Q14" s="25">
        <f t="shared" si="7"/>
        <v>0</v>
      </c>
      <c r="R14" s="25">
        <f t="shared" si="8"/>
        <v>0</v>
      </c>
      <c r="S14" s="36"/>
      <c r="T14" s="25">
        <f t="shared" si="9"/>
        <v>0</v>
      </c>
      <c r="U14" s="25">
        <f t="shared" si="10"/>
        <v>0</v>
      </c>
      <c r="V14" s="25">
        <f t="shared" si="11"/>
        <v>0</v>
      </c>
    </row>
    <row r="15" spans="1:22" x14ac:dyDescent="0.25">
      <c r="B15">
        <v>14625000000</v>
      </c>
      <c r="C15">
        <v>-45.187801</v>
      </c>
      <c r="E15">
        <v>14625000000</v>
      </c>
      <c r="F15">
        <v>-54.014721000000002</v>
      </c>
      <c r="H15" s="25">
        <f t="shared" si="0"/>
        <v>26.5</v>
      </c>
      <c r="I15" s="25">
        <f t="shared" si="1"/>
        <v>-57.262585000000001</v>
      </c>
      <c r="J15" s="25">
        <f t="shared" si="2"/>
        <v>-37.665928000000001</v>
      </c>
      <c r="L15" s="25">
        <f t="shared" si="3"/>
        <v>34.75</v>
      </c>
      <c r="M15" s="25">
        <f t="shared" si="4"/>
        <v>-55.396464999999999</v>
      </c>
      <c r="N15" s="25">
        <f t="shared" si="5"/>
        <v>-63.381968999999998</v>
      </c>
      <c r="P15" s="45">
        <f t="shared" si="6"/>
        <v>0</v>
      </c>
      <c r="Q15" s="25">
        <f t="shared" si="7"/>
        <v>0</v>
      </c>
      <c r="R15" s="25">
        <f t="shared" si="8"/>
        <v>0</v>
      </c>
      <c r="S15" s="36"/>
      <c r="T15" s="25">
        <f t="shared" si="9"/>
        <v>0</v>
      </c>
      <c r="U15" s="25">
        <f t="shared" si="10"/>
        <v>0</v>
      </c>
      <c r="V15" s="25">
        <f t="shared" si="11"/>
        <v>0</v>
      </c>
    </row>
    <row r="16" spans="1:22" x14ac:dyDescent="0.25">
      <c r="B16">
        <v>15229166666.667</v>
      </c>
      <c r="C16">
        <v>-44.523701000000003</v>
      </c>
      <c r="E16">
        <v>15229166666.667</v>
      </c>
      <c r="F16">
        <v>-52.881359000000003</v>
      </c>
      <c r="H16" s="25">
        <f t="shared" si="0"/>
        <v>26.875</v>
      </c>
      <c r="I16" s="25">
        <f t="shared" si="1"/>
        <v>-57.477020000000003</v>
      </c>
      <c r="J16" s="25">
        <f t="shared" si="2"/>
        <v>-38.868332000000002</v>
      </c>
      <c r="L16" s="25">
        <f t="shared" si="3"/>
        <v>34.895833333333002</v>
      </c>
      <c r="M16" s="25">
        <f t="shared" si="4"/>
        <v>-55.279411000000003</v>
      </c>
      <c r="N16" s="25">
        <f t="shared" si="5"/>
        <v>-63.893982000000001</v>
      </c>
      <c r="P16" s="45">
        <f t="shared" si="6"/>
        <v>0</v>
      </c>
      <c r="Q16" s="25">
        <f t="shared" si="7"/>
        <v>0</v>
      </c>
      <c r="R16" s="25">
        <f t="shared" si="8"/>
        <v>0</v>
      </c>
      <c r="S16" s="36"/>
      <c r="T16" s="25">
        <f t="shared" si="9"/>
        <v>0</v>
      </c>
      <c r="U16" s="25">
        <f t="shared" si="10"/>
        <v>0</v>
      </c>
      <c r="V16" s="25">
        <f t="shared" si="11"/>
        <v>0</v>
      </c>
    </row>
    <row r="17" spans="2:22" x14ac:dyDescent="0.25">
      <c r="B17">
        <v>15833333333.333</v>
      </c>
      <c r="C17">
        <v>-44.397475999999997</v>
      </c>
      <c r="E17">
        <v>15833333333.333</v>
      </c>
      <c r="F17">
        <v>-46.207134000000003</v>
      </c>
      <c r="H17" s="25">
        <f t="shared" si="0"/>
        <v>27.25</v>
      </c>
      <c r="I17" s="25">
        <f t="shared" si="1"/>
        <v>-57.779957000000003</v>
      </c>
      <c r="J17" s="25">
        <f t="shared" si="2"/>
        <v>-40.350262000000001</v>
      </c>
      <c r="L17" s="25">
        <f t="shared" si="3"/>
        <v>35.041666666666998</v>
      </c>
      <c r="M17" s="25">
        <f t="shared" si="4"/>
        <v>-55.072788000000003</v>
      </c>
      <c r="N17" s="25">
        <f t="shared" si="5"/>
        <v>-63.159762999999998</v>
      </c>
      <c r="P17" s="45">
        <f t="shared" si="6"/>
        <v>0</v>
      </c>
      <c r="Q17" s="25">
        <f t="shared" si="7"/>
        <v>0</v>
      </c>
      <c r="R17" s="25">
        <f t="shared" si="8"/>
        <v>0</v>
      </c>
      <c r="S17" s="36"/>
      <c r="T17" s="25">
        <f t="shared" si="9"/>
        <v>0</v>
      </c>
      <c r="U17" s="25">
        <f t="shared" si="10"/>
        <v>0</v>
      </c>
      <c r="V17" s="25">
        <f t="shared" si="11"/>
        <v>0</v>
      </c>
    </row>
    <row r="18" spans="2:22" x14ac:dyDescent="0.25">
      <c r="B18">
        <v>16437500000</v>
      </c>
      <c r="C18">
        <v>-45.6633</v>
      </c>
      <c r="E18">
        <v>16437500000</v>
      </c>
      <c r="F18">
        <v>-42.766758000000003</v>
      </c>
      <c r="H18" s="25">
        <f t="shared" si="0"/>
        <v>27.625</v>
      </c>
      <c r="I18" s="25">
        <f t="shared" si="1"/>
        <v>-57.745136000000002</v>
      </c>
      <c r="J18" s="25">
        <f t="shared" si="2"/>
        <v>-41.957766999999997</v>
      </c>
      <c r="L18" s="25">
        <f t="shared" si="3"/>
        <v>35.1875</v>
      </c>
      <c r="M18" s="25">
        <f t="shared" si="4"/>
        <v>-55.355778000000001</v>
      </c>
      <c r="N18" s="25">
        <f t="shared" si="5"/>
        <v>-62.983680999999997</v>
      </c>
      <c r="P18" s="45">
        <f t="shared" si="6"/>
        <v>0</v>
      </c>
      <c r="Q18" s="25">
        <f t="shared" si="7"/>
        <v>0</v>
      </c>
      <c r="R18" s="25">
        <f t="shared" si="8"/>
        <v>0</v>
      </c>
      <c r="S18" s="36"/>
      <c r="T18" s="25">
        <f t="shared" si="9"/>
        <v>0</v>
      </c>
      <c r="U18" s="25">
        <f t="shared" si="10"/>
        <v>0</v>
      </c>
      <c r="V18" s="25">
        <f t="shared" si="11"/>
        <v>0</v>
      </c>
    </row>
    <row r="19" spans="2:22" x14ac:dyDescent="0.25">
      <c r="B19">
        <v>17041666666.667</v>
      </c>
      <c r="C19">
        <v>-48.271740000000001</v>
      </c>
      <c r="E19">
        <v>17041666666.667</v>
      </c>
      <c r="F19">
        <v>-40.400143</v>
      </c>
      <c r="H19" s="25">
        <f t="shared" si="0"/>
        <v>28</v>
      </c>
      <c r="I19" s="25">
        <f t="shared" si="1"/>
        <v>-57.137824999999999</v>
      </c>
      <c r="J19" s="25">
        <f t="shared" si="2"/>
        <v>-41.953426</v>
      </c>
      <c r="L19" s="25">
        <f t="shared" si="3"/>
        <v>35.333333333333002</v>
      </c>
      <c r="M19" s="25">
        <f t="shared" si="4"/>
        <v>-55.609112000000003</v>
      </c>
      <c r="N19" s="25">
        <f t="shared" si="5"/>
        <v>-63.004447999999996</v>
      </c>
      <c r="P19" s="45">
        <f t="shared" si="6"/>
        <v>0</v>
      </c>
      <c r="Q19" s="25">
        <f t="shared" si="7"/>
        <v>0</v>
      </c>
      <c r="R19" s="25">
        <f t="shared" si="8"/>
        <v>0</v>
      </c>
      <c r="S19" s="36"/>
      <c r="T19" s="25">
        <f t="shared" si="9"/>
        <v>0</v>
      </c>
      <c r="U19" s="25">
        <f t="shared" si="10"/>
        <v>0</v>
      </c>
      <c r="V19" s="25">
        <f t="shared" si="11"/>
        <v>0</v>
      </c>
    </row>
    <row r="20" spans="2:22" x14ac:dyDescent="0.25">
      <c r="B20">
        <v>17645833333.333</v>
      </c>
      <c r="C20">
        <v>-50.571708999999998</v>
      </c>
      <c r="E20">
        <v>17645833333.333</v>
      </c>
      <c r="F20">
        <v>-47.012318</v>
      </c>
      <c r="H20" s="25">
        <f t="shared" si="0"/>
        <v>28.375</v>
      </c>
      <c r="I20" s="25">
        <f t="shared" si="1"/>
        <v>-56.207152999999998</v>
      </c>
      <c r="J20" s="25">
        <f t="shared" si="2"/>
        <v>-41.670760999999999</v>
      </c>
      <c r="L20" s="25">
        <f t="shared" si="3"/>
        <v>35.479166666666998</v>
      </c>
      <c r="M20" s="25">
        <f t="shared" si="4"/>
        <v>-55.610492999999998</v>
      </c>
      <c r="N20" s="25">
        <f t="shared" si="5"/>
        <v>-62.793315999999997</v>
      </c>
      <c r="P20" s="45">
        <f t="shared" si="6"/>
        <v>0</v>
      </c>
      <c r="Q20" s="25">
        <f t="shared" si="7"/>
        <v>0</v>
      </c>
      <c r="R20" s="25">
        <f t="shared" si="8"/>
        <v>0</v>
      </c>
      <c r="S20" s="36"/>
      <c r="T20" s="25">
        <f t="shared" si="9"/>
        <v>0</v>
      </c>
      <c r="U20" s="25">
        <f t="shared" si="10"/>
        <v>0</v>
      </c>
      <c r="V20" s="25">
        <f t="shared" si="11"/>
        <v>0</v>
      </c>
    </row>
    <row r="21" spans="2:22" x14ac:dyDescent="0.25">
      <c r="B21">
        <v>18250000000</v>
      </c>
      <c r="C21">
        <v>-52.627662999999998</v>
      </c>
      <c r="E21">
        <v>18250000000</v>
      </c>
      <c r="F21">
        <v>-51.561306000000002</v>
      </c>
      <c r="H21" s="25">
        <f t="shared" si="0"/>
        <v>28.75</v>
      </c>
      <c r="I21" s="25">
        <f t="shared" si="1"/>
        <v>-55.305568999999998</v>
      </c>
      <c r="J21" s="25">
        <f t="shared" si="2"/>
        <v>-41.878506000000002</v>
      </c>
      <c r="L21" s="25">
        <f t="shared" si="3"/>
        <v>35.625</v>
      </c>
      <c r="M21" s="25">
        <f t="shared" si="4"/>
        <v>-56.050789000000002</v>
      </c>
      <c r="N21" s="25">
        <f t="shared" si="5"/>
        <v>-62.710953000000003</v>
      </c>
      <c r="P21" s="45">
        <f t="shared" si="6"/>
        <v>0</v>
      </c>
      <c r="Q21" s="25">
        <f t="shared" si="7"/>
        <v>0</v>
      </c>
      <c r="R21" s="25">
        <f t="shared" si="8"/>
        <v>0</v>
      </c>
      <c r="S21" s="36"/>
      <c r="T21" s="25">
        <f t="shared" si="9"/>
        <v>0</v>
      </c>
      <c r="U21" s="25">
        <f t="shared" si="10"/>
        <v>0</v>
      </c>
      <c r="V21" s="25">
        <f t="shared" si="11"/>
        <v>0</v>
      </c>
    </row>
    <row r="22" spans="2:22" x14ac:dyDescent="0.25">
      <c r="B22">
        <v>18854166666.667</v>
      </c>
      <c r="C22">
        <v>-54.349663</v>
      </c>
      <c r="E22">
        <v>18854166666.667</v>
      </c>
      <c r="F22">
        <v>-53.531115999999997</v>
      </c>
      <c r="H22" s="25">
        <f t="shared" si="0"/>
        <v>29.125</v>
      </c>
      <c r="I22" s="25">
        <f t="shared" si="1"/>
        <v>-54.596260000000001</v>
      </c>
      <c r="J22" s="25">
        <f t="shared" si="2"/>
        <v>-42.293377</v>
      </c>
      <c r="L22" s="25">
        <f t="shared" si="3"/>
        <v>35.770833333333002</v>
      </c>
      <c r="M22" s="25">
        <f t="shared" si="4"/>
        <v>-55.968006000000003</v>
      </c>
      <c r="N22" s="25">
        <f t="shared" si="5"/>
        <v>-61.622596999999999</v>
      </c>
      <c r="P22" s="45">
        <f t="shared" si="6"/>
        <v>0</v>
      </c>
      <c r="Q22" s="25">
        <f t="shared" si="7"/>
        <v>0</v>
      </c>
      <c r="R22" s="25">
        <f t="shared" si="8"/>
        <v>0</v>
      </c>
      <c r="S22" s="36"/>
      <c r="T22" s="25">
        <f t="shared" si="9"/>
        <v>0</v>
      </c>
      <c r="U22" s="25">
        <f t="shared" si="10"/>
        <v>0</v>
      </c>
      <c r="V22" s="25">
        <f t="shared" si="11"/>
        <v>0</v>
      </c>
    </row>
    <row r="23" spans="2:22" x14ac:dyDescent="0.25">
      <c r="B23">
        <v>19458333333.333</v>
      </c>
      <c r="C23">
        <v>-57.500476999999997</v>
      </c>
      <c r="E23">
        <v>19458333333.333</v>
      </c>
      <c r="F23">
        <v>-50.113639999999997</v>
      </c>
      <c r="H23" s="25">
        <f t="shared" si="0"/>
        <v>29.5</v>
      </c>
      <c r="I23" s="25">
        <f t="shared" si="1"/>
        <v>-54.167960999999998</v>
      </c>
      <c r="J23" s="25">
        <f t="shared" si="2"/>
        <v>-41.971221999999997</v>
      </c>
      <c r="L23" s="25">
        <f t="shared" si="3"/>
        <v>35.916666666666998</v>
      </c>
      <c r="M23" s="25">
        <f t="shared" si="4"/>
        <v>-55.937714</v>
      </c>
      <c r="N23" s="25">
        <f t="shared" si="5"/>
        <v>-62.225451999999997</v>
      </c>
      <c r="P23" s="45">
        <f t="shared" si="6"/>
        <v>0</v>
      </c>
      <c r="Q23" s="25">
        <f t="shared" si="7"/>
        <v>0</v>
      </c>
      <c r="R23" s="25">
        <f t="shared" si="8"/>
        <v>0</v>
      </c>
      <c r="S23" s="36"/>
      <c r="T23" s="25">
        <f t="shared" si="9"/>
        <v>0</v>
      </c>
      <c r="U23" s="25">
        <f t="shared" si="10"/>
        <v>0</v>
      </c>
      <c r="V23" s="25">
        <f t="shared" si="11"/>
        <v>0</v>
      </c>
    </row>
    <row r="24" spans="2:22" x14ac:dyDescent="0.25">
      <c r="B24">
        <v>20062500000</v>
      </c>
      <c r="C24">
        <v>-55.716202000000003</v>
      </c>
      <c r="E24">
        <v>20062500000</v>
      </c>
      <c r="F24">
        <v>-45.110152999999997</v>
      </c>
      <c r="H24" s="25">
        <f t="shared" si="0"/>
        <v>29.875</v>
      </c>
      <c r="I24" s="25">
        <f t="shared" si="1"/>
        <v>-53.722087999999999</v>
      </c>
      <c r="J24" s="25">
        <f t="shared" si="2"/>
        <v>-40.325794000000002</v>
      </c>
      <c r="L24" s="25">
        <f t="shared" si="3"/>
        <v>36.0625</v>
      </c>
      <c r="M24" s="25">
        <f t="shared" si="4"/>
        <v>-55.758800999999998</v>
      </c>
      <c r="N24" s="25">
        <f t="shared" si="5"/>
        <v>-61.929893</v>
      </c>
      <c r="P24" s="45">
        <f t="shared" si="6"/>
        <v>0</v>
      </c>
      <c r="Q24" s="25">
        <f t="shared" si="7"/>
        <v>0</v>
      </c>
      <c r="R24" s="25">
        <f t="shared" si="8"/>
        <v>0</v>
      </c>
      <c r="S24" s="36"/>
      <c r="T24" s="25">
        <f t="shared" si="9"/>
        <v>0</v>
      </c>
      <c r="U24" s="25">
        <f t="shared" si="10"/>
        <v>0</v>
      </c>
      <c r="V24" s="25">
        <f t="shared" si="11"/>
        <v>0</v>
      </c>
    </row>
    <row r="25" spans="2:22" x14ac:dyDescent="0.25">
      <c r="B25">
        <v>20666666666.667</v>
      </c>
      <c r="C25">
        <v>-47.015903000000002</v>
      </c>
      <c r="E25">
        <v>20666666666.667</v>
      </c>
      <c r="F25">
        <v>-42.803181000000002</v>
      </c>
      <c r="H25" s="25">
        <f t="shared" si="0"/>
        <v>30.25</v>
      </c>
      <c r="I25" s="25">
        <f t="shared" si="1"/>
        <v>-53.153033999999998</v>
      </c>
      <c r="J25" s="25">
        <f t="shared" si="2"/>
        <v>-37.935397999999999</v>
      </c>
      <c r="L25" s="25">
        <f t="shared" si="3"/>
        <v>36.208333333333002</v>
      </c>
      <c r="M25" s="25">
        <f t="shared" si="4"/>
        <v>-55.211838</v>
      </c>
      <c r="N25" s="25">
        <f t="shared" si="5"/>
        <v>-63.08202</v>
      </c>
      <c r="P25" s="45">
        <f t="shared" si="6"/>
        <v>0</v>
      </c>
      <c r="Q25" s="25">
        <f t="shared" si="7"/>
        <v>0</v>
      </c>
      <c r="R25" s="25">
        <f t="shared" si="8"/>
        <v>0</v>
      </c>
      <c r="S25" s="36"/>
      <c r="T25" s="25">
        <f t="shared" si="9"/>
        <v>0</v>
      </c>
      <c r="U25" s="25">
        <f t="shared" si="10"/>
        <v>0</v>
      </c>
      <c r="V25" s="25">
        <f t="shared" si="11"/>
        <v>0</v>
      </c>
    </row>
    <row r="26" spans="2:22" x14ac:dyDescent="0.25">
      <c r="B26">
        <v>21270833333.333</v>
      </c>
      <c r="C26">
        <v>-39.786366000000001</v>
      </c>
      <c r="E26">
        <v>21270833333.333</v>
      </c>
      <c r="F26">
        <v>-41.242789999999999</v>
      </c>
      <c r="H26" s="25">
        <f t="shared" si="0"/>
        <v>30.625</v>
      </c>
      <c r="I26" s="25">
        <f t="shared" si="1"/>
        <v>-52.315761999999999</v>
      </c>
      <c r="J26" s="25">
        <f t="shared" si="2"/>
        <v>-36.705779999999997</v>
      </c>
      <c r="L26" s="25">
        <f t="shared" si="3"/>
        <v>36.354166666666998</v>
      </c>
      <c r="M26" s="25">
        <f t="shared" si="4"/>
        <v>-54.997532</v>
      </c>
      <c r="N26" s="25">
        <f t="shared" si="5"/>
        <v>-62.610343999999998</v>
      </c>
      <c r="P26" s="45">
        <f t="shared" si="6"/>
        <v>0</v>
      </c>
      <c r="Q26" s="25">
        <f t="shared" si="7"/>
        <v>0</v>
      </c>
      <c r="R26" s="25">
        <f t="shared" si="8"/>
        <v>0</v>
      </c>
      <c r="S26" s="36"/>
      <c r="T26" s="25">
        <f t="shared" si="9"/>
        <v>0</v>
      </c>
      <c r="U26" s="25">
        <f t="shared" si="10"/>
        <v>0</v>
      </c>
      <c r="V26" s="25">
        <f t="shared" si="11"/>
        <v>0</v>
      </c>
    </row>
    <row r="27" spans="2:22" x14ac:dyDescent="0.25">
      <c r="B27">
        <v>21875000000</v>
      </c>
      <c r="C27">
        <v>-37.721480999999997</v>
      </c>
      <c r="E27">
        <v>21875000000</v>
      </c>
      <c r="F27">
        <v>-41.116256999999997</v>
      </c>
      <c r="H27" s="25">
        <f t="shared" si="0"/>
        <v>31</v>
      </c>
      <c r="I27" s="25">
        <f t="shared" si="1"/>
        <v>-51.234375</v>
      </c>
      <c r="J27" s="25">
        <f t="shared" si="2"/>
        <v>-37.632477000000002</v>
      </c>
      <c r="L27" s="25">
        <f t="shared" si="3"/>
        <v>36.5</v>
      </c>
      <c r="M27" s="25">
        <f t="shared" si="4"/>
        <v>-54.312823999999999</v>
      </c>
      <c r="N27" s="25">
        <f t="shared" si="5"/>
        <v>-64.579459999999997</v>
      </c>
      <c r="P27" s="45">
        <f t="shared" si="6"/>
        <v>0</v>
      </c>
      <c r="Q27" s="25">
        <f t="shared" si="7"/>
        <v>0</v>
      </c>
      <c r="R27" s="25">
        <f t="shared" si="8"/>
        <v>0</v>
      </c>
      <c r="S27" s="36"/>
      <c r="T27" s="25">
        <f t="shared" si="9"/>
        <v>0</v>
      </c>
      <c r="U27" s="25">
        <f t="shared" si="10"/>
        <v>0</v>
      </c>
      <c r="V27" s="25">
        <f t="shared" si="11"/>
        <v>0</v>
      </c>
    </row>
    <row r="28" spans="2:22" x14ac:dyDescent="0.25">
      <c r="B28">
        <v>22479166666.667</v>
      </c>
      <c r="C28">
        <v>-41.864521000000003</v>
      </c>
      <c r="E28">
        <v>22479166666.667</v>
      </c>
      <c r="F28">
        <v>-41.754570000000001</v>
      </c>
      <c r="H28" s="25">
        <f t="shared" si="0"/>
        <v>31.375</v>
      </c>
      <c r="I28" s="25">
        <f t="shared" si="1"/>
        <v>-49.875759000000002</v>
      </c>
      <c r="J28" s="25">
        <f t="shared" si="2"/>
        <v>-40.110439</v>
      </c>
      <c r="L28" s="25">
        <f t="shared" si="3"/>
        <v>36.645833333333002</v>
      </c>
      <c r="M28" s="25">
        <f t="shared" si="4"/>
        <v>-53.838535</v>
      </c>
      <c r="N28" s="25">
        <f t="shared" si="5"/>
        <v>-64.923027000000005</v>
      </c>
      <c r="P28" s="45">
        <f t="shared" si="6"/>
        <v>0</v>
      </c>
      <c r="Q28" s="25">
        <f t="shared" si="7"/>
        <v>0</v>
      </c>
      <c r="R28" s="25">
        <f t="shared" si="8"/>
        <v>0</v>
      </c>
      <c r="S28" s="36"/>
      <c r="T28" s="25">
        <f t="shared" si="9"/>
        <v>0</v>
      </c>
      <c r="U28" s="25">
        <f t="shared" si="10"/>
        <v>0</v>
      </c>
      <c r="V28" s="25">
        <f t="shared" si="11"/>
        <v>0</v>
      </c>
    </row>
    <row r="29" spans="2:22" x14ac:dyDescent="0.25">
      <c r="B29">
        <v>23083333333.333</v>
      </c>
      <c r="C29">
        <v>-42.536419000000002</v>
      </c>
      <c r="E29">
        <v>23083333333.333</v>
      </c>
      <c r="F29">
        <v>-42.871276999999999</v>
      </c>
      <c r="H29" s="25">
        <f t="shared" si="0"/>
        <v>31.75</v>
      </c>
      <c r="I29" s="25">
        <f t="shared" si="1"/>
        <v>-48.636474999999997</v>
      </c>
      <c r="J29" s="25">
        <f t="shared" si="2"/>
        <v>-41.123226000000003</v>
      </c>
      <c r="L29" s="25">
        <f t="shared" si="3"/>
        <v>36.791666666666998</v>
      </c>
      <c r="M29" s="25">
        <f t="shared" si="4"/>
        <v>-53.413043999999999</v>
      </c>
      <c r="N29" s="25">
        <f t="shared" si="5"/>
        <v>-67.837401999999997</v>
      </c>
      <c r="P29" s="45">
        <f t="shared" si="6"/>
        <v>0</v>
      </c>
      <c r="Q29" s="25">
        <f t="shared" si="7"/>
        <v>0</v>
      </c>
      <c r="R29" s="25">
        <f t="shared" si="8"/>
        <v>0</v>
      </c>
      <c r="S29" s="36"/>
      <c r="T29" s="25">
        <f t="shared" si="9"/>
        <v>0</v>
      </c>
      <c r="U29" s="25">
        <f t="shared" si="10"/>
        <v>0</v>
      </c>
      <c r="V29" s="25">
        <f t="shared" si="11"/>
        <v>0</v>
      </c>
    </row>
    <row r="30" spans="2:22" x14ac:dyDescent="0.25">
      <c r="B30">
        <v>23687500000</v>
      </c>
      <c r="C30">
        <v>-42.062984</v>
      </c>
      <c r="E30">
        <v>23687500000</v>
      </c>
      <c r="F30">
        <v>-43.969481999999999</v>
      </c>
      <c r="H30" s="25">
        <f t="shared" si="0"/>
        <v>32.125</v>
      </c>
      <c r="I30" s="25">
        <f t="shared" si="1"/>
        <v>-47.399856999999997</v>
      </c>
      <c r="J30" s="25">
        <f t="shared" si="2"/>
        <v>-40.027695000000001</v>
      </c>
      <c r="L30" s="25">
        <f t="shared" si="3"/>
        <v>36.9375</v>
      </c>
      <c r="M30" s="25">
        <f t="shared" si="4"/>
        <v>-52.669674000000001</v>
      </c>
      <c r="N30" s="25">
        <f t="shared" si="5"/>
        <v>-67.900970000000001</v>
      </c>
      <c r="P30" s="45">
        <f t="shared" si="6"/>
        <v>0</v>
      </c>
      <c r="Q30" s="25">
        <f t="shared" si="7"/>
        <v>0</v>
      </c>
      <c r="R30" s="25">
        <f t="shared" si="8"/>
        <v>0</v>
      </c>
      <c r="S30" s="36"/>
      <c r="T30" s="25">
        <f t="shared" si="9"/>
        <v>0</v>
      </c>
      <c r="U30" s="25">
        <f t="shared" si="10"/>
        <v>0</v>
      </c>
      <c r="V30" s="25">
        <f t="shared" si="11"/>
        <v>0</v>
      </c>
    </row>
    <row r="31" spans="2:22" x14ac:dyDescent="0.25">
      <c r="B31">
        <v>24291666666.667</v>
      </c>
      <c r="C31">
        <v>-41.363052000000003</v>
      </c>
      <c r="E31">
        <v>24291666666.667</v>
      </c>
      <c r="F31">
        <v>-45.496651</v>
      </c>
      <c r="H31" s="25">
        <f t="shared" si="0"/>
        <v>32.5</v>
      </c>
      <c r="I31" s="25">
        <f t="shared" si="1"/>
        <v>-46.508826999999997</v>
      </c>
      <c r="J31" s="25">
        <f t="shared" si="2"/>
        <v>-38.101726999999997</v>
      </c>
      <c r="L31" s="25">
        <f t="shared" si="3"/>
        <v>37.083333333333002</v>
      </c>
      <c r="M31" s="25">
        <f t="shared" si="4"/>
        <v>-52.272906999999996</v>
      </c>
      <c r="N31" s="25">
        <f t="shared" si="5"/>
        <v>-68.302261000000001</v>
      </c>
      <c r="P31" s="45">
        <f t="shared" si="6"/>
        <v>0</v>
      </c>
      <c r="Q31" s="25">
        <f t="shared" si="7"/>
        <v>0</v>
      </c>
      <c r="R31" s="25">
        <f t="shared" si="8"/>
        <v>0</v>
      </c>
      <c r="S31" s="36"/>
      <c r="T31" s="25">
        <f t="shared" si="9"/>
        <v>0</v>
      </c>
      <c r="U31" s="25">
        <f t="shared" si="10"/>
        <v>0</v>
      </c>
      <c r="V31" s="25">
        <f t="shared" si="11"/>
        <v>0</v>
      </c>
    </row>
    <row r="32" spans="2:22" x14ac:dyDescent="0.25">
      <c r="B32">
        <v>24895833333.333</v>
      </c>
      <c r="C32">
        <v>-40.639190999999997</v>
      </c>
      <c r="E32">
        <v>24895833333.333</v>
      </c>
      <c r="F32">
        <v>-45.830807</v>
      </c>
      <c r="H32" s="25">
        <f t="shared" si="0"/>
        <v>32.875</v>
      </c>
      <c r="I32" s="25">
        <f t="shared" si="1"/>
        <v>-46.180405</v>
      </c>
      <c r="J32" s="25">
        <f t="shared" si="2"/>
        <v>-37.094893999999996</v>
      </c>
      <c r="L32" s="25">
        <f t="shared" si="3"/>
        <v>37.229166666666998</v>
      </c>
      <c r="M32" s="25">
        <f t="shared" si="4"/>
        <v>-51.903869999999998</v>
      </c>
      <c r="N32" s="25">
        <f t="shared" si="5"/>
        <v>-66.394585000000006</v>
      </c>
      <c r="P32" s="45">
        <f t="shared" si="6"/>
        <v>0</v>
      </c>
      <c r="Q32" s="25">
        <f t="shared" si="7"/>
        <v>0</v>
      </c>
      <c r="R32" s="25">
        <f t="shared" si="8"/>
        <v>0</v>
      </c>
      <c r="S32" s="36"/>
      <c r="T32" s="25">
        <f t="shared" si="9"/>
        <v>0</v>
      </c>
      <c r="U32" s="25">
        <f t="shared" si="10"/>
        <v>0</v>
      </c>
      <c r="V32" s="25">
        <f t="shared" si="11"/>
        <v>0</v>
      </c>
    </row>
    <row r="33" spans="2:22" x14ac:dyDescent="0.25">
      <c r="B33">
        <v>25500000000</v>
      </c>
      <c r="C33">
        <v>-39.984943000000001</v>
      </c>
      <c r="E33">
        <v>25500000000</v>
      </c>
      <c r="F33">
        <v>-46.228020000000001</v>
      </c>
      <c r="H33" s="25">
        <f t="shared" si="0"/>
        <v>33.25</v>
      </c>
      <c r="I33" s="25">
        <f t="shared" si="1"/>
        <v>-46.507378000000003</v>
      </c>
      <c r="J33" s="25">
        <f t="shared" si="2"/>
        <v>-36.674835000000002</v>
      </c>
      <c r="L33" s="25">
        <f t="shared" si="3"/>
        <v>37.375</v>
      </c>
      <c r="M33" s="25">
        <f t="shared" si="4"/>
        <v>-51.586010000000002</v>
      </c>
      <c r="N33" s="25">
        <f t="shared" si="5"/>
        <v>-65.608954999999995</v>
      </c>
      <c r="P33" s="45">
        <f t="shared" si="6"/>
        <v>0</v>
      </c>
      <c r="Q33" s="25">
        <f t="shared" si="7"/>
        <v>0</v>
      </c>
      <c r="R33" s="25">
        <f t="shared" si="8"/>
        <v>0</v>
      </c>
      <c r="S33" s="36"/>
      <c r="T33" s="25">
        <f t="shared" si="9"/>
        <v>0</v>
      </c>
      <c r="U33" s="25">
        <f t="shared" si="10"/>
        <v>0</v>
      </c>
      <c r="V33" s="25">
        <f t="shared" si="11"/>
        <v>0</v>
      </c>
    </row>
    <row r="34" spans="2:22" x14ac:dyDescent="0.25">
      <c r="B34">
        <v>26104166666.667</v>
      </c>
      <c r="C34">
        <v>-39.282795</v>
      </c>
      <c r="E34">
        <v>26104166666.667</v>
      </c>
      <c r="F34">
        <v>-46.111106999999997</v>
      </c>
      <c r="H34" s="25">
        <f t="shared" si="0"/>
        <v>33.625</v>
      </c>
      <c r="I34" s="25">
        <f t="shared" si="1"/>
        <v>-47.100056000000002</v>
      </c>
      <c r="J34" s="25">
        <f t="shared" si="2"/>
        <v>-36.718693000000002</v>
      </c>
      <c r="L34" s="25">
        <f t="shared" si="3"/>
        <v>37.520833333333002</v>
      </c>
      <c r="M34" s="25">
        <f t="shared" si="4"/>
        <v>-51.312911999999997</v>
      </c>
      <c r="N34" s="25">
        <f t="shared" si="5"/>
        <v>-64.677741999999995</v>
      </c>
      <c r="P34" s="45">
        <f t="shared" si="6"/>
        <v>0</v>
      </c>
      <c r="Q34" s="25">
        <f t="shared" si="7"/>
        <v>0</v>
      </c>
      <c r="R34" s="25">
        <f t="shared" si="8"/>
        <v>0</v>
      </c>
      <c r="S34" s="36"/>
      <c r="T34" s="25">
        <f t="shared" si="9"/>
        <v>0</v>
      </c>
      <c r="U34" s="25">
        <f t="shared" si="10"/>
        <v>0</v>
      </c>
      <c r="V34" s="25">
        <f t="shared" si="11"/>
        <v>0</v>
      </c>
    </row>
    <row r="35" spans="2:22" x14ac:dyDescent="0.25">
      <c r="B35">
        <v>26708333333.333</v>
      </c>
      <c r="C35">
        <v>-38.767315000000004</v>
      </c>
      <c r="E35">
        <v>26708333333.333</v>
      </c>
      <c r="F35">
        <v>-47.420982000000002</v>
      </c>
      <c r="H35" s="25">
        <f t="shared" ref="H35:H51" si="12">B95/1000000000</f>
        <v>34</v>
      </c>
      <c r="I35" s="25">
        <f t="shared" ref="I35:I51" si="13">C95</f>
        <v>-47.825012000000001</v>
      </c>
      <c r="J35" s="25">
        <f t="shared" ref="J35:J51" si="14">F95</f>
        <v>-39.810276000000002</v>
      </c>
      <c r="L35" s="25">
        <f t="shared" ref="L35:L51" si="15">B149/1000000000</f>
        <v>37.666666666666998</v>
      </c>
      <c r="M35" s="25">
        <f t="shared" ref="M35:M51" si="16">C149</f>
        <v>-50.737709000000002</v>
      </c>
      <c r="N35" s="25">
        <f t="shared" ref="N35:N51" si="17">F149</f>
        <v>-63.488135999999997</v>
      </c>
      <c r="P35" s="45">
        <f t="shared" ref="P35:P51" si="18">B203/1000000000</f>
        <v>0</v>
      </c>
      <c r="Q35" s="25">
        <f t="shared" ref="Q35:Q51" si="19">C203</f>
        <v>0</v>
      </c>
      <c r="R35" s="25">
        <f t="shared" ref="R35:R51" si="20">F203</f>
        <v>0</v>
      </c>
      <c r="S35" s="36"/>
      <c r="T35" s="25">
        <f t="shared" ref="T35:T51" si="21">B257/1000000000</f>
        <v>0</v>
      </c>
      <c r="U35" s="25">
        <f t="shared" ref="U35:U51" si="22">C257</f>
        <v>0</v>
      </c>
      <c r="V35" s="25">
        <f t="shared" ref="V35:V51" si="23">F257</f>
        <v>0</v>
      </c>
    </row>
    <row r="36" spans="2:22" x14ac:dyDescent="0.25">
      <c r="B36">
        <v>27312500000</v>
      </c>
      <c r="C36">
        <v>-38.624263999999997</v>
      </c>
      <c r="E36">
        <v>27312500000</v>
      </c>
      <c r="F36">
        <v>-50.327724000000003</v>
      </c>
      <c r="H36" s="25">
        <f t="shared" si="12"/>
        <v>34.375</v>
      </c>
      <c r="I36" s="25">
        <f t="shared" si="13"/>
        <v>-48.549270999999997</v>
      </c>
      <c r="J36" s="25">
        <f t="shared" si="14"/>
        <v>-43.895820999999998</v>
      </c>
      <c r="L36" s="25">
        <f t="shared" si="15"/>
        <v>37.8125</v>
      </c>
      <c r="M36" s="25">
        <f t="shared" si="16"/>
        <v>-50.310307000000002</v>
      </c>
      <c r="N36" s="25">
        <f t="shared" si="17"/>
        <v>-62.490158000000001</v>
      </c>
      <c r="P36" s="45">
        <f t="shared" si="18"/>
        <v>0</v>
      </c>
      <c r="Q36" s="25">
        <f t="shared" si="19"/>
        <v>0</v>
      </c>
      <c r="R36" s="25">
        <f t="shared" si="20"/>
        <v>0</v>
      </c>
      <c r="S36" s="36"/>
      <c r="T36" s="25">
        <f t="shared" si="21"/>
        <v>0</v>
      </c>
      <c r="U36" s="25">
        <f t="shared" si="22"/>
        <v>0</v>
      </c>
      <c r="V36" s="25">
        <f t="shared" si="23"/>
        <v>0</v>
      </c>
    </row>
    <row r="37" spans="2:22" x14ac:dyDescent="0.25">
      <c r="B37">
        <v>27916666666.667</v>
      </c>
      <c r="C37">
        <v>-39.289101000000002</v>
      </c>
      <c r="E37">
        <v>27916666666.667</v>
      </c>
      <c r="F37">
        <v>-53.087958999999998</v>
      </c>
      <c r="H37" s="25">
        <f t="shared" si="12"/>
        <v>34.75</v>
      </c>
      <c r="I37" s="25">
        <f t="shared" si="13"/>
        <v>-49.598343</v>
      </c>
      <c r="J37" s="25">
        <f t="shared" si="14"/>
        <v>-46.951163999999999</v>
      </c>
      <c r="L37" s="25">
        <f t="shared" si="15"/>
        <v>37.958333333333002</v>
      </c>
      <c r="M37" s="25">
        <f t="shared" si="16"/>
        <v>-49.666344000000002</v>
      </c>
      <c r="N37" s="25">
        <f t="shared" si="17"/>
        <v>-61.605601999999998</v>
      </c>
      <c r="P37" s="45">
        <f t="shared" si="18"/>
        <v>0</v>
      </c>
      <c r="Q37" s="25">
        <f t="shared" si="19"/>
        <v>0</v>
      </c>
      <c r="R37" s="25">
        <f t="shared" si="20"/>
        <v>0</v>
      </c>
      <c r="S37" s="36"/>
      <c r="T37" s="25">
        <f t="shared" si="21"/>
        <v>0</v>
      </c>
      <c r="U37" s="25">
        <f t="shared" si="22"/>
        <v>0</v>
      </c>
      <c r="V37" s="25">
        <f t="shared" si="23"/>
        <v>0</v>
      </c>
    </row>
    <row r="38" spans="2:22" x14ac:dyDescent="0.25">
      <c r="B38">
        <v>28520833333.333</v>
      </c>
      <c r="C38">
        <v>-41.243499999999997</v>
      </c>
      <c r="E38">
        <v>28520833333.333</v>
      </c>
      <c r="F38">
        <v>-54.001167000000002</v>
      </c>
      <c r="H38" s="25">
        <f t="shared" si="12"/>
        <v>35.125</v>
      </c>
      <c r="I38" s="25">
        <f t="shared" si="13"/>
        <v>-50.369647999999998</v>
      </c>
      <c r="J38" s="25">
        <f t="shared" si="14"/>
        <v>-46.694363000000003</v>
      </c>
      <c r="L38" s="25">
        <f t="shared" si="15"/>
        <v>38.104166666666998</v>
      </c>
      <c r="M38" s="25">
        <f t="shared" si="16"/>
        <v>-49.099677999999997</v>
      </c>
      <c r="N38" s="25">
        <f t="shared" si="17"/>
        <v>-60.391060000000003</v>
      </c>
      <c r="P38" s="45">
        <f t="shared" si="18"/>
        <v>0</v>
      </c>
      <c r="Q38" s="25">
        <f t="shared" si="19"/>
        <v>0</v>
      </c>
      <c r="R38" s="25">
        <f t="shared" si="20"/>
        <v>0</v>
      </c>
      <c r="S38" s="36"/>
      <c r="T38" s="25">
        <f t="shared" si="21"/>
        <v>0</v>
      </c>
      <c r="U38" s="25">
        <f t="shared" si="22"/>
        <v>0</v>
      </c>
      <c r="V38" s="25">
        <f t="shared" si="23"/>
        <v>0</v>
      </c>
    </row>
    <row r="39" spans="2:22" x14ac:dyDescent="0.25">
      <c r="B39">
        <v>29125000000</v>
      </c>
      <c r="C39">
        <v>-44.95261</v>
      </c>
      <c r="E39">
        <v>29125000000</v>
      </c>
      <c r="F39">
        <v>-52.285125999999998</v>
      </c>
      <c r="H39" s="25">
        <f t="shared" si="12"/>
        <v>35.5</v>
      </c>
      <c r="I39" s="25">
        <f t="shared" si="13"/>
        <v>-50.915005000000001</v>
      </c>
      <c r="J39" s="25">
        <f t="shared" si="14"/>
        <v>-46.225451999999997</v>
      </c>
      <c r="L39" s="25">
        <f t="shared" si="15"/>
        <v>38.25</v>
      </c>
      <c r="M39" s="25">
        <f t="shared" si="16"/>
        <v>-48.337879000000001</v>
      </c>
      <c r="N39" s="25">
        <f t="shared" si="17"/>
        <v>-60.182724</v>
      </c>
      <c r="P39" s="45">
        <f t="shared" si="18"/>
        <v>0</v>
      </c>
      <c r="Q39" s="25">
        <f t="shared" si="19"/>
        <v>0</v>
      </c>
      <c r="R39" s="25">
        <f t="shared" si="20"/>
        <v>0</v>
      </c>
      <c r="S39" s="36"/>
      <c r="T39" s="25">
        <f t="shared" si="21"/>
        <v>0</v>
      </c>
      <c r="U39" s="25">
        <f t="shared" si="22"/>
        <v>0</v>
      </c>
      <c r="V39" s="25">
        <f t="shared" si="23"/>
        <v>0</v>
      </c>
    </row>
    <row r="40" spans="2:22" x14ac:dyDescent="0.25">
      <c r="B40">
        <v>29729166666.667</v>
      </c>
      <c r="C40">
        <v>-49.556877</v>
      </c>
      <c r="E40">
        <v>29729166666.667</v>
      </c>
      <c r="F40">
        <v>-48.143608</v>
      </c>
      <c r="H40" s="25">
        <f t="shared" si="12"/>
        <v>35.875</v>
      </c>
      <c r="I40" s="25">
        <f t="shared" si="13"/>
        <v>-50.693382</v>
      </c>
      <c r="J40" s="25">
        <f t="shared" si="14"/>
        <v>-47.861378000000002</v>
      </c>
      <c r="L40" s="25">
        <f t="shared" si="15"/>
        <v>38.395833333333002</v>
      </c>
      <c r="M40" s="25">
        <f t="shared" si="16"/>
        <v>-47.466121999999999</v>
      </c>
      <c r="N40" s="25">
        <f t="shared" si="17"/>
        <v>-59.754902000000001</v>
      </c>
      <c r="P40" s="45">
        <f t="shared" si="18"/>
        <v>0</v>
      </c>
      <c r="Q40" s="25">
        <f t="shared" si="19"/>
        <v>0</v>
      </c>
      <c r="R40" s="25">
        <f t="shared" si="20"/>
        <v>0</v>
      </c>
      <c r="S40" s="36"/>
      <c r="T40" s="25">
        <f t="shared" si="21"/>
        <v>0</v>
      </c>
      <c r="U40" s="25">
        <f t="shared" si="22"/>
        <v>0</v>
      </c>
      <c r="V40" s="25">
        <f t="shared" si="23"/>
        <v>0</v>
      </c>
    </row>
    <row r="41" spans="2:22" x14ac:dyDescent="0.25">
      <c r="B41">
        <v>30333333333.333</v>
      </c>
      <c r="C41">
        <v>-49.523421999999997</v>
      </c>
      <c r="E41">
        <v>30333333333.333</v>
      </c>
      <c r="F41">
        <v>-44.276802000000004</v>
      </c>
      <c r="H41" s="25">
        <f t="shared" si="12"/>
        <v>36.25</v>
      </c>
      <c r="I41" s="25">
        <f t="shared" si="13"/>
        <v>-50.063476999999999</v>
      </c>
      <c r="J41" s="25">
        <f t="shared" si="14"/>
        <v>-50.899433000000002</v>
      </c>
      <c r="L41" s="25">
        <f t="shared" si="15"/>
        <v>38.541666666666998</v>
      </c>
      <c r="M41" s="25">
        <f t="shared" si="16"/>
        <v>-46.747089000000003</v>
      </c>
      <c r="N41" s="25">
        <f t="shared" si="17"/>
        <v>-59.549903999999998</v>
      </c>
      <c r="P41" s="45">
        <f t="shared" si="18"/>
        <v>0</v>
      </c>
      <c r="Q41" s="25">
        <f t="shared" si="19"/>
        <v>0</v>
      </c>
      <c r="R41" s="25">
        <f t="shared" si="20"/>
        <v>0</v>
      </c>
      <c r="S41" s="36"/>
      <c r="T41" s="25">
        <f t="shared" si="21"/>
        <v>0</v>
      </c>
      <c r="U41" s="25">
        <f t="shared" si="22"/>
        <v>0</v>
      </c>
      <c r="V41" s="25">
        <f t="shared" si="23"/>
        <v>0</v>
      </c>
    </row>
    <row r="42" spans="2:22" x14ac:dyDescent="0.25">
      <c r="B42">
        <v>30937500000</v>
      </c>
      <c r="C42">
        <v>-46.005692000000003</v>
      </c>
      <c r="E42">
        <v>30937500000</v>
      </c>
      <c r="F42">
        <v>-40.151668999999998</v>
      </c>
      <c r="H42" s="25">
        <f t="shared" si="12"/>
        <v>36.625</v>
      </c>
      <c r="I42" s="25">
        <f t="shared" si="13"/>
        <v>-49.177703999999999</v>
      </c>
      <c r="J42" s="25">
        <f t="shared" si="14"/>
        <v>-53.828110000000002</v>
      </c>
      <c r="L42" s="25">
        <f t="shared" si="15"/>
        <v>38.6875</v>
      </c>
      <c r="M42" s="25">
        <f t="shared" si="16"/>
        <v>-46.109549999999999</v>
      </c>
      <c r="N42" s="25">
        <f t="shared" si="17"/>
        <v>-59.092998999999999</v>
      </c>
      <c r="P42" s="45">
        <f t="shared" si="18"/>
        <v>0</v>
      </c>
      <c r="Q42" s="25">
        <f t="shared" si="19"/>
        <v>0</v>
      </c>
      <c r="R42" s="25">
        <f t="shared" si="20"/>
        <v>0</v>
      </c>
      <c r="S42" s="36"/>
      <c r="T42" s="25">
        <f t="shared" si="21"/>
        <v>0</v>
      </c>
      <c r="U42" s="25">
        <f t="shared" si="22"/>
        <v>0</v>
      </c>
      <c r="V42" s="25">
        <f t="shared" si="23"/>
        <v>0</v>
      </c>
    </row>
    <row r="43" spans="2:22" x14ac:dyDescent="0.25">
      <c r="B43">
        <v>31541666666.667</v>
      </c>
      <c r="C43">
        <v>-40.577423000000003</v>
      </c>
      <c r="E43">
        <v>31541666666.667</v>
      </c>
      <c r="F43">
        <v>-37.869408</v>
      </c>
      <c r="H43" s="25">
        <f t="shared" si="12"/>
        <v>37</v>
      </c>
      <c r="I43" s="25">
        <f t="shared" si="13"/>
        <v>-48.558143999999999</v>
      </c>
      <c r="J43" s="25">
        <f t="shared" si="14"/>
        <v>-56.342964000000002</v>
      </c>
      <c r="L43" s="25">
        <f t="shared" si="15"/>
        <v>38.833333333333002</v>
      </c>
      <c r="M43" s="25">
        <f t="shared" si="16"/>
        <v>-45.630732999999999</v>
      </c>
      <c r="N43" s="25">
        <f t="shared" si="17"/>
        <v>-58.848598000000003</v>
      </c>
      <c r="P43" s="45">
        <f t="shared" si="18"/>
        <v>0</v>
      </c>
      <c r="Q43" s="25">
        <f t="shared" si="19"/>
        <v>0</v>
      </c>
      <c r="R43" s="25">
        <f t="shared" si="20"/>
        <v>0</v>
      </c>
      <c r="S43" s="36"/>
      <c r="T43" s="25">
        <f t="shared" si="21"/>
        <v>0</v>
      </c>
      <c r="U43" s="25">
        <f t="shared" si="22"/>
        <v>0</v>
      </c>
      <c r="V43" s="25">
        <f t="shared" si="23"/>
        <v>0</v>
      </c>
    </row>
    <row r="44" spans="2:22" x14ac:dyDescent="0.25">
      <c r="B44">
        <v>32145833333.333</v>
      </c>
      <c r="C44">
        <v>-38.671356000000003</v>
      </c>
      <c r="E44">
        <v>32145833333.333</v>
      </c>
      <c r="F44">
        <v>-36.375374000000001</v>
      </c>
      <c r="H44" s="25">
        <f t="shared" si="12"/>
        <v>37.375</v>
      </c>
      <c r="I44" s="25">
        <f t="shared" si="13"/>
        <v>-48.131946999999997</v>
      </c>
      <c r="J44" s="25">
        <f t="shared" si="14"/>
        <v>-60.034081</v>
      </c>
      <c r="L44" s="25">
        <f t="shared" si="15"/>
        <v>38.979166666666998</v>
      </c>
      <c r="M44" s="25">
        <f t="shared" si="16"/>
        <v>-45.142215999999998</v>
      </c>
      <c r="N44" s="25">
        <f t="shared" si="17"/>
        <v>-58.595604000000002</v>
      </c>
      <c r="P44" s="45">
        <f t="shared" si="18"/>
        <v>0</v>
      </c>
      <c r="Q44" s="25">
        <f t="shared" si="19"/>
        <v>0</v>
      </c>
      <c r="R44" s="25">
        <f t="shared" si="20"/>
        <v>0</v>
      </c>
      <c r="S44" s="36"/>
      <c r="T44" s="25">
        <f t="shared" si="21"/>
        <v>0</v>
      </c>
      <c r="U44" s="25">
        <f t="shared" si="22"/>
        <v>0</v>
      </c>
      <c r="V44" s="25">
        <f t="shared" si="23"/>
        <v>0</v>
      </c>
    </row>
    <row r="45" spans="2:22" x14ac:dyDescent="0.25">
      <c r="B45">
        <v>32750000000</v>
      </c>
      <c r="C45">
        <v>-37.927086000000003</v>
      </c>
      <c r="E45">
        <v>32750000000</v>
      </c>
      <c r="F45">
        <v>-35.493789999999997</v>
      </c>
      <c r="H45" s="25">
        <f t="shared" si="12"/>
        <v>37.75</v>
      </c>
      <c r="I45" s="25">
        <f t="shared" si="13"/>
        <v>-48.013184000000003</v>
      </c>
      <c r="J45" s="25">
        <f t="shared" si="14"/>
        <v>-61.49691</v>
      </c>
      <c r="L45" s="25">
        <f t="shared" si="15"/>
        <v>39.125</v>
      </c>
      <c r="M45" s="25">
        <f t="shared" si="16"/>
        <v>-44.618586999999998</v>
      </c>
      <c r="N45" s="25">
        <f t="shared" si="17"/>
        <v>-57.890830999999999</v>
      </c>
      <c r="P45" s="45">
        <f t="shared" si="18"/>
        <v>0</v>
      </c>
      <c r="Q45" s="25">
        <f t="shared" si="19"/>
        <v>0</v>
      </c>
      <c r="R45" s="25">
        <f t="shared" si="20"/>
        <v>0</v>
      </c>
      <c r="S45" s="36"/>
      <c r="T45" s="25">
        <f t="shared" si="21"/>
        <v>0</v>
      </c>
      <c r="U45" s="25">
        <f t="shared" si="22"/>
        <v>0</v>
      </c>
      <c r="V45" s="25">
        <f t="shared" si="23"/>
        <v>0</v>
      </c>
    </row>
    <row r="46" spans="2:22" x14ac:dyDescent="0.25">
      <c r="B46">
        <v>33354166666.667</v>
      </c>
      <c r="C46">
        <v>-37.252265999999999</v>
      </c>
      <c r="E46">
        <v>33354166666.667</v>
      </c>
      <c r="F46">
        <v>-35.179161000000001</v>
      </c>
      <c r="H46" s="25">
        <f t="shared" si="12"/>
        <v>38.125</v>
      </c>
      <c r="I46" s="25">
        <f t="shared" si="13"/>
        <v>-48.171436</v>
      </c>
      <c r="J46" s="25">
        <f t="shared" si="14"/>
        <v>-59.001033999999997</v>
      </c>
      <c r="L46" s="25">
        <f t="shared" si="15"/>
        <v>39.270833333333002</v>
      </c>
      <c r="M46" s="25">
        <f t="shared" si="16"/>
        <v>-44.174579999999999</v>
      </c>
      <c r="N46" s="25">
        <f t="shared" si="17"/>
        <v>-57.150269000000002</v>
      </c>
      <c r="P46" s="45">
        <f t="shared" si="18"/>
        <v>0</v>
      </c>
      <c r="Q46" s="25">
        <f t="shared" si="19"/>
        <v>0</v>
      </c>
      <c r="R46" s="25">
        <f t="shared" si="20"/>
        <v>0</v>
      </c>
      <c r="S46" s="36"/>
      <c r="T46" s="25">
        <f t="shared" si="21"/>
        <v>0</v>
      </c>
      <c r="U46" s="25">
        <f t="shared" si="22"/>
        <v>0</v>
      </c>
      <c r="V46" s="25">
        <f t="shared" si="23"/>
        <v>0</v>
      </c>
    </row>
    <row r="47" spans="2:22" x14ac:dyDescent="0.25">
      <c r="B47">
        <v>33958333333.333</v>
      </c>
      <c r="C47">
        <v>-35.952686</v>
      </c>
      <c r="E47">
        <v>33958333333.333</v>
      </c>
      <c r="F47">
        <v>-35.642924999999998</v>
      </c>
      <c r="H47" s="25">
        <f t="shared" si="12"/>
        <v>38.5</v>
      </c>
      <c r="I47" s="25">
        <f t="shared" si="13"/>
        <v>-48.738227999999999</v>
      </c>
      <c r="J47" s="25">
        <f t="shared" si="14"/>
        <v>-52.54372</v>
      </c>
      <c r="L47" s="25">
        <f t="shared" si="15"/>
        <v>39.416666666666998</v>
      </c>
      <c r="M47" s="25">
        <f t="shared" si="16"/>
        <v>-43.850597</v>
      </c>
      <c r="N47" s="25">
        <f t="shared" si="17"/>
        <v>-56.305664</v>
      </c>
      <c r="P47" s="45">
        <f t="shared" si="18"/>
        <v>0</v>
      </c>
      <c r="Q47" s="25">
        <f t="shared" si="19"/>
        <v>0</v>
      </c>
      <c r="R47" s="25">
        <f t="shared" si="20"/>
        <v>0</v>
      </c>
      <c r="S47" s="36"/>
      <c r="T47" s="25">
        <f t="shared" si="21"/>
        <v>0</v>
      </c>
      <c r="U47" s="25">
        <f t="shared" si="22"/>
        <v>0</v>
      </c>
      <c r="V47" s="25">
        <f t="shared" si="23"/>
        <v>0</v>
      </c>
    </row>
    <row r="48" spans="2:22" x14ac:dyDescent="0.25">
      <c r="B48">
        <v>34562500000</v>
      </c>
      <c r="C48">
        <v>-34.826293999999997</v>
      </c>
      <c r="E48">
        <v>34562500000</v>
      </c>
      <c r="F48">
        <v>-36.546249000000003</v>
      </c>
      <c r="H48" s="25">
        <f t="shared" si="12"/>
        <v>38.875</v>
      </c>
      <c r="I48" s="25">
        <f t="shared" si="13"/>
        <v>-49.829075000000003</v>
      </c>
      <c r="J48" s="25">
        <f t="shared" si="14"/>
        <v>-46.921097000000003</v>
      </c>
      <c r="L48" s="25">
        <f t="shared" si="15"/>
        <v>39.5625</v>
      </c>
      <c r="M48" s="25">
        <f t="shared" si="16"/>
        <v>-43.561847999999998</v>
      </c>
      <c r="N48" s="25">
        <f t="shared" si="17"/>
        <v>-55.684871999999999</v>
      </c>
      <c r="P48" s="45">
        <f t="shared" si="18"/>
        <v>0</v>
      </c>
      <c r="Q48" s="25">
        <f t="shared" si="19"/>
        <v>0</v>
      </c>
      <c r="R48" s="25">
        <f t="shared" si="20"/>
        <v>0</v>
      </c>
      <c r="S48" s="36"/>
      <c r="T48" s="25">
        <f t="shared" si="21"/>
        <v>0</v>
      </c>
      <c r="U48" s="25">
        <f t="shared" si="22"/>
        <v>0</v>
      </c>
      <c r="V48" s="25">
        <f t="shared" si="23"/>
        <v>0</v>
      </c>
    </row>
    <row r="49" spans="2:22" x14ac:dyDescent="0.25">
      <c r="B49">
        <v>35166666666.667</v>
      </c>
      <c r="C49">
        <v>-33.951332000000001</v>
      </c>
      <c r="E49">
        <v>35166666666.667</v>
      </c>
      <c r="F49">
        <v>-37.285080000000001</v>
      </c>
      <c r="H49" s="25">
        <f t="shared" si="12"/>
        <v>39.25</v>
      </c>
      <c r="I49" s="25">
        <f t="shared" si="13"/>
        <v>-50.922977000000003</v>
      </c>
      <c r="J49" s="25">
        <f t="shared" si="14"/>
        <v>-44.413494</v>
      </c>
      <c r="L49" s="25">
        <f t="shared" si="15"/>
        <v>39.708333333333002</v>
      </c>
      <c r="M49" s="25">
        <f t="shared" si="16"/>
        <v>-43.358893999999999</v>
      </c>
      <c r="N49" s="25">
        <f t="shared" si="17"/>
        <v>-54.931961000000001</v>
      </c>
      <c r="P49" s="45">
        <f t="shared" si="18"/>
        <v>0</v>
      </c>
      <c r="Q49" s="25">
        <f t="shared" si="19"/>
        <v>0</v>
      </c>
      <c r="R49" s="25">
        <f t="shared" si="20"/>
        <v>0</v>
      </c>
      <c r="S49" s="36"/>
      <c r="T49" s="25">
        <f t="shared" si="21"/>
        <v>0</v>
      </c>
      <c r="U49" s="25">
        <f t="shared" si="22"/>
        <v>0</v>
      </c>
      <c r="V49" s="25">
        <f t="shared" si="23"/>
        <v>0</v>
      </c>
    </row>
    <row r="50" spans="2:22" x14ac:dyDescent="0.25">
      <c r="B50">
        <v>35770833333.333</v>
      </c>
      <c r="C50">
        <v>-33.512543000000001</v>
      </c>
      <c r="E50">
        <v>35770833333.333</v>
      </c>
      <c r="F50">
        <v>-37.165367000000003</v>
      </c>
      <c r="H50" s="25">
        <f t="shared" si="12"/>
        <v>39.625</v>
      </c>
      <c r="I50" s="25">
        <f t="shared" si="13"/>
        <v>-51.478050000000003</v>
      </c>
      <c r="J50" s="25">
        <f t="shared" si="14"/>
        <v>-45.098663000000002</v>
      </c>
      <c r="L50" s="25">
        <f t="shared" si="15"/>
        <v>39.854166666666998</v>
      </c>
      <c r="M50" s="25">
        <f t="shared" si="16"/>
        <v>-43.129524000000004</v>
      </c>
      <c r="N50" s="25">
        <f t="shared" si="17"/>
        <v>-54.388961999999999</v>
      </c>
      <c r="P50" s="45">
        <f t="shared" si="18"/>
        <v>0</v>
      </c>
      <c r="Q50" s="25">
        <f t="shared" si="19"/>
        <v>0</v>
      </c>
      <c r="R50" s="25">
        <f t="shared" si="20"/>
        <v>0</v>
      </c>
      <c r="S50" s="36"/>
      <c r="T50" s="25">
        <f t="shared" si="21"/>
        <v>0</v>
      </c>
      <c r="U50" s="25">
        <f t="shared" si="22"/>
        <v>0</v>
      </c>
      <c r="V50" s="25">
        <f t="shared" si="23"/>
        <v>0</v>
      </c>
    </row>
    <row r="51" spans="2:22" x14ac:dyDescent="0.25">
      <c r="B51">
        <v>36375000000</v>
      </c>
      <c r="C51">
        <v>-33.267688999999997</v>
      </c>
      <c r="E51">
        <v>36375000000</v>
      </c>
      <c r="F51">
        <v>-36.609020000000001</v>
      </c>
      <c r="H51" s="25">
        <f t="shared" si="12"/>
        <v>40</v>
      </c>
      <c r="I51" s="25">
        <f t="shared" si="13"/>
        <v>-51.465232999999998</v>
      </c>
      <c r="J51" s="25">
        <f t="shared" si="14"/>
        <v>-46.507927000000002</v>
      </c>
      <c r="L51" s="25">
        <f t="shared" si="15"/>
        <v>40</v>
      </c>
      <c r="M51" s="25">
        <f t="shared" si="16"/>
        <v>-43.056927000000002</v>
      </c>
      <c r="N51" s="25">
        <f t="shared" si="17"/>
        <v>-54.06776</v>
      </c>
      <c r="P51" s="45">
        <f t="shared" si="18"/>
        <v>0</v>
      </c>
      <c r="Q51" s="25">
        <f t="shared" si="19"/>
        <v>0</v>
      </c>
      <c r="R51" s="25">
        <f t="shared" si="20"/>
        <v>0</v>
      </c>
      <c r="S51" s="36"/>
      <c r="T51" s="25">
        <f t="shared" si="21"/>
        <v>0</v>
      </c>
      <c r="U51" s="25">
        <f t="shared" si="22"/>
        <v>0</v>
      </c>
      <c r="V51" s="25">
        <f t="shared" si="23"/>
        <v>0</v>
      </c>
    </row>
    <row r="52" spans="2:22" x14ac:dyDescent="0.25">
      <c r="B52">
        <v>36979166666.667</v>
      </c>
      <c r="C52">
        <v>-33.040107999999996</v>
      </c>
      <c r="E52">
        <v>36979166666.667</v>
      </c>
      <c r="F52">
        <v>-36.214751999999997</v>
      </c>
    </row>
    <row r="53" spans="2:22" x14ac:dyDescent="0.25">
      <c r="B53">
        <v>37583333333.333</v>
      </c>
      <c r="C53">
        <v>-32.826126000000002</v>
      </c>
      <c r="E53">
        <v>37583333333.333</v>
      </c>
      <c r="F53">
        <v>-36.602500999999997</v>
      </c>
    </row>
    <row r="54" spans="2:22" x14ac:dyDescent="0.25">
      <c r="B54">
        <v>38187500000</v>
      </c>
      <c r="C54">
        <v>-32.875247999999999</v>
      </c>
      <c r="E54">
        <v>38187500000</v>
      </c>
      <c r="F54">
        <v>-38.365882999999997</v>
      </c>
    </row>
    <row r="55" spans="2:22" x14ac:dyDescent="0.25">
      <c r="B55">
        <v>38791666666.667</v>
      </c>
      <c r="C55">
        <v>-33.675311999999998</v>
      </c>
      <c r="E55">
        <v>38791666666.667</v>
      </c>
      <c r="F55">
        <v>-42.128025000000001</v>
      </c>
    </row>
    <row r="56" spans="2:22" x14ac:dyDescent="0.25">
      <c r="B56">
        <v>39395833333.333</v>
      </c>
      <c r="C56">
        <v>-35.464691000000002</v>
      </c>
      <c r="E56">
        <v>39395833333.333</v>
      </c>
      <c r="F56">
        <v>-48.846091999999999</v>
      </c>
    </row>
    <row r="57" spans="2:22" x14ac:dyDescent="0.25">
      <c r="B57">
        <v>40000000000</v>
      </c>
      <c r="C57">
        <v>-37.029285000000002</v>
      </c>
      <c r="E57">
        <v>40000000000</v>
      </c>
      <c r="F57">
        <v>-54.399307</v>
      </c>
    </row>
    <row r="58" spans="2:22" x14ac:dyDescent="0.25">
      <c r="B58" t="s">
        <v>21</v>
      </c>
      <c r="E58" t="s">
        <v>21</v>
      </c>
    </row>
    <row r="61" spans="2:22" x14ac:dyDescent="0.25">
      <c r="B61" t="s">
        <v>22</v>
      </c>
      <c r="E61" t="s">
        <v>22</v>
      </c>
    </row>
    <row r="62" spans="2:22" x14ac:dyDescent="0.25">
      <c r="B62" t="s">
        <v>19</v>
      </c>
      <c r="C62" t="s">
        <v>280</v>
      </c>
      <c r="E62" t="s">
        <v>19</v>
      </c>
      <c r="F62" t="s">
        <v>280</v>
      </c>
    </row>
    <row r="63" spans="2:22" x14ac:dyDescent="0.25">
      <c r="B63">
        <v>22000000000</v>
      </c>
      <c r="C63">
        <v>-59.203690000000002</v>
      </c>
      <c r="E63">
        <v>22000000000</v>
      </c>
      <c r="F63">
        <v>-52.562927000000002</v>
      </c>
    </row>
    <row r="64" spans="2:22" x14ac:dyDescent="0.25">
      <c r="B64">
        <v>22375000000</v>
      </c>
      <c r="C64">
        <v>-59.070442</v>
      </c>
      <c r="E64">
        <v>22375000000</v>
      </c>
      <c r="F64">
        <v>-51.380477999999997</v>
      </c>
    </row>
    <row r="65" spans="2:6" x14ac:dyDescent="0.25">
      <c r="B65">
        <v>22750000000</v>
      </c>
      <c r="C65">
        <v>-58.814678000000001</v>
      </c>
      <c r="E65">
        <v>22750000000</v>
      </c>
      <c r="F65">
        <v>-48.795459999999999</v>
      </c>
    </row>
    <row r="66" spans="2:6" x14ac:dyDescent="0.25">
      <c r="B66">
        <v>23125000000</v>
      </c>
      <c r="C66">
        <v>-58.437804999999997</v>
      </c>
      <c r="E66">
        <v>23125000000</v>
      </c>
      <c r="F66">
        <v>-46.655532999999998</v>
      </c>
    </row>
    <row r="67" spans="2:6" x14ac:dyDescent="0.25">
      <c r="B67">
        <v>23500000000</v>
      </c>
      <c r="C67">
        <v>-58.165706999999998</v>
      </c>
      <c r="E67">
        <v>23500000000</v>
      </c>
      <c r="F67">
        <v>-44.074874999999999</v>
      </c>
    </row>
    <row r="68" spans="2:6" x14ac:dyDescent="0.25">
      <c r="B68">
        <v>23875000000</v>
      </c>
      <c r="C68">
        <v>-57.872509000000001</v>
      </c>
      <c r="E68">
        <v>23875000000</v>
      </c>
      <c r="F68">
        <v>-42.359585000000003</v>
      </c>
    </row>
    <row r="69" spans="2:6" x14ac:dyDescent="0.25">
      <c r="B69">
        <v>24250000000</v>
      </c>
      <c r="C69">
        <v>-57.794674000000001</v>
      </c>
      <c r="E69">
        <v>24250000000</v>
      </c>
      <c r="F69">
        <v>-41.089252000000002</v>
      </c>
    </row>
    <row r="70" spans="2:6" x14ac:dyDescent="0.25">
      <c r="B70">
        <v>24625000000</v>
      </c>
      <c r="C70">
        <v>-57.697761999999997</v>
      </c>
      <c r="E70">
        <v>24625000000</v>
      </c>
      <c r="F70">
        <v>-40.153903999999997</v>
      </c>
    </row>
    <row r="71" spans="2:6" x14ac:dyDescent="0.25">
      <c r="B71">
        <v>25000000000</v>
      </c>
      <c r="C71">
        <v>-57.575760000000002</v>
      </c>
      <c r="E71">
        <v>25000000000</v>
      </c>
      <c r="F71">
        <v>-39.551349999999999</v>
      </c>
    </row>
    <row r="72" spans="2:6" x14ac:dyDescent="0.25">
      <c r="B72">
        <v>25375000000</v>
      </c>
      <c r="C72">
        <v>-57.565823000000002</v>
      </c>
      <c r="E72">
        <v>25375000000</v>
      </c>
      <c r="F72">
        <v>-38.530293</v>
      </c>
    </row>
    <row r="73" spans="2:6" x14ac:dyDescent="0.25">
      <c r="B73">
        <v>25750000000</v>
      </c>
      <c r="C73">
        <v>-57.463352</v>
      </c>
      <c r="E73">
        <v>25750000000</v>
      </c>
      <c r="F73">
        <v>-37.962727000000001</v>
      </c>
    </row>
    <row r="74" spans="2:6" x14ac:dyDescent="0.25">
      <c r="B74">
        <v>26125000000</v>
      </c>
      <c r="C74">
        <v>-57.336089999999999</v>
      </c>
      <c r="E74">
        <v>26125000000</v>
      </c>
      <c r="F74">
        <v>-37.610954</v>
      </c>
    </row>
    <row r="75" spans="2:6" x14ac:dyDescent="0.25">
      <c r="B75">
        <v>26500000000</v>
      </c>
      <c r="C75">
        <v>-57.262585000000001</v>
      </c>
      <c r="E75">
        <v>26500000000</v>
      </c>
      <c r="F75">
        <v>-37.665928000000001</v>
      </c>
    </row>
    <row r="76" spans="2:6" x14ac:dyDescent="0.25">
      <c r="B76">
        <v>26875000000</v>
      </c>
      <c r="C76">
        <v>-57.477020000000003</v>
      </c>
      <c r="E76">
        <v>26875000000</v>
      </c>
      <c r="F76">
        <v>-38.868332000000002</v>
      </c>
    </row>
    <row r="77" spans="2:6" x14ac:dyDescent="0.25">
      <c r="B77">
        <v>27250000000</v>
      </c>
      <c r="C77">
        <v>-57.779957000000003</v>
      </c>
      <c r="E77">
        <v>27250000000</v>
      </c>
      <c r="F77">
        <v>-40.350262000000001</v>
      </c>
    </row>
    <row r="78" spans="2:6" x14ac:dyDescent="0.25">
      <c r="B78">
        <v>27625000000</v>
      </c>
      <c r="C78">
        <v>-57.745136000000002</v>
      </c>
      <c r="E78">
        <v>27625000000</v>
      </c>
      <c r="F78">
        <v>-41.957766999999997</v>
      </c>
    </row>
    <row r="79" spans="2:6" x14ac:dyDescent="0.25">
      <c r="B79">
        <v>28000000000</v>
      </c>
      <c r="C79">
        <v>-57.137824999999999</v>
      </c>
      <c r="E79">
        <v>28000000000</v>
      </c>
      <c r="F79">
        <v>-41.953426</v>
      </c>
    </row>
    <row r="80" spans="2:6" x14ac:dyDescent="0.25">
      <c r="B80">
        <v>28375000000</v>
      </c>
      <c r="C80">
        <v>-56.207152999999998</v>
      </c>
      <c r="E80">
        <v>28375000000</v>
      </c>
      <c r="F80">
        <v>-41.670760999999999</v>
      </c>
    </row>
    <row r="81" spans="2:6" x14ac:dyDescent="0.25">
      <c r="B81">
        <v>28750000000</v>
      </c>
      <c r="C81">
        <v>-55.305568999999998</v>
      </c>
      <c r="E81">
        <v>28750000000</v>
      </c>
      <c r="F81">
        <v>-41.878506000000002</v>
      </c>
    </row>
    <row r="82" spans="2:6" x14ac:dyDescent="0.25">
      <c r="B82">
        <v>29125000000</v>
      </c>
      <c r="C82">
        <v>-54.596260000000001</v>
      </c>
      <c r="E82">
        <v>29125000000</v>
      </c>
      <c r="F82">
        <v>-42.293377</v>
      </c>
    </row>
    <row r="83" spans="2:6" x14ac:dyDescent="0.25">
      <c r="B83">
        <v>29500000000</v>
      </c>
      <c r="C83">
        <v>-54.167960999999998</v>
      </c>
      <c r="E83">
        <v>29500000000</v>
      </c>
      <c r="F83">
        <v>-41.971221999999997</v>
      </c>
    </row>
    <row r="84" spans="2:6" x14ac:dyDescent="0.25">
      <c r="B84">
        <v>29875000000</v>
      </c>
      <c r="C84">
        <v>-53.722087999999999</v>
      </c>
      <c r="E84">
        <v>29875000000</v>
      </c>
      <c r="F84">
        <v>-40.325794000000002</v>
      </c>
    </row>
    <row r="85" spans="2:6" x14ac:dyDescent="0.25">
      <c r="B85">
        <v>30250000000</v>
      </c>
      <c r="C85">
        <v>-53.153033999999998</v>
      </c>
      <c r="E85">
        <v>30250000000</v>
      </c>
      <c r="F85">
        <v>-37.935397999999999</v>
      </c>
    </row>
    <row r="86" spans="2:6" x14ac:dyDescent="0.25">
      <c r="B86">
        <v>30625000000</v>
      </c>
      <c r="C86">
        <v>-52.315761999999999</v>
      </c>
      <c r="E86">
        <v>30625000000</v>
      </c>
      <c r="F86">
        <v>-36.705779999999997</v>
      </c>
    </row>
    <row r="87" spans="2:6" x14ac:dyDescent="0.25">
      <c r="B87">
        <v>31000000000</v>
      </c>
      <c r="C87">
        <v>-51.234375</v>
      </c>
      <c r="E87">
        <v>31000000000</v>
      </c>
      <c r="F87">
        <v>-37.632477000000002</v>
      </c>
    </row>
    <row r="88" spans="2:6" x14ac:dyDescent="0.25">
      <c r="B88">
        <v>31375000000</v>
      </c>
      <c r="C88">
        <v>-49.875759000000002</v>
      </c>
      <c r="E88">
        <v>31375000000</v>
      </c>
      <c r="F88">
        <v>-40.110439</v>
      </c>
    </row>
    <row r="89" spans="2:6" x14ac:dyDescent="0.25">
      <c r="B89">
        <v>31750000000</v>
      </c>
      <c r="C89">
        <v>-48.636474999999997</v>
      </c>
      <c r="E89">
        <v>31750000000</v>
      </c>
      <c r="F89">
        <v>-41.123226000000003</v>
      </c>
    </row>
    <row r="90" spans="2:6" x14ac:dyDescent="0.25">
      <c r="B90">
        <v>32125000000</v>
      </c>
      <c r="C90">
        <v>-47.399856999999997</v>
      </c>
      <c r="E90">
        <v>32125000000</v>
      </c>
      <c r="F90">
        <v>-40.027695000000001</v>
      </c>
    </row>
    <row r="91" spans="2:6" x14ac:dyDescent="0.25">
      <c r="B91">
        <v>32500000000</v>
      </c>
      <c r="C91">
        <v>-46.508826999999997</v>
      </c>
      <c r="E91">
        <v>32500000000</v>
      </c>
      <c r="F91">
        <v>-38.101726999999997</v>
      </c>
    </row>
    <row r="92" spans="2:6" x14ac:dyDescent="0.25">
      <c r="B92">
        <v>32875000000</v>
      </c>
      <c r="C92">
        <v>-46.180405</v>
      </c>
      <c r="E92">
        <v>32875000000</v>
      </c>
      <c r="F92">
        <v>-37.094893999999996</v>
      </c>
    </row>
    <row r="93" spans="2:6" x14ac:dyDescent="0.25">
      <c r="B93">
        <v>33250000000</v>
      </c>
      <c r="C93">
        <v>-46.507378000000003</v>
      </c>
      <c r="E93">
        <v>33250000000</v>
      </c>
      <c r="F93">
        <v>-36.674835000000002</v>
      </c>
    </row>
    <row r="94" spans="2:6" x14ac:dyDescent="0.25">
      <c r="B94">
        <v>33625000000</v>
      </c>
      <c r="C94">
        <v>-47.100056000000002</v>
      </c>
      <c r="E94">
        <v>33625000000</v>
      </c>
      <c r="F94">
        <v>-36.718693000000002</v>
      </c>
    </row>
    <row r="95" spans="2:6" x14ac:dyDescent="0.25">
      <c r="B95">
        <v>34000000000</v>
      </c>
      <c r="C95">
        <v>-47.825012000000001</v>
      </c>
      <c r="E95">
        <v>34000000000</v>
      </c>
      <c r="F95">
        <v>-39.810276000000002</v>
      </c>
    </row>
    <row r="96" spans="2:6" x14ac:dyDescent="0.25">
      <c r="B96">
        <v>34375000000</v>
      </c>
      <c r="C96">
        <v>-48.549270999999997</v>
      </c>
      <c r="E96">
        <v>34375000000</v>
      </c>
      <c r="F96">
        <v>-43.895820999999998</v>
      </c>
    </row>
    <row r="97" spans="2:6" x14ac:dyDescent="0.25">
      <c r="B97">
        <v>34750000000</v>
      </c>
      <c r="C97">
        <v>-49.598343</v>
      </c>
      <c r="E97">
        <v>34750000000</v>
      </c>
      <c r="F97">
        <v>-46.951163999999999</v>
      </c>
    </row>
    <row r="98" spans="2:6" x14ac:dyDescent="0.25">
      <c r="B98">
        <v>35125000000</v>
      </c>
      <c r="C98">
        <v>-50.369647999999998</v>
      </c>
      <c r="E98">
        <v>35125000000</v>
      </c>
      <c r="F98">
        <v>-46.694363000000003</v>
      </c>
    </row>
    <row r="99" spans="2:6" x14ac:dyDescent="0.25">
      <c r="B99">
        <v>35500000000</v>
      </c>
      <c r="C99">
        <v>-50.915005000000001</v>
      </c>
      <c r="E99">
        <v>35500000000</v>
      </c>
      <c r="F99">
        <v>-46.225451999999997</v>
      </c>
    </row>
    <row r="100" spans="2:6" x14ac:dyDescent="0.25">
      <c r="B100">
        <v>35875000000</v>
      </c>
      <c r="C100">
        <v>-50.693382</v>
      </c>
      <c r="E100">
        <v>35875000000</v>
      </c>
      <c r="F100">
        <v>-47.861378000000002</v>
      </c>
    </row>
    <row r="101" spans="2:6" x14ac:dyDescent="0.25">
      <c r="B101">
        <v>36250000000</v>
      </c>
      <c r="C101">
        <v>-50.063476999999999</v>
      </c>
      <c r="E101">
        <v>36250000000</v>
      </c>
      <c r="F101">
        <v>-50.899433000000002</v>
      </c>
    </row>
    <row r="102" spans="2:6" x14ac:dyDescent="0.25">
      <c r="B102">
        <v>36625000000</v>
      </c>
      <c r="C102">
        <v>-49.177703999999999</v>
      </c>
      <c r="E102">
        <v>36625000000</v>
      </c>
      <c r="F102">
        <v>-53.828110000000002</v>
      </c>
    </row>
    <row r="103" spans="2:6" x14ac:dyDescent="0.25">
      <c r="B103">
        <v>37000000000</v>
      </c>
      <c r="C103">
        <v>-48.558143999999999</v>
      </c>
      <c r="E103">
        <v>37000000000</v>
      </c>
      <c r="F103">
        <v>-56.342964000000002</v>
      </c>
    </row>
    <row r="104" spans="2:6" x14ac:dyDescent="0.25">
      <c r="B104">
        <v>37375000000</v>
      </c>
      <c r="C104">
        <v>-48.131946999999997</v>
      </c>
      <c r="E104">
        <v>37375000000</v>
      </c>
      <c r="F104">
        <v>-60.034081</v>
      </c>
    </row>
    <row r="105" spans="2:6" x14ac:dyDescent="0.25">
      <c r="B105">
        <v>37750000000</v>
      </c>
      <c r="C105">
        <v>-48.013184000000003</v>
      </c>
      <c r="E105">
        <v>37750000000</v>
      </c>
      <c r="F105">
        <v>-61.49691</v>
      </c>
    </row>
    <row r="106" spans="2:6" x14ac:dyDescent="0.25">
      <c r="B106">
        <v>38125000000</v>
      </c>
      <c r="C106">
        <v>-48.171436</v>
      </c>
      <c r="E106">
        <v>38125000000</v>
      </c>
      <c r="F106">
        <v>-59.001033999999997</v>
      </c>
    </row>
    <row r="107" spans="2:6" x14ac:dyDescent="0.25">
      <c r="B107">
        <v>38500000000</v>
      </c>
      <c r="C107">
        <v>-48.738227999999999</v>
      </c>
      <c r="E107">
        <v>38500000000</v>
      </c>
      <c r="F107">
        <v>-52.54372</v>
      </c>
    </row>
    <row r="108" spans="2:6" x14ac:dyDescent="0.25">
      <c r="B108">
        <v>38875000000</v>
      </c>
      <c r="C108">
        <v>-49.829075000000003</v>
      </c>
      <c r="E108">
        <v>38875000000</v>
      </c>
      <c r="F108">
        <v>-46.921097000000003</v>
      </c>
    </row>
    <row r="109" spans="2:6" x14ac:dyDescent="0.25">
      <c r="B109">
        <v>39250000000</v>
      </c>
      <c r="C109">
        <v>-50.922977000000003</v>
      </c>
      <c r="E109">
        <v>39250000000</v>
      </c>
      <c r="F109">
        <v>-44.413494</v>
      </c>
    </row>
    <row r="110" spans="2:6" x14ac:dyDescent="0.25">
      <c r="B110">
        <v>39625000000</v>
      </c>
      <c r="C110">
        <v>-51.478050000000003</v>
      </c>
      <c r="E110">
        <v>39625000000</v>
      </c>
      <c r="F110">
        <v>-45.098663000000002</v>
      </c>
    </row>
    <row r="111" spans="2:6" x14ac:dyDescent="0.25">
      <c r="B111">
        <v>40000000000</v>
      </c>
      <c r="C111">
        <v>-51.465232999999998</v>
      </c>
      <c r="E111">
        <v>40000000000</v>
      </c>
      <c r="F111">
        <v>-46.507927000000002</v>
      </c>
    </row>
    <row r="112" spans="2:6" x14ac:dyDescent="0.25">
      <c r="B112" t="s">
        <v>21</v>
      </c>
      <c r="E112" t="s">
        <v>21</v>
      </c>
    </row>
    <row r="115" spans="2:6" x14ac:dyDescent="0.25">
      <c r="B115" t="s">
        <v>23</v>
      </c>
      <c r="E115" t="s">
        <v>23</v>
      </c>
    </row>
    <row r="116" spans="2:6" x14ac:dyDescent="0.25">
      <c r="B116" t="s">
        <v>19</v>
      </c>
      <c r="C116" t="s">
        <v>281</v>
      </c>
      <c r="E116" t="s">
        <v>19</v>
      </c>
      <c r="F116" t="s">
        <v>281</v>
      </c>
    </row>
    <row r="117" spans="2:6" x14ac:dyDescent="0.25">
      <c r="B117">
        <v>33000000000</v>
      </c>
      <c r="C117">
        <v>-56.140090999999998</v>
      </c>
      <c r="E117">
        <v>33000000000</v>
      </c>
      <c r="F117">
        <v>-60.790774999999996</v>
      </c>
    </row>
    <row r="118" spans="2:6" x14ac:dyDescent="0.25">
      <c r="B118">
        <v>33145833333.333</v>
      </c>
      <c r="C118">
        <v>-56.261944</v>
      </c>
      <c r="E118">
        <v>33145833333.333</v>
      </c>
      <c r="F118">
        <v>-60.143124</v>
      </c>
    </row>
    <row r="119" spans="2:6" x14ac:dyDescent="0.25">
      <c r="B119">
        <v>33291666666.667</v>
      </c>
      <c r="C119">
        <v>-56.155453000000001</v>
      </c>
      <c r="E119">
        <v>33291666666.667</v>
      </c>
      <c r="F119">
        <v>-59.560349000000002</v>
      </c>
    </row>
    <row r="120" spans="2:6" x14ac:dyDescent="0.25">
      <c r="B120">
        <v>33437500000</v>
      </c>
      <c r="C120">
        <v>-56.103442999999999</v>
      </c>
      <c r="E120">
        <v>33437500000</v>
      </c>
      <c r="F120">
        <v>-59.194617999999998</v>
      </c>
    </row>
    <row r="121" spans="2:6" x14ac:dyDescent="0.25">
      <c r="B121">
        <v>33583333333.333</v>
      </c>
      <c r="C121">
        <v>-55.898865000000001</v>
      </c>
      <c r="E121">
        <v>33583333333.333</v>
      </c>
      <c r="F121">
        <v>-60.544769000000002</v>
      </c>
    </row>
    <row r="122" spans="2:6" x14ac:dyDescent="0.25">
      <c r="B122">
        <v>33729166666.667</v>
      </c>
      <c r="C122">
        <v>-55.652107000000001</v>
      </c>
      <c r="E122">
        <v>33729166666.667</v>
      </c>
      <c r="F122">
        <v>-60.942107999999998</v>
      </c>
    </row>
    <row r="123" spans="2:6" x14ac:dyDescent="0.25">
      <c r="B123">
        <v>33875000000</v>
      </c>
      <c r="C123">
        <v>-56.065105000000003</v>
      </c>
      <c r="E123">
        <v>33875000000</v>
      </c>
      <c r="F123">
        <v>-60.920524999999998</v>
      </c>
    </row>
    <row r="124" spans="2:6" x14ac:dyDescent="0.25">
      <c r="B124">
        <v>34020833333.333</v>
      </c>
      <c r="C124">
        <v>-56.276713999999998</v>
      </c>
      <c r="E124">
        <v>34020833333.333</v>
      </c>
      <c r="F124">
        <v>-60.568500999999998</v>
      </c>
    </row>
    <row r="125" spans="2:6" x14ac:dyDescent="0.25">
      <c r="B125">
        <v>34166666666.667</v>
      </c>
      <c r="C125">
        <v>-56.785774000000004</v>
      </c>
      <c r="E125">
        <v>34166666666.667</v>
      </c>
      <c r="F125">
        <v>-61.150444</v>
      </c>
    </row>
    <row r="126" spans="2:6" x14ac:dyDescent="0.25">
      <c r="B126">
        <v>34312500000</v>
      </c>
      <c r="C126">
        <v>-56.402541999999997</v>
      </c>
      <c r="E126">
        <v>34312500000</v>
      </c>
      <c r="F126">
        <v>-62.394652999999998</v>
      </c>
    </row>
    <row r="127" spans="2:6" x14ac:dyDescent="0.25">
      <c r="B127">
        <v>34458333333.333</v>
      </c>
      <c r="C127">
        <v>-56.170966999999997</v>
      </c>
      <c r="E127">
        <v>34458333333.333</v>
      </c>
      <c r="F127">
        <v>-62.299931000000001</v>
      </c>
    </row>
    <row r="128" spans="2:6" x14ac:dyDescent="0.25">
      <c r="B128">
        <v>34604166666.667</v>
      </c>
      <c r="C128">
        <v>-55.781052000000003</v>
      </c>
      <c r="E128">
        <v>34604166666.667</v>
      </c>
      <c r="F128">
        <v>-63.695393000000003</v>
      </c>
    </row>
    <row r="129" spans="2:6" x14ac:dyDescent="0.25">
      <c r="B129">
        <v>34750000000</v>
      </c>
      <c r="C129">
        <v>-55.396464999999999</v>
      </c>
      <c r="E129">
        <v>34750000000</v>
      </c>
      <c r="F129">
        <v>-63.381968999999998</v>
      </c>
    </row>
    <row r="130" spans="2:6" x14ac:dyDescent="0.25">
      <c r="B130">
        <v>34895833333.333</v>
      </c>
      <c r="C130">
        <v>-55.279411000000003</v>
      </c>
      <c r="E130">
        <v>34895833333.333</v>
      </c>
      <c r="F130">
        <v>-63.893982000000001</v>
      </c>
    </row>
    <row r="131" spans="2:6" x14ac:dyDescent="0.25">
      <c r="B131">
        <v>35041666666.667</v>
      </c>
      <c r="C131">
        <v>-55.072788000000003</v>
      </c>
      <c r="E131">
        <v>35041666666.667</v>
      </c>
      <c r="F131">
        <v>-63.159762999999998</v>
      </c>
    </row>
    <row r="132" spans="2:6" x14ac:dyDescent="0.25">
      <c r="B132">
        <v>35187500000</v>
      </c>
      <c r="C132">
        <v>-55.355778000000001</v>
      </c>
      <c r="E132">
        <v>35187500000</v>
      </c>
      <c r="F132">
        <v>-62.983680999999997</v>
      </c>
    </row>
    <row r="133" spans="2:6" x14ac:dyDescent="0.25">
      <c r="B133">
        <v>35333333333.333</v>
      </c>
      <c r="C133">
        <v>-55.609112000000003</v>
      </c>
      <c r="E133">
        <v>35333333333.333</v>
      </c>
      <c r="F133">
        <v>-63.004447999999996</v>
      </c>
    </row>
    <row r="134" spans="2:6" x14ac:dyDescent="0.25">
      <c r="B134">
        <v>35479166666.667</v>
      </c>
      <c r="C134">
        <v>-55.610492999999998</v>
      </c>
      <c r="E134">
        <v>35479166666.667</v>
      </c>
      <c r="F134">
        <v>-62.793315999999997</v>
      </c>
    </row>
    <row r="135" spans="2:6" x14ac:dyDescent="0.25">
      <c r="B135">
        <v>35625000000</v>
      </c>
      <c r="C135">
        <v>-56.050789000000002</v>
      </c>
      <c r="E135">
        <v>35625000000</v>
      </c>
      <c r="F135">
        <v>-62.710953000000003</v>
      </c>
    </row>
    <row r="136" spans="2:6" x14ac:dyDescent="0.25">
      <c r="B136">
        <v>35770833333.333</v>
      </c>
      <c r="C136">
        <v>-55.968006000000003</v>
      </c>
      <c r="E136">
        <v>35770833333.333</v>
      </c>
      <c r="F136">
        <v>-61.622596999999999</v>
      </c>
    </row>
    <row r="137" spans="2:6" x14ac:dyDescent="0.25">
      <c r="B137">
        <v>35916666666.667</v>
      </c>
      <c r="C137">
        <v>-55.937714</v>
      </c>
      <c r="E137">
        <v>35916666666.667</v>
      </c>
      <c r="F137">
        <v>-62.225451999999997</v>
      </c>
    </row>
    <row r="138" spans="2:6" x14ac:dyDescent="0.25">
      <c r="B138">
        <v>36062500000</v>
      </c>
      <c r="C138">
        <v>-55.758800999999998</v>
      </c>
      <c r="E138">
        <v>36062500000</v>
      </c>
      <c r="F138">
        <v>-61.929893</v>
      </c>
    </row>
    <row r="139" spans="2:6" x14ac:dyDescent="0.25">
      <c r="B139">
        <v>36208333333.333</v>
      </c>
      <c r="C139">
        <v>-55.211838</v>
      </c>
      <c r="E139">
        <v>36208333333.333</v>
      </c>
      <c r="F139">
        <v>-63.08202</v>
      </c>
    </row>
    <row r="140" spans="2:6" x14ac:dyDescent="0.25">
      <c r="B140">
        <v>36354166666.667</v>
      </c>
      <c r="C140">
        <v>-54.997532</v>
      </c>
      <c r="E140">
        <v>36354166666.667</v>
      </c>
      <c r="F140">
        <v>-62.610343999999998</v>
      </c>
    </row>
    <row r="141" spans="2:6" x14ac:dyDescent="0.25">
      <c r="B141">
        <v>36500000000</v>
      </c>
      <c r="C141">
        <v>-54.312823999999999</v>
      </c>
      <c r="E141">
        <v>36500000000</v>
      </c>
      <c r="F141">
        <v>-64.579459999999997</v>
      </c>
    </row>
    <row r="142" spans="2:6" x14ac:dyDescent="0.25">
      <c r="B142">
        <v>36645833333.333</v>
      </c>
      <c r="C142">
        <v>-53.838535</v>
      </c>
      <c r="E142">
        <v>36645833333.333</v>
      </c>
      <c r="F142">
        <v>-64.923027000000005</v>
      </c>
    </row>
    <row r="143" spans="2:6" x14ac:dyDescent="0.25">
      <c r="B143">
        <v>36791666666.667</v>
      </c>
      <c r="C143">
        <v>-53.413043999999999</v>
      </c>
      <c r="E143">
        <v>36791666666.667</v>
      </c>
      <c r="F143">
        <v>-67.837401999999997</v>
      </c>
    </row>
    <row r="144" spans="2:6" x14ac:dyDescent="0.25">
      <c r="B144">
        <v>36937500000</v>
      </c>
      <c r="C144">
        <v>-52.669674000000001</v>
      </c>
      <c r="E144">
        <v>36937500000</v>
      </c>
      <c r="F144">
        <v>-67.900970000000001</v>
      </c>
    </row>
    <row r="145" spans="2:6" x14ac:dyDescent="0.25">
      <c r="B145">
        <v>37083333333.333</v>
      </c>
      <c r="C145">
        <v>-52.272906999999996</v>
      </c>
      <c r="E145">
        <v>37083333333.333</v>
      </c>
      <c r="F145">
        <v>-68.302261000000001</v>
      </c>
    </row>
    <row r="146" spans="2:6" x14ac:dyDescent="0.25">
      <c r="B146">
        <v>37229166666.667</v>
      </c>
      <c r="C146">
        <v>-51.903869999999998</v>
      </c>
      <c r="E146">
        <v>37229166666.667</v>
      </c>
      <c r="F146">
        <v>-66.394585000000006</v>
      </c>
    </row>
    <row r="147" spans="2:6" x14ac:dyDescent="0.25">
      <c r="B147">
        <v>37375000000</v>
      </c>
      <c r="C147">
        <v>-51.586010000000002</v>
      </c>
      <c r="E147">
        <v>37375000000</v>
      </c>
      <c r="F147">
        <v>-65.608954999999995</v>
      </c>
    </row>
    <row r="148" spans="2:6" x14ac:dyDescent="0.25">
      <c r="B148">
        <v>37520833333.333</v>
      </c>
      <c r="C148">
        <v>-51.312911999999997</v>
      </c>
      <c r="E148">
        <v>37520833333.333</v>
      </c>
      <c r="F148">
        <v>-64.677741999999995</v>
      </c>
    </row>
    <row r="149" spans="2:6" x14ac:dyDescent="0.25">
      <c r="B149">
        <v>37666666666.667</v>
      </c>
      <c r="C149">
        <v>-50.737709000000002</v>
      </c>
      <c r="E149">
        <v>37666666666.667</v>
      </c>
      <c r="F149">
        <v>-63.488135999999997</v>
      </c>
    </row>
    <row r="150" spans="2:6" x14ac:dyDescent="0.25">
      <c r="B150">
        <v>37812500000</v>
      </c>
      <c r="C150">
        <v>-50.310307000000002</v>
      </c>
      <c r="E150">
        <v>37812500000</v>
      </c>
      <c r="F150">
        <v>-62.490158000000001</v>
      </c>
    </row>
    <row r="151" spans="2:6" x14ac:dyDescent="0.25">
      <c r="B151">
        <v>37958333333.333</v>
      </c>
      <c r="C151">
        <v>-49.666344000000002</v>
      </c>
      <c r="E151">
        <v>37958333333.333</v>
      </c>
      <c r="F151">
        <v>-61.605601999999998</v>
      </c>
    </row>
    <row r="152" spans="2:6" x14ac:dyDescent="0.25">
      <c r="B152">
        <v>38104166666.667</v>
      </c>
      <c r="C152">
        <v>-49.099677999999997</v>
      </c>
      <c r="E152">
        <v>38104166666.667</v>
      </c>
      <c r="F152">
        <v>-60.391060000000003</v>
      </c>
    </row>
    <row r="153" spans="2:6" x14ac:dyDescent="0.25">
      <c r="B153">
        <v>38250000000</v>
      </c>
      <c r="C153">
        <v>-48.337879000000001</v>
      </c>
      <c r="E153">
        <v>38250000000</v>
      </c>
      <c r="F153">
        <v>-60.182724</v>
      </c>
    </row>
    <row r="154" spans="2:6" x14ac:dyDescent="0.25">
      <c r="B154">
        <v>38395833333.333</v>
      </c>
      <c r="C154">
        <v>-47.466121999999999</v>
      </c>
      <c r="E154">
        <v>38395833333.333</v>
      </c>
      <c r="F154">
        <v>-59.754902000000001</v>
      </c>
    </row>
    <row r="155" spans="2:6" x14ac:dyDescent="0.25">
      <c r="B155">
        <v>38541666666.667</v>
      </c>
      <c r="C155">
        <v>-46.747089000000003</v>
      </c>
      <c r="E155">
        <v>38541666666.667</v>
      </c>
      <c r="F155">
        <v>-59.549903999999998</v>
      </c>
    </row>
    <row r="156" spans="2:6" x14ac:dyDescent="0.25">
      <c r="B156">
        <v>38687500000</v>
      </c>
      <c r="C156">
        <v>-46.109549999999999</v>
      </c>
      <c r="E156">
        <v>38687500000</v>
      </c>
      <c r="F156">
        <v>-59.092998999999999</v>
      </c>
    </row>
    <row r="157" spans="2:6" x14ac:dyDescent="0.25">
      <c r="B157">
        <v>38833333333.333</v>
      </c>
      <c r="C157">
        <v>-45.630732999999999</v>
      </c>
      <c r="E157">
        <v>38833333333.333</v>
      </c>
      <c r="F157">
        <v>-58.848598000000003</v>
      </c>
    </row>
    <row r="158" spans="2:6" x14ac:dyDescent="0.25">
      <c r="B158">
        <v>38979166666.667</v>
      </c>
      <c r="C158">
        <v>-45.142215999999998</v>
      </c>
      <c r="E158">
        <v>38979166666.667</v>
      </c>
      <c r="F158">
        <v>-58.595604000000002</v>
      </c>
    </row>
    <row r="159" spans="2:6" x14ac:dyDescent="0.25">
      <c r="B159">
        <v>39125000000</v>
      </c>
      <c r="C159">
        <v>-44.618586999999998</v>
      </c>
      <c r="E159">
        <v>39125000000</v>
      </c>
      <c r="F159">
        <v>-57.890830999999999</v>
      </c>
    </row>
    <row r="160" spans="2:6" x14ac:dyDescent="0.25">
      <c r="B160">
        <v>39270833333.333</v>
      </c>
      <c r="C160">
        <v>-44.174579999999999</v>
      </c>
      <c r="E160">
        <v>39270833333.333</v>
      </c>
      <c r="F160">
        <v>-57.150269000000002</v>
      </c>
    </row>
    <row r="161" spans="2:6" x14ac:dyDescent="0.25">
      <c r="B161">
        <v>39416666666.667</v>
      </c>
      <c r="C161">
        <v>-43.850597</v>
      </c>
      <c r="E161">
        <v>39416666666.667</v>
      </c>
      <c r="F161">
        <v>-56.305664</v>
      </c>
    </row>
    <row r="162" spans="2:6" x14ac:dyDescent="0.25">
      <c r="B162">
        <v>39562500000</v>
      </c>
      <c r="C162">
        <v>-43.561847999999998</v>
      </c>
      <c r="E162">
        <v>39562500000</v>
      </c>
      <c r="F162">
        <v>-55.684871999999999</v>
      </c>
    </row>
    <row r="163" spans="2:6" x14ac:dyDescent="0.25">
      <c r="B163">
        <v>39708333333.333</v>
      </c>
      <c r="C163">
        <v>-43.358893999999999</v>
      </c>
      <c r="E163">
        <v>39708333333.333</v>
      </c>
      <c r="F163">
        <v>-54.931961000000001</v>
      </c>
    </row>
    <row r="164" spans="2:6" x14ac:dyDescent="0.25">
      <c r="B164">
        <v>39854166666.667</v>
      </c>
      <c r="C164">
        <v>-43.129524000000004</v>
      </c>
      <c r="E164">
        <v>39854166666.667</v>
      </c>
      <c r="F164">
        <v>-54.388961999999999</v>
      </c>
    </row>
    <row r="165" spans="2:6" x14ac:dyDescent="0.25">
      <c r="B165">
        <v>40000000000</v>
      </c>
      <c r="C165">
        <v>-43.056927000000002</v>
      </c>
      <c r="E165">
        <v>40000000000</v>
      </c>
      <c r="F165">
        <v>-54.06776</v>
      </c>
    </row>
    <row r="166" spans="2:6" x14ac:dyDescent="0.25">
      <c r="B166" t="s">
        <v>21</v>
      </c>
      <c r="E166" t="s">
        <v>21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212"/>
  <sheetViews>
    <sheetView workbookViewId="0">
      <selection activeCell="P10" sqref="P10"/>
    </sheetView>
  </sheetViews>
  <sheetFormatPr defaultRowHeight="15" x14ac:dyDescent="0.25"/>
  <cols>
    <col min="1" max="1" width="13.7109375" style="38" customWidth="1"/>
    <col min="5" max="5" width="2.7109375" style="78" customWidth="1"/>
    <col min="6" max="6" width="12.85546875" style="6" bestFit="1" customWidth="1"/>
    <col min="7" max="7" width="18.5703125" style="12" bestFit="1" customWidth="1"/>
    <col min="8" max="8" width="21.140625" style="12" bestFit="1" customWidth="1"/>
    <col min="9" max="9" width="13.7109375" style="38" customWidth="1"/>
    <col min="13" max="13" width="2.7109375" style="9" customWidth="1"/>
    <col min="14" max="14" width="12.85546875" style="6" bestFit="1" customWidth="1"/>
    <col min="15" max="15" width="18.5703125" style="12" bestFit="1" customWidth="1"/>
    <col min="16" max="16" width="21.140625" style="12" bestFit="1" customWidth="1"/>
    <col min="17" max="17" width="2.7109375" style="9" customWidth="1"/>
  </cols>
  <sheetData>
    <row r="1" spans="1:17" x14ac:dyDescent="0.25">
      <c r="B1" t="s">
        <v>95</v>
      </c>
      <c r="F1" s="6" t="s">
        <v>2</v>
      </c>
      <c r="G1" s="13" t="s">
        <v>112</v>
      </c>
      <c r="H1" s="42" t="str">
        <f>D112</f>
        <v>2Rx2L dBc Log Mag(dB)</v>
      </c>
      <c r="J1" t="s">
        <v>95</v>
      </c>
      <c r="N1" s="6" t="s">
        <v>2</v>
      </c>
      <c r="O1" s="13" t="s">
        <v>112</v>
      </c>
      <c r="P1" s="42" t="str">
        <f>L112</f>
        <v>2Rx2L dBc Log Mag(dB)</v>
      </c>
    </row>
    <row r="2" spans="1:17" x14ac:dyDescent="0.25">
      <c r="A2" s="48" t="s">
        <v>111</v>
      </c>
      <c r="B2" t="s">
        <v>270</v>
      </c>
      <c r="C2" t="s">
        <v>263</v>
      </c>
      <c r="D2" t="s">
        <v>264</v>
      </c>
      <c r="E2" s="78" t="s">
        <v>209</v>
      </c>
      <c r="H2" s="11"/>
      <c r="I2" s="48" t="s">
        <v>108</v>
      </c>
      <c r="J2" t="s">
        <v>270</v>
      </c>
      <c r="K2" t="s">
        <v>263</v>
      </c>
      <c r="L2" t="s">
        <v>264</v>
      </c>
      <c r="P2" s="11"/>
    </row>
    <row r="3" spans="1:17" s="15" customFormat="1" x14ac:dyDescent="0.25">
      <c r="A3" s="38"/>
      <c r="B3" t="s">
        <v>215</v>
      </c>
      <c r="C3" t="s">
        <v>289</v>
      </c>
      <c r="D3" t="s">
        <v>293</v>
      </c>
      <c r="E3" s="78"/>
      <c r="F3" s="13" t="s">
        <v>12</v>
      </c>
      <c r="G3" s="13">
        <f>ABS(AVERAGE(G5:G103))</f>
        <v>65.834413494949473</v>
      </c>
      <c r="H3" s="79" t="s">
        <v>262</v>
      </c>
      <c r="I3" s="38"/>
      <c r="J3" t="s">
        <v>215</v>
      </c>
      <c r="K3" t="s">
        <v>289</v>
      </c>
      <c r="L3" t="s">
        <v>294</v>
      </c>
      <c r="M3" s="14"/>
      <c r="N3" s="13" t="s">
        <v>12</v>
      </c>
      <c r="O3" s="13">
        <f>ABS(AVERAGE(O5:O103))</f>
        <v>65.274803696969727</v>
      </c>
      <c r="P3" s="79" t="s">
        <v>262</v>
      </c>
      <c r="Q3" s="14"/>
    </row>
    <row r="4" spans="1:17" x14ac:dyDescent="0.25">
      <c r="B4" t="s">
        <v>98</v>
      </c>
      <c r="G4" s="11"/>
      <c r="H4" s="11"/>
      <c r="J4" t="s">
        <v>98</v>
      </c>
      <c r="O4" s="11"/>
      <c r="P4" s="11"/>
    </row>
    <row r="5" spans="1:17" x14ac:dyDescent="0.25">
      <c r="F5" s="6">
        <f t="shared" ref="F5:F36" si="0">B113/1000000000</f>
        <v>11</v>
      </c>
      <c r="G5" s="11">
        <f>H5-5</f>
        <v>-52.136234000000002</v>
      </c>
      <c r="H5" s="6">
        <f t="shared" ref="H5:H36" si="1">D113</f>
        <v>-47.136234000000002</v>
      </c>
      <c r="N5" s="6">
        <f t="shared" ref="N5:N36" si="2">J113/1000000000</f>
        <v>11</v>
      </c>
      <c r="O5" s="11">
        <f>P5-5</f>
        <v>-65.599918000000002</v>
      </c>
      <c r="P5" s="6">
        <f t="shared" ref="P5:P36" si="3">L113</f>
        <v>-60.599918000000002</v>
      </c>
    </row>
    <row r="6" spans="1:17" x14ac:dyDescent="0.25">
      <c r="F6" s="6">
        <f t="shared" si="0"/>
        <v>11.295918367346999</v>
      </c>
      <c r="G6" s="11">
        <f t="shared" ref="G6:G69" si="4">H6-5</f>
        <v>-52.400191999999997</v>
      </c>
      <c r="H6" s="6">
        <f t="shared" si="1"/>
        <v>-47.400191999999997</v>
      </c>
      <c r="N6" s="6">
        <f t="shared" si="2"/>
        <v>11.295918367346999</v>
      </c>
      <c r="O6" s="11">
        <f t="shared" ref="O6:O69" si="5">P6-5</f>
        <v>-66.926372999999998</v>
      </c>
      <c r="P6" s="6">
        <f t="shared" si="3"/>
        <v>-61.926372999999998</v>
      </c>
    </row>
    <row r="7" spans="1:17" x14ac:dyDescent="0.25">
      <c r="B7" t="s">
        <v>99</v>
      </c>
      <c r="F7" s="6">
        <f t="shared" si="0"/>
        <v>11.591836734694001</v>
      </c>
      <c r="G7" s="11">
        <f t="shared" si="4"/>
        <v>-53.859310000000001</v>
      </c>
      <c r="H7" s="6">
        <f t="shared" si="1"/>
        <v>-48.859310000000001</v>
      </c>
      <c r="J7" t="s">
        <v>99</v>
      </c>
      <c r="N7" s="6">
        <f t="shared" si="2"/>
        <v>11.591836734694001</v>
      </c>
      <c r="O7" s="11">
        <f t="shared" si="5"/>
        <v>-68.072861000000003</v>
      </c>
      <c r="P7" s="6">
        <f t="shared" si="3"/>
        <v>-63.072861000000003</v>
      </c>
    </row>
    <row r="8" spans="1:17" x14ac:dyDescent="0.25">
      <c r="B8" t="s">
        <v>19</v>
      </c>
      <c r="C8" t="s">
        <v>113</v>
      </c>
      <c r="F8" s="6">
        <f t="shared" si="0"/>
        <v>11.887755102041</v>
      </c>
      <c r="G8" s="11">
        <f t="shared" si="4"/>
        <v>-55.973765999999998</v>
      </c>
      <c r="H8" s="6">
        <f t="shared" si="1"/>
        <v>-50.973765999999998</v>
      </c>
      <c r="J8" t="s">
        <v>19</v>
      </c>
      <c r="K8" t="s">
        <v>113</v>
      </c>
      <c r="N8" s="6">
        <f t="shared" si="2"/>
        <v>11.887755102041</v>
      </c>
      <c r="O8" s="11">
        <f t="shared" si="5"/>
        <v>-68.58272199999999</v>
      </c>
      <c r="P8" s="6">
        <f t="shared" si="3"/>
        <v>-63.582721999999997</v>
      </c>
    </row>
    <row r="9" spans="1:17" x14ac:dyDescent="0.25">
      <c r="B9">
        <v>11000000000</v>
      </c>
      <c r="C9">
        <v>-7.6930895000000001</v>
      </c>
      <c r="F9" s="6">
        <f t="shared" si="0"/>
        <v>12.183673469388001</v>
      </c>
      <c r="G9" s="11">
        <f t="shared" si="4"/>
        <v>-58.856056000000002</v>
      </c>
      <c r="H9" s="6">
        <f t="shared" si="1"/>
        <v>-53.856056000000002</v>
      </c>
      <c r="J9">
        <v>11000000000</v>
      </c>
      <c r="K9">
        <v>-11.51581</v>
      </c>
      <c r="N9" s="6">
        <f t="shared" si="2"/>
        <v>12.183673469388001</v>
      </c>
      <c r="O9" s="11">
        <f t="shared" si="5"/>
        <v>-67.287948999999998</v>
      </c>
      <c r="P9" s="6">
        <f t="shared" si="3"/>
        <v>-62.287948999999998</v>
      </c>
    </row>
    <row r="10" spans="1:17" x14ac:dyDescent="0.25">
      <c r="B10">
        <v>11295918367.347</v>
      </c>
      <c r="C10">
        <v>-7.3602971999999998</v>
      </c>
      <c r="F10" s="6">
        <f t="shared" si="0"/>
        <v>12.479591836735</v>
      </c>
      <c r="G10" s="11">
        <f t="shared" si="4"/>
        <v>-62.410632999999997</v>
      </c>
      <c r="H10" s="6">
        <f t="shared" si="1"/>
        <v>-57.410632999999997</v>
      </c>
      <c r="J10">
        <v>11295918367.347</v>
      </c>
      <c r="K10">
        <v>-10.874703</v>
      </c>
      <c r="N10" s="6">
        <f t="shared" si="2"/>
        <v>12.479591836735</v>
      </c>
      <c r="O10" s="11">
        <f t="shared" si="5"/>
        <v>-65.999187000000006</v>
      </c>
      <c r="P10" s="6">
        <f t="shared" si="3"/>
        <v>-60.999186999999999</v>
      </c>
    </row>
    <row r="11" spans="1:17" x14ac:dyDescent="0.25">
      <c r="B11">
        <v>11591836734.694</v>
      </c>
      <c r="C11">
        <v>-7.0324844999999998</v>
      </c>
      <c r="F11" s="6">
        <f t="shared" si="0"/>
        <v>12.775510204082</v>
      </c>
      <c r="G11" s="11">
        <f t="shared" si="4"/>
        <v>-64.562759</v>
      </c>
      <c r="H11" s="6">
        <f t="shared" si="1"/>
        <v>-59.562759</v>
      </c>
      <c r="J11">
        <v>11591836734.694</v>
      </c>
      <c r="K11">
        <v>-10.194775</v>
      </c>
      <c r="N11" s="6">
        <f t="shared" si="2"/>
        <v>12.775510204082</v>
      </c>
      <c r="O11" s="11">
        <f t="shared" si="5"/>
        <v>-64.273482999999999</v>
      </c>
      <c r="P11" s="6">
        <f t="shared" si="3"/>
        <v>-59.273482999999999</v>
      </c>
    </row>
    <row r="12" spans="1:17" x14ac:dyDescent="0.25">
      <c r="B12">
        <v>11887755102.041</v>
      </c>
      <c r="C12">
        <v>-7.0694280000000003</v>
      </c>
      <c r="F12" s="6">
        <f t="shared" si="0"/>
        <v>13.071428571429001</v>
      </c>
      <c r="G12" s="11">
        <f t="shared" si="4"/>
        <v>-66.255367000000007</v>
      </c>
      <c r="H12" s="6">
        <f t="shared" si="1"/>
        <v>-61.255367</v>
      </c>
      <c r="J12">
        <v>11887755102.041</v>
      </c>
      <c r="K12">
        <v>-9.6797018000000001</v>
      </c>
      <c r="N12" s="6">
        <f t="shared" si="2"/>
        <v>13.071428571429001</v>
      </c>
      <c r="O12" s="11">
        <f t="shared" si="5"/>
        <v>-62.669387999999998</v>
      </c>
      <c r="P12" s="6">
        <f t="shared" si="3"/>
        <v>-57.669387999999998</v>
      </c>
    </row>
    <row r="13" spans="1:17" x14ac:dyDescent="0.25">
      <c r="B13">
        <v>12183673469.388</v>
      </c>
      <c r="C13">
        <v>-7.0004992000000001</v>
      </c>
      <c r="F13" s="6">
        <f t="shared" si="0"/>
        <v>13.367346938775999</v>
      </c>
      <c r="G13" s="11">
        <f t="shared" si="4"/>
        <v>-65.354191</v>
      </c>
      <c r="H13" s="6">
        <f t="shared" si="1"/>
        <v>-60.354191</v>
      </c>
      <c r="J13">
        <v>12183673469.388</v>
      </c>
      <c r="K13">
        <v>-9.1384887999999993</v>
      </c>
      <c r="N13" s="6">
        <f t="shared" si="2"/>
        <v>13.367346938775999</v>
      </c>
      <c r="O13" s="11">
        <f t="shared" si="5"/>
        <v>-61.033397999999998</v>
      </c>
      <c r="P13" s="6">
        <f t="shared" si="3"/>
        <v>-56.033397999999998</v>
      </c>
    </row>
    <row r="14" spans="1:17" x14ac:dyDescent="0.25">
      <c r="B14">
        <v>12479591836.735001</v>
      </c>
      <c r="C14">
        <v>-7.2281488999999999</v>
      </c>
      <c r="F14" s="6">
        <f t="shared" si="0"/>
        <v>13.663265306122</v>
      </c>
      <c r="G14" s="11">
        <f t="shared" si="4"/>
        <v>-64.934750000000008</v>
      </c>
      <c r="H14" s="6">
        <f t="shared" si="1"/>
        <v>-59.934750000000001</v>
      </c>
      <c r="J14">
        <v>12479591836.735001</v>
      </c>
      <c r="K14">
        <v>-8.5985955999999995</v>
      </c>
      <c r="N14" s="6">
        <f t="shared" si="2"/>
        <v>13.663265306122</v>
      </c>
      <c r="O14" s="11">
        <f t="shared" si="5"/>
        <v>-62.192352</v>
      </c>
      <c r="P14" s="6">
        <f t="shared" si="3"/>
        <v>-57.192352</v>
      </c>
    </row>
    <row r="15" spans="1:17" x14ac:dyDescent="0.25">
      <c r="B15">
        <v>12775510204.082001</v>
      </c>
      <c r="C15">
        <v>-7.0762577000000002</v>
      </c>
      <c r="F15" s="6">
        <f t="shared" si="0"/>
        <v>13.959183673468999</v>
      </c>
      <c r="G15" s="11">
        <f t="shared" si="4"/>
        <v>-66.129035999999999</v>
      </c>
      <c r="H15" s="6">
        <f t="shared" si="1"/>
        <v>-61.129035999999999</v>
      </c>
      <c r="J15">
        <v>12775510204.082001</v>
      </c>
      <c r="K15">
        <v>-8.2303523999999992</v>
      </c>
      <c r="N15" s="6">
        <f t="shared" si="2"/>
        <v>13.959183673468999</v>
      </c>
      <c r="O15" s="11">
        <f t="shared" si="5"/>
        <v>-66.686058000000003</v>
      </c>
      <c r="P15" s="6">
        <f t="shared" si="3"/>
        <v>-61.686058000000003</v>
      </c>
    </row>
    <row r="16" spans="1:17" x14ac:dyDescent="0.25">
      <c r="B16">
        <v>13071428571.429001</v>
      </c>
      <c r="C16">
        <v>-6.7667045999999997</v>
      </c>
      <c r="F16" s="6">
        <f t="shared" si="0"/>
        <v>14.255102040816</v>
      </c>
      <c r="G16" s="11">
        <f t="shared" si="4"/>
        <v>-72.689850000000007</v>
      </c>
      <c r="H16" s="6">
        <f t="shared" si="1"/>
        <v>-67.689850000000007</v>
      </c>
      <c r="J16">
        <v>13071428571.429001</v>
      </c>
      <c r="K16">
        <v>-7.7620912000000004</v>
      </c>
      <c r="N16" s="6">
        <f t="shared" si="2"/>
        <v>14.255102040816</v>
      </c>
      <c r="O16" s="11">
        <f t="shared" si="5"/>
        <v>-76.500945999999999</v>
      </c>
      <c r="P16" s="6">
        <f t="shared" si="3"/>
        <v>-71.500945999999999</v>
      </c>
    </row>
    <row r="17" spans="2:16" x14ac:dyDescent="0.25">
      <c r="B17">
        <v>13367346938.775999</v>
      </c>
      <c r="C17">
        <v>-6.8034743999999998</v>
      </c>
      <c r="F17" s="6">
        <f t="shared" si="0"/>
        <v>14.551020408163</v>
      </c>
      <c r="G17" s="11">
        <f t="shared" si="4"/>
        <v>-76.447327000000001</v>
      </c>
      <c r="H17" s="6">
        <f t="shared" si="1"/>
        <v>-71.447327000000001</v>
      </c>
      <c r="J17">
        <v>13367346938.775999</v>
      </c>
      <c r="K17">
        <v>-7.3610530000000001</v>
      </c>
      <c r="N17" s="6">
        <f t="shared" si="2"/>
        <v>14.551020408163</v>
      </c>
      <c r="O17" s="11">
        <f t="shared" si="5"/>
        <v>-81.841353999999995</v>
      </c>
      <c r="P17" s="6">
        <f t="shared" si="3"/>
        <v>-76.841353999999995</v>
      </c>
    </row>
    <row r="18" spans="2:16" x14ac:dyDescent="0.25">
      <c r="B18">
        <v>13663265306.122</v>
      </c>
      <c r="C18">
        <v>-6.5405477999999997</v>
      </c>
      <c r="F18" s="6">
        <f t="shared" si="0"/>
        <v>14.846938775510001</v>
      </c>
      <c r="G18" s="11">
        <f t="shared" si="4"/>
        <v>-74.863899000000004</v>
      </c>
      <c r="H18" s="6">
        <f t="shared" si="1"/>
        <v>-69.863899000000004</v>
      </c>
      <c r="J18">
        <v>13663265306.122</v>
      </c>
      <c r="K18">
        <v>-7.0253711000000001</v>
      </c>
      <c r="N18" s="6">
        <f t="shared" si="2"/>
        <v>14.846938775510001</v>
      </c>
      <c r="O18" s="11">
        <f t="shared" si="5"/>
        <v>-81.012505000000004</v>
      </c>
      <c r="P18" s="6">
        <f t="shared" si="3"/>
        <v>-76.012505000000004</v>
      </c>
    </row>
    <row r="19" spans="2:16" x14ac:dyDescent="0.25">
      <c r="B19">
        <v>13959183673.469</v>
      </c>
      <c r="C19">
        <v>-6.5133862000000002</v>
      </c>
      <c r="F19" s="6">
        <f t="shared" si="0"/>
        <v>15.142857142857</v>
      </c>
      <c r="G19" s="11">
        <f t="shared" si="4"/>
        <v>-68.530463999999995</v>
      </c>
      <c r="H19" s="6">
        <f t="shared" si="1"/>
        <v>-63.530464000000002</v>
      </c>
      <c r="J19">
        <v>13959183673.469</v>
      </c>
      <c r="K19">
        <v>-6.8056989000000003</v>
      </c>
      <c r="N19" s="6">
        <f t="shared" si="2"/>
        <v>15.142857142857</v>
      </c>
      <c r="O19" s="11">
        <f t="shared" si="5"/>
        <v>-75.403236000000007</v>
      </c>
      <c r="P19" s="6">
        <f t="shared" si="3"/>
        <v>-70.403236000000007</v>
      </c>
    </row>
    <row r="20" spans="2:16" x14ac:dyDescent="0.25">
      <c r="B20">
        <v>14255102040.816</v>
      </c>
      <c r="C20">
        <v>-6.3737706999999997</v>
      </c>
      <c r="F20" s="6">
        <f t="shared" si="0"/>
        <v>15.438775510204</v>
      </c>
      <c r="G20" s="11">
        <f t="shared" si="4"/>
        <v>-65.550387999999998</v>
      </c>
      <c r="H20" s="6">
        <f t="shared" si="1"/>
        <v>-60.550387999999998</v>
      </c>
      <c r="J20">
        <v>14255102040.816</v>
      </c>
      <c r="K20">
        <v>-6.6798668000000001</v>
      </c>
      <c r="N20" s="6">
        <f t="shared" si="2"/>
        <v>15.438775510204</v>
      </c>
      <c r="O20" s="11">
        <f t="shared" si="5"/>
        <v>-71.182495000000003</v>
      </c>
      <c r="P20" s="6">
        <f t="shared" si="3"/>
        <v>-66.182495000000003</v>
      </c>
    </row>
    <row r="21" spans="2:16" x14ac:dyDescent="0.25">
      <c r="B21">
        <v>14551020408.163</v>
      </c>
      <c r="C21">
        <v>-6.3498454000000004</v>
      </c>
      <c r="F21" s="6">
        <f t="shared" si="0"/>
        <v>15.734693877551001</v>
      </c>
      <c r="G21" s="11">
        <f t="shared" si="4"/>
        <v>-69.154121000000004</v>
      </c>
      <c r="H21" s="6">
        <f t="shared" si="1"/>
        <v>-64.154121000000004</v>
      </c>
      <c r="J21">
        <v>14551020408.163</v>
      </c>
      <c r="K21">
        <v>-6.5269632</v>
      </c>
      <c r="N21" s="6">
        <f t="shared" si="2"/>
        <v>15.734693877551001</v>
      </c>
      <c r="O21" s="11">
        <f t="shared" si="5"/>
        <v>-68.743053000000003</v>
      </c>
      <c r="P21" s="6">
        <f t="shared" si="3"/>
        <v>-63.743053000000003</v>
      </c>
    </row>
    <row r="22" spans="2:16" x14ac:dyDescent="0.25">
      <c r="B22">
        <v>14846938775.51</v>
      </c>
      <c r="C22">
        <v>-6.2226238</v>
      </c>
      <c r="F22" s="6">
        <f t="shared" si="0"/>
        <v>16.030612244898002</v>
      </c>
      <c r="G22" s="11">
        <f t="shared" si="4"/>
        <v>-66.476500999999999</v>
      </c>
      <c r="H22" s="6">
        <f t="shared" si="1"/>
        <v>-61.476500999999999</v>
      </c>
      <c r="J22">
        <v>14846938775.51</v>
      </c>
      <c r="K22">
        <v>-6.5332584000000002</v>
      </c>
      <c r="N22" s="6">
        <f t="shared" si="2"/>
        <v>16.030612244898002</v>
      </c>
      <c r="O22" s="11">
        <f t="shared" si="5"/>
        <v>-67.081924000000001</v>
      </c>
      <c r="P22" s="6">
        <f t="shared" si="3"/>
        <v>-62.081924000000001</v>
      </c>
    </row>
    <row r="23" spans="2:16" x14ac:dyDescent="0.25">
      <c r="B23">
        <v>15142857142.857</v>
      </c>
      <c r="C23">
        <v>-6.0916753000000003</v>
      </c>
      <c r="F23" s="6">
        <f t="shared" si="0"/>
        <v>16.326530612245001</v>
      </c>
      <c r="G23" s="11">
        <f t="shared" si="4"/>
        <v>-66.492606999999992</v>
      </c>
      <c r="H23" s="6">
        <f t="shared" si="1"/>
        <v>-61.492607</v>
      </c>
      <c r="J23">
        <v>15142857142.857</v>
      </c>
      <c r="K23">
        <v>-6.5094371000000004</v>
      </c>
      <c r="N23" s="6">
        <f t="shared" si="2"/>
        <v>16.326530612245001</v>
      </c>
      <c r="O23" s="11">
        <f t="shared" si="5"/>
        <v>-65.360484999999997</v>
      </c>
      <c r="P23" s="6">
        <f t="shared" si="3"/>
        <v>-60.360484999999997</v>
      </c>
    </row>
    <row r="24" spans="2:16" x14ac:dyDescent="0.25">
      <c r="B24">
        <v>15438775510.204</v>
      </c>
      <c r="C24">
        <v>-6.1250844000000004</v>
      </c>
      <c r="F24" s="6">
        <f t="shared" si="0"/>
        <v>16.622448979592001</v>
      </c>
      <c r="G24" s="11">
        <f t="shared" si="4"/>
        <v>-60.756844000000001</v>
      </c>
      <c r="H24" s="6">
        <f t="shared" si="1"/>
        <v>-55.756844000000001</v>
      </c>
      <c r="J24">
        <v>15438775510.204</v>
      </c>
      <c r="K24">
        <v>-6.5337863</v>
      </c>
      <c r="N24" s="6">
        <f t="shared" si="2"/>
        <v>16.622448979592001</v>
      </c>
      <c r="O24" s="11">
        <f t="shared" si="5"/>
        <v>-64.31065000000001</v>
      </c>
      <c r="P24" s="6">
        <f t="shared" si="3"/>
        <v>-59.310650000000003</v>
      </c>
    </row>
    <row r="25" spans="2:16" x14ac:dyDescent="0.25">
      <c r="B25">
        <v>15734693877.551001</v>
      </c>
      <c r="C25">
        <v>-6.0902032999999998</v>
      </c>
      <c r="F25" s="6">
        <f t="shared" si="0"/>
        <v>16.918367346939</v>
      </c>
      <c r="G25" s="11">
        <f t="shared" si="4"/>
        <v>-61.546379000000002</v>
      </c>
      <c r="H25" s="6">
        <f t="shared" si="1"/>
        <v>-56.546379000000002</v>
      </c>
      <c r="J25">
        <v>15734693877.551001</v>
      </c>
      <c r="K25">
        <v>-6.5543380000000004</v>
      </c>
      <c r="N25" s="6">
        <f t="shared" si="2"/>
        <v>16.918367346939</v>
      </c>
      <c r="O25" s="11">
        <f t="shared" si="5"/>
        <v>-62.512073999999998</v>
      </c>
      <c r="P25" s="6">
        <f t="shared" si="3"/>
        <v>-57.512073999999998</v>
      </c>
    </row>
    <row r="26" spans="2:16" x14ac:dyDescent="0.25">
      <c r="B26">
        <v>16030612244.898001</v>
      </c>
      <c r="C26">
        <v>-6.1792226000000001</v>
      </c>
      <c r="F26" s="6">
        <f t="shared" si="0"/>
        <v>17.214285714286</v>
      </c>
      <c r="G26" s="11">
        <f t="shared" si="4"/>
        <v>-60.419254000000002</v>
      </c>
      <c r="H26" s="6">
        <f t="shared" si="1"/>
        <v>-55.419254000000002</v>
      </c>
      <c r="J26">
        <v>16030612244.898001</v>
      </c>
      <c r="K26">
        <v>-6.6059169999999998</v>
      </c>
      <c r="N26" s="6">
        <f t="shared" si="2"/>
        <v>17.214285714286</v>
      </c>
      <c r="O26" s="11">
        <f t="shared" si="5"/>
        <v>-63.917651999999997</v>
      </c>
      <c r="P26" s="6">
        <f t="shared" si="3"/>
        <v>-58.917651999999997</v>
      </c>
    </row>
    <row r="27" spans="2:16" x14ac:dyDescent="0.25">
      <c r="B27">
        <v>16326530612.245001</v>
      </c>
      <c r="C27">
        <v>-6.1757096999999996</v>
      </c>
      <c r="F27" s="6">
        <f t="shared" si="0"/>
        <v>17.510204081632999</v>
      </c>
      <c r="G27" s="11">
        <f t="shared" si="4"/>
        <v>-63.318866999999997</v>
      </c>
      <c r="H27" s="6">
        <f t="shared" si="1"/>
        <v>-58.318866999999997</v>
      </c>
      <c r="J27">
        <v>16326530612.245001</v>
      </c>
      <c r="K27">
        <v>-6.6288662</v>
      </c>
      <c r="N27" s="6">
        <f t="shared" si="2"/>
        <v>17.510204081632999</v>
      </c>
      <c r="O27" s="11">
        <f t="shared" si="5"/>
        <v>-67.882892999999996</v>
      </c>
      <c r="P27" s="6">
        <f t="shared" si="3"/>
        <v>-62.882893000000003</v>
      </c>
    </row>
    <row r="28" spans="2:16" x14ac:dyDescent="0.25">
      <c r="B28">
        <v>16622448979.591999</v>
      </c>
      <c r="C28">
        <v>-6.1014131999999996</v>
      </c>
      <c r="F28" s="6">
        <f t="shared" si="0"/>
        <v>17.806122448979998</v>
      </c>
      <c r="G28" s="11">
        <f t="shared" si="4"/>
        <v>-70.975296</v>
      </c>
      <c r="H28" s="6">
        <f t="shared" si="1"/>
        <v>-65.975296</v>
      </c>
      <c r="J28">
        <v>16622448979.591999</v>
      </c>
      <c r="K28">
        <v>-6.6951165000000001</v>
      </c>
      <c r="N28" s="6">
        <f t="shared" si="2"/>
        <v>17.806122448979998</v>
      </c>
      <c r="O28" s="11">
        <f t="shared" si="5"/>
        <v>-71.081290999999993</v>
      </c>
      <c r="P28" s="6">
        <f t="shared" si="3"/>
        <v>-66.081290999999993</v>
      </c>
    </row>
    <row r="29" spans="2:16" x14ac:dyDescent="0.25">
      <c r="B29">
        <v>16918367346.938999</v>
      </c>
      <c r="C29">
        <v>-6.0293574000000003</v>
      </c>
      <c r="F29" s="6">
        <f t="shared" si="0"/>
        <v>18.102040816327001</v>
      </c>
      <c r="G29" s="11">
        <f t="shared" si="4"/>
        <v>-73.885222999999996</v>
      </c>
      <c r="H29" s="6">
        <f t="shared" si="1"/>
        <v>-68.885222999999996</v>
      </c>
      <c r="J29">
        <v>16918367346.938999</v>
      </c>
      <c r="K29">
        <v>-6.7495494000000003</v>
      </c>
      <c r="N29" s="6">
        <f t="shared" si="2"/>
        <v>18.102040816327001</v>
      </c>
      <c r="O29" s="11">
        <f t="shared" si="5"/>
        <v>-71.898505999999998</v>
      </c>
      <c r="P29" s="6">
        <f t="shared" si="3"/>
        <v>-66.898505999999998</v>
      </c>
    </row>
    <row r="30" spans="2:16" x14ac:dyDescent="0.25">
      <c r="B30">
        <v>17214285714.285999</v>
      </c>
      <c r="C30">
        <v>-5.9561639</v>
      </c>
      <c r="F30" s="6">
        <f t="shared" si="0"/>
        <v>18.397959183672999</v>
      </c>
      <c r="G30" s="11">
        <f t="shared" si="4"/>
        <v>-73.968704000000002</v>
      </c>
      <c r="H30" s="6">
        <f t="shared" si="1"/>
        <v>-68.968704000000002</v>
      </c>
      <c r="J30">
        <v>17214285714.285999</v>
      </c>
      <c r="K30">
        <v>-6.8133106000000003</v>
      </c>
      <c r="N30" s="6">
        <f t="shared" si="2"/>
        <v>18.397959183672999</v>
      </c>
      <c r="O30" s="11">
        <f t="shared" si="5"/>
        <v>-69.128799000000001</v>
      </c>
      <c r="P30" s="6">
        <f t="shared" si="3"/>
        <v>-64.128799000000001</v>
      </c>
    </row>
    <row r="31" spans="2:16" x14ac:dyDescent="0.25">
      <c r="B31">
        <v>17510204081.632999</v>
      </c>
      <c r="C31">
        <v>-5.9759745999999998</v>
      </c>
      <c r="F31" s="6">
        <f t="shared" si="0"/>
        <v>18.693877551020002</v>
      </c>
      <c r="G31" s="11">
        <f t="shared" si="4"/>
        <v>-72.164848000000006</v>
      </c>
      <c r="H31" s="6">
        <f t="shared" si="1"/>
        <v>-67.164848000000006</v>
      </c>
      <c r="J31">
        <v>17510204081.632999</v>
      </c>
      <c r="K31">
        <v>-6.8976120999999999</v>
      </c>
      <c r="N31" s="6">
        <f t="shared" si="2"/>
        <v>18.693877551020002</v>
      </c>
      <c r="O31" s="11">
        <f t="shared" si="5"/>
        <v>-67.320610000000002</v>
      </c>
      <c r="P31" s="6">
        <f t="shared" si="3"/>
        <v>-62.320610000000002</v>
      </c>
    </row>
    <row r="32" spans="2:16" x14ac:dyDescent="0.25">
      <c r="B32">
        <v>17806122448.98</v>
      </c>
      <c r="C32">
        <v>-6.0225339</v>
      </c>
      <c r="F32" s="6">
        <f t="shared" si="0"/>
        <v>18.989795918367001</v>
      </c>
      <c r="G32" s="11">
        <f t="shared" si="4"/>
        <v>-71.943466000000001</v>
      </c>
      <c r="H32" s="6">
        <f t="shared" si="1"/>
        <v>-66.943466000000001</v>
      </c>
      <c r="J32">
        <v>17806122448.98</v>
      </c>
      <c r="K32">
        <v>-6.9113369000000002</v>
      </c>
      <c r="N32" s="6">
        <f t="shared" si="2"/>
        <v>18.989795918367001</v>
      </c>
      <c r="O32" s="11">
        <f t="shared" si="5"/>
        <v>-65.47680299999999</v>
      </c>
      <c r="P32" s="6">
        <f t="shared" si="3"/>
        <v>-60.476802999999997</v>
      </c>
    </row>
    <row r="33" spans="2:16" x14ac:dyDescent="0.25">
      <c r="B33">
        <v>18102040816.327</v>
      </c>
      <c r="C33">
        <v>-6.0552067999999997</v>
      </c>
      <c r="F33" s="6">
        <f t="shared" si="0"/>
        <v>19.285714285714</v>
      </c>
      <c r="G33" s="11">
        <f t="shared" si="4"/>
        <v>-74.071258999999998</v>
      </c>
      <c r="H33" s="6">
        <f t="shared" si="1"/>
        <v>-69.071258999999998</v>
      </c>
      <c r="J33">
        <v>18102040816.327</v>
      </c>
      <c r="K33">
        <v>-6.9056047999999999</v>
      </c>
      <c r="N33" s="6">
        <f t="shared" si="2"/>
        <v>19.285714285714</v>
      </c>
      <c r="O33" s="11">
        <f t="shared" si="5"/>
        <v>-65.611621999999997</v>
      </c>
      <c r="P33" s="6">
        <f t="shared" si="3"/>
        <v>-60.611621999999997</v>
      </c>
    </row>
    <row r="34" spans="2:16" x14ac:dyDescent="0.25">
      <c r="B34">
        <v>18397959183.673</v>
      </c>
      <c r="C34">
        <v>-6.0457964000000004</v>
      </c>
      <c r="F34" s="6">
        <f t="shared" si="0"/>
        <v>19.581632653061</v>
      </c>
      <c r="G34" s="11">
        <f t="shared" si="4"/>
        <v>-76.896316999999996</v>
      </c>
      <c r="H34" s="6">
        <f t="shared" si="1"/>
        <v>-71.896316999999996</v>
      </c>
      <c r="J34">
        <v>18397959183.673</v>
      </c>
      <c r="K34">
        <v>-6.9550276000000002</v>
      </c>
      <c r="N34" s="6">
        <f t="shared" si="2"/>
        <v>19.581632653061</v>
      </c>
      <c r="O34" s="11">
        <f t="shared" si="5"/>
        <v>-65.591450000000009</v>
      </c>
      <c r="P34" s="6">
        <f t="shared" si="3"/>
        <v>-60.591450000000002</v>
      </c>
    </row>
    <row r="35" spans="2:16" x14ac:dyDescent="0.25">
      <c r="B35">
        <v>18693877551.02</v>
      </c>
      <c r="C35">
        <v>-6.1186423000000003</v>
      </c>
      <c r="F35" s="6">
        <f t="shared" si="0"/>
        <v>19.877551020407999</v>
      </c>
      <c r="G35" s="11">
        <f t="shared" si="4"/>
        <v>-76.424767000000003</v>
      </c>
      <c r="H35" s="6">
        <f t="shared" si="1"/>
        <v>-71.424767000000003</v>
      </c>
      <c r="J35">
        <v>18693877551.02</v>
      </c>
      <c r="K35">
        <v>-6.8627615000000004</v>
      </c>
      <c r="N35" s="6">
        <f t="shared" si="2"/>
        <v>19.877551020407999</v>
      </c>
      <c r="O35" s="11">
        <f t="shared" si="5"/>
        <v>-64.971541999999999</v>
      </c>
      <c r="P35" s="6">
        <f t="shared" si="3"/>
        <v>-59.971541999999999</v>
      </c>
    </row>
    <row r="36" spans="2:16" x14ac:dyDescent="0.25">
      <c r="B36">
        <v>18989795918.367001</v>
      </c>
      <c r="C36">
        <v>-6.1353001999999996</v>
      </c>
      <c r="F36" s="6">
        <f t="shared" si="0"/>
        <v>20.173469387755002</v>
      </c>
      <c r="G36" s="11">
        <f t="shared" si="4"/>
        <v>-74.952399999999997</v>
      </c>
      <c r="H36" s="6">
        <f t="shared" si="1"/>
        <v>-69.952399999999997</v>
      </c>
      <c r="J36">
        <v>18989795918.367001</v>
      </c>
      <c r="K36">
        <v>-6.9209680999999996</v>
      </c>
      <c r="N36" s="6">
        <f t="shared" si="2"/>
        <v>20.173469387755002</v>
      </c>
      <c r="O36" s="11">
        <f t="shared" si="5"/>
        <v>-64.710898999999998</v>
      </c>
      <c r="P36" s="6">
        <f t="shared" si="3"/>
        <v>-59.710898999999998</v>
      </c>
    </row>
    <row r="37" spans="2:16" x14ac:dyDescent="0.25">
      <c r="B37">
        <v>19285714285.714001</v>
      </c>
      <c r="C37">
        <v>-6.0950952000000003</v>
      </c>
      <c r="F37" s="6">
        <f t="shared" ref="F37:F68" si="6">B145/1000000000</f>
        <v>20.469387755102002</v>
      </c>
      <c r="G37" s="11">
        <f t="shared" si="4"/>
        <v>-68.673191000000003</v>
      </c>
      <c r="H37" s="6">
        <f t="shared" ref="H37:H68" si="7">D145</f>
        <v>-63.673191000000003</v>
      </c>
      <c r="J37">
        <v>19285714285.714001</v>
      </c>
      <c r="K37">
        <v>-6.9539980999999997</v>
      </c>
      <c r="N37" s="6">
        <f t="shared" ref="N37:N68" si="8">J145/1000000000</f>
        <v>20.469387755102002</v>
      </c>
      <c r="O37" s="11">
        <f t="shared" si="5"/>
        <v>-63.901291000000001</v>
      </c>
      <c r="P37" s="6">
        <f t="shared" ref="P37:P68" si="9">L145</f>
        <v>-58.901291000000001</v>
      </c>
    </row>
    <row r="38" spans="2:16" x14ac:dyDescent="0.25">
      <c r="B38">
        <v>19581632653.061001</v>
      </c>
      <c r="C38">
        <v>-6.0274238999999996</v>
      </c>
      <c r="F38" s="6">
        <f t="shared" si="6"/>
        <v>20.765306122449001</v>
      </c>
      <c r="G38" s="11">
        <f t="shared" si="4"/>
        <v>-69.053023999999994</v>
      </c>
      <c r="H38" s="6">
        <f t="shared" si="7"/>
        <v>-64.053023999999994</v>
      </c>
      <c r="J38">
        <v>19581632653.061001</v>
      </c>
      <c r="K38">
        <v>-6.9492459000000002</v>
      </c>
      <c r="N38" s="6">
        <f t="shared" si="8"/>
        <v>20.765306122449001</v>
      </c>
      <c r="O38" s="11">
        <f t="shared" si="5"/>
        <v>-64.655560000000008</v>
      </c>
      <c r="P38" s="6">
        <f t="shared" si="9"/>
        <v>-59.655560000000001</v>
      </c>
    </row>
    <row r="39" spans="2:16" x14ac:dyDescent="0.25">
      <c r="B39">
        <v>19877551020.408001</v>
      </c>
      <c r="C39">
        <v>-6.0759277000000003</v>
      </c>
      <c r="F39" s="6">
        <f t="shared" si="6"/>
        <v>21.061224489796</v>
      </c>
      <c r="G39" s="11">
        <f t="shared" si="4"/>
        <v>-69.887833000000001</v>
      </c>
      <c r="H39" s="6">
        <f t="shared" si="7"/>
        <v>-64.887833000000001</v>
      </c>
      <c r="J39">
        <v>19877551020.408001</v>
      </c>
      <c r="K39">
        <v>-6.9957938000000004</v>
      </c>
      <c r="N39" s="6">
        <f t="shared" si="8"/>
        <v>21.061224489796</v>
      </c>
      <c r="O39" s="11">
        <f t="shared" si="5"/>
        <v>-74.324554000000006</v>
      </c>
      <c r="P39" s="6">
        <f t="shared" si="9"/>
        <v>-69.324554000000006</v>
      </c>
    </row>
    <row r="40" spans="2:16" x14ac:dyDescent="0.25">
      <c r="B40">
        <v>20173469387.755001</v>
      </c>
      <c r="C40">
        <v>-6.1565208</v>
      </c>
      <c r="F40" s="6">
        <f t="shared" si="6"/>
        <v>21.357142857143003</v>
      </c>
      <c r="G40" s="11">
        <f t="shared" si="4"/>
        <v>-72.290053999999998</v>
      </c>
      <c r="H40" s="6">
        <f t="shared" si="7"/>
        <v>-67.290053999999998</v>
      </c>
      <c r="J40">
        <v>20173469387.755001</v>
      </c>
      <c r="K40">
        <v>-7.0739412000000002</v>
      </c>
      <c r="N40" s="6">
        <f t="shared" si="8"/>
        <v>21.357142857143003</v>
      </c>
      <c r="O40" s="11">
        <f t="shared" si="5"/>
        <v>-76.238083000000003</v>
      </c>
      <c r="P40" s="6">
        <f t="shared" si="9"/>
        <v>-71.238083000000003</v>
      </c>
    </row>
    <row r="41" spans="2:16" x14ac:dyDescent="0.25">
      <c r="B41">
        <v>20469387755.102001</v>
      </c>
      <c r="C41">
        <v>-6.2262392000000002</v>
      </c>
      <c r="F41" s="6">
        <f t="shared" si="6"/>
        <v>21.653061224490003</v>
      </c>
      <c r="G41" s="11">
        <f t="shared" si="4"/>
        <v>-74.032173</v>
      </c>
      <c r="H41" s="6">
        <f t="shared" si="7"/>
        <v>-69.032173</v>
      </c>
      <c r="J41">
        <v>20469387755.102001</v>
      </c>
      <c r="K41">
        <v>-7.1333679999999999</v>
      </c>
      <c r="N41" s="6">
        <f t="shared" si="8"/>
        <v>21.653061224490003</v>
      </c>
      <c r="O41" s="11">
        <f t="shared" si="5"/>
        <v>-73.649185000000003</v>
      </c>
      <c r="P41" s="6">
        <f t="shared" si="9"/>
        <v>-68.649185000000003</v>
      </c>
    </row>
    <row r="42" spans="2:16" x14ac:dyDescent="0.25">
      <c r="B42">
        <v>20765306122.449001</v>
      </c>
      <c r="C42">
        <v>-6.3261209000000003</v>
      </c>
      <c r="F42" s="6">
        <f t="shared" si="6"/>
        <v>21.948979591837002</v>
      </c>
      <c r="G42" s="11">
        <f t="shared" si="4"/>
        <v>-74.904037000000002</v>
      </c>
      <c r="H42" s="6">
        <f t="shared" si="7"/>
        <v>-69.904037000000002</v>
      </c>
      <c r="J42">
        <v>20765306122.449001</v>
      </c>
      <c r="K42">
        <v>-7.2879414999999996</v>
      </c>
      <c r="N42" s="6">
        <f t="shared" si="8"/>
        <v>21.948979591837002</v>
      </c>
      <c r="O42" s="11">
        <f t="shared" si="5"/>
        <v>-61.163960000000003</v>
      </c>
      <c r="P42" s="6">
        <f t="shared" si="9"/>
        <v>-56.163960000000003</v>
      </c>
    </row>
    <row r="43" spans="2:16" x14ac:dyDescent="0.25">
      <c r="B43">
        <v>21061224489.796001</v>
      </c>
      <c r="C43">
        <v>-6.5188965999999997</v>
      </c>
      <c r="F43" s="6">
        <f t="shared" si="6"/>
        <v>22.244897959183998</v>
      </c>
      <c r="G43" s="11">
        <f t="shared" si="4"/>
        <v>-74.734352000000001</v>
      </c>
      <c r="H43" s="6">
        <f t="shared" si="7"/>
        <v>-69.734352000000001</v>
      </c>
      <c r="J43">
        <v>21061224489.796001</v>
      </c>
      <c r="K43">
        <v>-7.8898181999999997</v>
      </c>
      <c r="N43" s="6">
        <f t="shared" si="8"/>
        <v>22.244897959183998</v>
      </c>
      <c r="O43" s="11">
        <f t="shared" si="5"/>
        <v>-57.993389000000001</v>
      </c>
      <c r="P43" s="6">
        <f t="shared" si="9"/>
        <v>-52.993389000000001</v>
      </c>
    </row>
    <row r="44" spans="2:16" x14ac:dyDescent="0.25">
      <c r="B44">
        <v>21357142857.143002</v>
      </c>
      <c r="C44">
        <v>-6.6979327</v>
      </c>
      <c r="F44" s="6">
        <f t="shared" si="6"/>
        <v>22.540816326530997</v>
      </c>
      <c r="G44" s="11">
        <f t="shared" si="4"/>
        <v>-71.840179000000006</v>
      </c>
      <c r="H44" s="6">
        <f t="shared" si="7"/>
        <v>-66.840179000000006</v>
      </c>
      <c r="J44">
        <v>21357142857.143002</v>
      </c>
      <c r="K44">
        <v>-7.7828211999999999</v>
      </c>
      <c r="N44" s="6">
        <f t="shared" si="8"/>
        <v>22.540816326530997</v>
      </c>
      <c r="O44" s="11">
        <f t="shared" si="5"/>
        <v>-61.297393999999997</v>
      </c>
      <c r="P44" s="6">
        <f t="shared" si="9"/>
        <v>-56.297393999999997</v>
      </c>
    </row>
    <row r="45" spans="2:16" x14ac:dyDescent="0.25">
      <c r="B45">
        <v>21653061224.490002</v>
      </c>
      <c r="C45">
        <v>-6.9457354999999996</v>
      </c>
      <c r="F45" s="6">
        <f t="shared" si="6"/>
        <v>22.836734693877997</v>
      </c>
      <c r="G45" s="11">
        <f t="shared" si="4"/>
        <v>-69.411102</v>
      </c>
      <c r="H45" s="6">
        <f t="shared" si="7"/>
        <v>-64.411102</v>
      </c>
      <c r="J45">
        <v>21653061224.490002</v>
      </c>
      <c r="K45">
        <v>-8.1454544000000002</v>
      </c>
      <c r="N45" s="6">
        <f t="shared" si="8"/>
        <v>22.836734693877997</v>
      </c>
      <c r="O45" s="11">
        <f t="shared" si="5"/>
        <v>-64.023505999999998</v>
      </c>
      <c r="P45" s="6">
        <f t="shared" si="9"/>
        <v>-59.023505999999998</v>
      </c>
    </row>
    <row r="46" spans="2:16" x14ac:dyDescent="0.25">
      <c r="B46">
        <v>21948979591.837002</v>
      </c>
      <c r="C46">
        <v>-7.1747756000000003</v>
      </c>
      <c r="F46" s="6">
        <f t="shared" si="6"/>
        <v>23.132653061223998</v>
      </c>
      <c r="G46" s="11">
        <f t="shared" si="4"/>
        <v>-69.695656</v>
      </c>
      <c r="H46" s="6">
        <f t="shared" si="7"/>
        <v>-64.695656</v>
      </c>
      <c r="J46">
        <v>21948979591.837002</v>
      </c>
      <c r="K46">
        <v>-8.6221075000000003</v>
      </c>
      <c r="N46" s="6">
        <f t="shared" si="8"/>
        <v>23.132653061223998</v>
      </c>
      <c r="O46" s="11">
        <f t="shared" si="5"/>
        <v>-65.080723000000006</v>
      </c>
      <c r="P46" s="6">
        <f t="shared" si="9"/>
        <v>-60.080722999999999</v>
      </c>
    </row>
    <row r="47" spans="2:16" x14ac:dyDescent="0.25">
      <c r="B47">
        <v>22244897959.183998</v>
      </c>
      <c r="C47">
        <v>-7.2246423000000002</v>
      </c>
      <c r="F47" s="6">
        <f t="shared" si="6"/>
        <v>23.428571428571001</v>
      </c>
      <c r="G47" s="11">
        <f t="shared" si="4"/>
        <v>-70.523375999999999</v>
      </c>
      <c r="H47" s="6">
        <f t="shared" si="7"/>
        <v>-65.523375999999999</v>
      </c>
      <c r="J47">
        <v>22244897959.183998</v>
      </c>
      <c r="K47">
        <v>-8.9090824000000008</v>
      </c>
      <c r="N47" s="6">
        <f t="shared" si="8"/>
        <v>23.428571428571001</v>
      </c>
      <c r="O47" s="11">
        <f t="shared" si="5"/>
        <v>-63.073444000000002</v>
      </c>
      <c r="P47" s="6">
        <f t="shared" si="9"/>
        <v>-58.073444000000002</v>
      </c>
    </row>
    <row r="48" spans="2:16" x14ac:dyDescent="0.25">
      <c r="B48">
        <v>22540816326.530998</v>
      </c>
      <c r="C48">
        <v>-7.3384795</v>
      </c>
      <c r="F48" s="6">
        <f t="shared" si="6"/>
        <v>23.724489795918</v>
      </c>
      <c r="G48" s="11">
        <f t="shared" si="4"/>
        <v>-69.510429000000002</v>
      </c>
      <c r="H48" s="6">
        <f t="shared" si="7"/>
        <v>-64.510429000000002</v>
      </c>
      <c r="J48">
        <v>22540816326.530998</v>
      </c>
      <c r="K48">
        <v>-9.1782512999999994</v>
      </c>
      <c r="N48" s="6">
        <f t="shared" si="8"/>
        <v>23.724489795918</v>
      </c>
      <c r="O48" s="11">
        <f t="shared" si="5"/>
        <v>-61.804141999999999</v>
      </c>
      <c r="P48" s="6">
        <f t="shared" si="9"/>
        <v>-56.804141999999999</v>
      </c>
    </row>
    <row r="49" spans="2:16" x14ac:dyDescent="0.25">
      <c r="B49">
        <v>22836734693.877998</v>
      </c>
      <c r="C49">
        <v>-7.5819907000000004</v>
      </c>
      <c r="F49" s="6">
        <f t="shared" si="6"/>
        <v>24.020408163265</v>
      </c>
      <c r="G49" s="11">
        <f t="shared" si="4"/>
        <v>-65.28331</v>
      </c>
      <c r="H49" s="6">
        <f t="shared" si="7"/>
        <v>-60.28331</v>
      </c>
      <c r="J49">
        <v>22836734693.877998</v>
      </c>
      <c r="K49">
        <v>-9.3531598999999996</v>
      </c>
      <c r="N49" s="6">
        <f t="shared" si="8"/>
        <v>24.020408163265</v>
      </c>
      <c r="O49" s="11">
        <f t="shared" si="5"/>
        <v>-60.184092999999997</v>
      </c>
      <c r="P49" s="6">
        <f t="shared" si="9"/>
        <v>-55.184092999999997</v>
      </c>
    </row>
    <row r="50" spans="2:16" x14ac:dyDescent="0.25">
      <c r="B50">
        <v>23132653061.223999</v>
      </c>
      <c r="C50">
        <v>-7.7579899000000001</v>
      </c>
      <c r="F50" s="6">
        <f t="shared" si="6"/>
        <v>24.316326530611999</v>
      </c>
      <c r="G50" s="11">
        <f t="shared" si="4"/>
        <v>-62.839672</v>
      </c>
      <c r="H50" s="6">
        <f t="shared" si="7"/>
        <v>-57.839672</v>
      </c>
      <c r="J50">
        <v>23132653061.223999</v>
      </c>
      <c r="K50">
        <v>-8.9857511999999993</v>
      </c>
      <c r="N50" s="6">
        <f t="shared" si="8"/>
        <v>24.316326530611999</v>
      </c>
      <c r="O50" s="11">
        <f t="shared" si="5"/>
        <v>-58.125625999999997</v>
      </c>
      <c r="P50" s="6">
        <f t="shared" si="9"/>
        <v>-53.125625999999997</v>
      </c>
    </row>
    <row r="51" spans="2:16" x14ac:dyDescent="0.25">
      <c r="B51">
        <v>23428571428.570999</v>
      </c>
      <c r="C51">
        <v>-7.7444768000000002</v>
      </c>
      <c r="F51" s="6">
        <f t="shared" si="6"/>
        <v>24.612244897958998</v>
      </c>
      <c r="G51" s="11">
        <f t="shared" si="4"/>
        <v>-61.939143999999999</v>
      </c>
      <c r="H51" s="6">
        <f t="shared" si="7"/>
        <v>-56.939143999999999</v>
      </c>
      <c r="J51">
        <v>23428571428.570999</v>
      </c>
      <c r="K51">
        <v>-8.6970481999999993</v>
      </c>
      <c r="N51" s="6">
        <f t="shared" si="8"/>
        <v>24.612244897958998</v>
      </c>
      <c r="O51" s="11">
        <f t="shared" si="5"/>
        <v>-56.759483000000003</v>
      </c>
      <c r="P51" s="6">
        <f t="shared" si="9"/>
        <v>-51.759483000000003</v>
      </c>
    </row>
    <row r="52" spans="2:16" x14ac:dyDescent="0.25">
      <c r="B52">
        <v>23724489795.917999</v>
      </c>
      <c r="C52">
        <v>-7.8271598999999998</v>
      </c>
      <c r="F52" s="6">
        <f t="shared" si="6"/>
        <v>24.908163265306001</v>
      </c>
      <c r="G52" s="11">
        <f t="shared" si="4"/>
        <v>-63.449776</v>
      </c>
      <c r="H52" s="6">
        <f t="shared" si="7"/>
        <v>-58.449776</v>
      </c>
      <c r="J52">
        <v>23724489795.917999</v>
      </c>
      <c r="K52">
        <v>-8.5956744999999994</v>
      </c>
      <c r="N52" s="6">
        <f t="shared" si="8"/>
        <v>24.908163265306001</v>
      </c>
      <c r="O52" s="11">
        <f t="shared" si="5"/>
        <v>-56.847572</v>
      </c>
      <c r="P52" s="6">
        <f t="shared" si="9"/>
        <v>-51.847572</v>
      </c>
    </row>
    <row r="53" spans="2:16" x14ac:dyDescent="0.25">
      <c r="B53">
        <v>24020408163.264999</v>
      </c>
      <c r="C53">
        <v>-7.8593311000000003</v>
      </c>
      <c r="F53" s="6">
        <f t="shared" si="6"/>
        <v>25.204081632653001</v>
      </c>
      <c r="G53" s="11">
        <f t="shared" si="4"/>
        <v>-65.412444999999991</v>
      </c>
      <c r="H53" s="6">
        <f t="shared" si="7"/>
        <v>-60.412444999999998</v>
      </c>
      <c r="J53">
        <v>24020408163.264999</v>
      </c>
      <c r="K53">
        <v>-8.4946728</v>
      </c>
      <c r="N53" s="6">
        <f t="shared" si="8"/>
        <v>25.204081632653001</v>
      </c>
      <c r="O53" s="11">
        <f t="shared" si="5"/>
        <v>-58.940539999999999</v>
      </c>
      <c r="P53" s="6">
        <f t="shared" si="9"/>
        <v>-53.940539999999999</v>
      </c>
    </row>
    <row r="54" spans="2:16" x14ac:dyDescent="0.25">
      <c r="B54">
        <v>24316326530.612</v>
      </c>
      <c r="C54">
        <v>-7.7362123</v>
      </c>
      <c r="F54" s="6">
        <f t="shared" si="6"/>
        <v>25.5</v>
      </c>
      <c r="G54" s="11">
        <f t="shared" si="4"/>
        <v>-67.110911999999999</v>
      </c>
      <c r="H54" s="6">
        <f t="shared" si="7"/>
        <v>-62.110911999999999</v>
      </c>
      <c r="J54">
        <v>24316326530.612</v>
      </c>
      <c r="K54">
        <v>-8.5032654000000001</v>
      </c>
      <c r="N54" s="6">
        <f t="shared" si="8"/>
        <v>25.5</v>
      </c>
      <c r="O54" s="11">
        <f t="shared" si="5"/>
        <v>-60.831203000000002</v>
      </c>
      <c r="P54" s="6">
        <f t="shared" si="9"/>
        <v>-55.831203000000002</v>
      </c>
    </row>
    <row r="55" spans="2:16" x14ac:dyDescent="0.25">
      <c r="B55">
        <v>24612244897.959</v>
      </c>
      <c r="C55">
        <v>-7.6457104999999999</v>
      </c>
      <c r="F55" s="6">
        <f t="shared" si="6"/>
        <v>25.795918367346999</v>
      </c>
      <c r="G55" s="11">
        <f t="shared" si="4"/>
        <v>-67.492370999999991</v>
      </c>
      <c r="H55" s="6">
        <f t="shared" si="7"/>
        <v>-62.492370999999999</v>
      </c>
      <c r="J55">
        <v>24612244897.959</v>
      </c>
      <c r="K55">
        <v>-8.6622304999999997</v>
      </c>
      <c r="N55" s="6">
        <f t="shared" si="8"/>
        <v>25.795918367346999</v>
      </c>
      <c r="O55" s="11">
        <f t="shared" si="5"/>
        <v>-62.111533999999999</v>
      </c>
      <c r="P55" s="6">
        <f t="shared" si="9"/>
        <v>-57.111533999999999</v>
      </c>
    </row>
    <row r="56" spans="2:16" x14ac:dyDescent="0.25">
      <c r="B56">
        <v>24908163265.306</v>
      </c>
      <c r="C56">
        <v>-7.5702166999999996</v>
      </c>
      <c r="F56" s="6">
        <f t="shared" si="6"/>
        <v>26.091836734693999</v>
      </c>
      <c r="G56" s="11">
        <f t="shared" si="4"/>
        <v>-66.31942699999999</v>
      </c>
      <c r="H56" s="6">
        <f t="shared" si="7"/>
        <v>-61.319426999999997</v>
      </c>
      <c r="J56">
        <v>24908163265.306</v>
      </c>
      <c r="K56">
        <v>-8.8462028999999998</v>
      </c>
      <c r="N56" s="6">
        <f t="shared" si="8"/>
        <v>26.091836734693999</v>
      </c>
      <c r="O56" s="11">
        <f t="shared" si="5"/>
        <v>-62.798484999999999</v>
      </c>
      <c r="P56" s="6">
        <f t="shared" si="9"/>
        <v>-57.798484999999999</v>
      </c>
    </row>
    <row r="57" spans="2:16" x14ac:dyDescent="0.25">
      <c r="B57">
        <v>25204081632.653</v>
      </c>
      <c r="C57">
        <v>-7.4360999999999997</v>
      </c>
      <c r="F57" s="6">
        <f t="shared" si="6"/>
        <v>26.387755102041002</v>
      </c>
      <c r="G57" s="11">
        <f t="shared" si="4"/>
        <v>-64.660506999999996</v>
      </c>
      <c r="H57" s="6">
        <f t="shared" si="7"/>
        <v>-59.660507000000003</v>
      </c>
      <c r="J57">
        <v>25204081632.653</v>
      </c>
      <c r="K57">
        <v>-8.9856014000000002</v>
      </c>
      <c r="N57" s="6">
        <f t="shared" si="8"/>
        <v>26.387755102041002</v>
      </c>
      <c r="O57" s="11">
        <f t="shared" si="5"/>
        <v>-63.718468000000001</v>
      </c>
      <c r="P57" s="6">
        <f t="shared" si="9"/>
        <v>-58.718468000000001</v>
      </c>
    </row>
    <row r="58" spans="2:16" x14ac:dyDescent="0.25">
      <c r="B58">
        <v>25500000000</v>
      </c>
      <c r="C58">
        <v>-7.3889923</v>
      </c>
      <c r="F58" s="6">
        <f t="shared" si="6"/>
        <v>26.683673469388001</v>
      </c>
      <c r="G58" s="11">
        <f t="shared" si="4"/>
        <v>-63.182468</v>
      </c>
      <c r="H58" s="6">
        <f t="shared" si="7"/>
        <v>-58.182468</v>
      </c>
      <c r="J58">
        <v>25500000000</v>
      </c>
      <c r="K58">
        <v>-9.0330343000000006</v>
      </c>
      <c r="N58" s="6">
        <f t="shared" si="8"/>
        <v>26.683673469388001</v>
      </c>
      <c r="O58" s="11">
        <f t="shared" si="5"/>
        <v>-63.928722</v>
      </c>
      <c r="P58" s="6">
        <f t="shared" si="9"/>
        <v>-58.928722</v>
      </c>
    </row>
    <row r="59" spans="2:16" x14ac:dyDescent="0.25">
      <c r="B59">
        <v>25795918367.347</v>
      </c>
      <c r="C59">
        <v>-7.3832870000000002</v>
      </c>
      <c r="F59" s="6">
        <f t="shared" si="6"/>
        <v>26.979591836735</v>
      </c>
      <c r="G59" s="11">
        <f t="shared" si="4"/>
        <v>-63.733578000000001</v>
      </c>
      <c r="H59" s="6">
        <f t="shared" si="7"/>
        <v>-58.733578000000001</v>
      </c>
      <c r="J59">
        <v>25795918367.347</v>
      </c>
      <c r="K59">
        <v>-8.8922547999999999</v>
      </c>
      <c r="N59" s="6">
        <f t="shared" si="8"/>
        <v>26.979591836735</v>
      </c>
      <c r="O59" s="11">
        <f t="shared" si="5"/>
        <v>-63.762782999999999</v>
      </c>
      <c r="P59" s="6">
        <f t="shared" si="9"/>
        <v>-58.762782999999999</v>
      </c>
    </row>
    <row r="60" spans="2:16" x14ac:dyDescent="0.25">
      <c r="B60">
        <v>26091836734.694</v>
      </c>
      <c r="C60">
        <v>-7.4511652000000002</v>
      </c>
      <c r="F60" s="6">
        <f t="shared" si="6"/>
        <v>27.275510204082</v>
      </c>
      <c r="G60" s="11">
        <f t="shared" si="4"/>
        <v>-64.887992999999994</v>
      </c>
      <c r="H60" s="6">
        <f t="shared" si="7"/>
        <v>-59.887993000000002</v>
      </c>
      <c r="J60">
        <v>26091836734.694</v>
      </c>
      <c r="K60">
        <v>-8.7729587999999996</v>
      </c>
      <c r="N60" s="6">
        <f t="shared" si="8"/>
        <v>27.275510204082</v>
      </c>
      <c r="O60" s="11">
        <f t="shared" si="5"/>
        <v>-63.991382999999999</v>
      </c>
      <c r="P60" s="6">
        <f t="shared" si="9"/>
        <v>-58.991382999999999</v>
      </c>
    </row>
    <row r="61" spans="2:16" x14ac:dyDescent="0.25">
      <c r="B61">
        <v>26387755102.041</v>
      </c>
      <c r="C61">
        <v>-7.4683862000000003</v>
      </c>
      <c r="F61" s="6">
        <f t="shared" si="6"/>
        <v>27.571428571428999</v>
      </c>
      <c r="G61" s="11">
        <f t="shared" si="4"/>
        <v>-67.781756999999999</v>
      </c>
      <c r="H61" s="6">
        <f t="shared" si="7"/>
        <v>-62.781756999999999</v>
      </c>
      <c r="J61">
        <v>26387755102.041</v>
      </c>
      <c r="K61">
        <v>-8.5630684000000006</v>
      </c>
      <c r="N61" s="6">
        <f t="shared" si="8"/>
        <v>27.571428571428999</v>
      </c>
      <c r="O61" s="11">
        <f t="shared" si="5"/>
        <v>-65.108822000000004</v>
      </c>
      <c r="P61" s="6">
        <f t="shared" si="9"/>
        <v>-60.108822000000004</v>
      </c>
    </row>
    <row r="62" spans="2:16" x14ac:dyDescent="0.25">
      <c r="B62">
        <v>26683673469.388</v>
      </c>
      <c r="C62">
        <v>-7.3839169</v>
      </c>
      <c r="F62" s="6">
        <f t="shared" si="6"/>
        <v>27.867346938776002</v>
      </c>
      <c r="G62" s="11">
        <f t="shared" si="4"/>
        <v>-71.542252000000005</v>
      </c>
      <c r="H62" s="6">
        <f t="shared" si="7"/>
        <v>-66.542252000000005</v>
      </c>
      <c r="J62">
        <v>26683673469.388</v>
      </c>
      <c r="K62">
        <v>-8.5264310999999999</v>
      </c>
      <c r="N62" s="6">
        <f t="shared" si="8"/>
        <v>27.867346938776002</v>
      </c>
      <c r="O62" s="11">
        <f t="shared" si="5"/>
        <v>-66.341887999999997</v>
      </c>
      <c r="P62" s="6">
        <f t="shared" si="9"/>
        <v>-61.341887999999997</v>
      </c>
    </row>
    <row r="63" spans="2:16" x14ac:dyDescent="0.25">
      <c r="B63">
        <v>26979591836.735001</v>
      </c>
      <c r="C63">
        <v>-7.3026853000000003</v>
      </c>
      <c r="F63" s="6">
        <f t="shared" si="6"/>
        <v>28.163265306122003</v>
      </c>
      <c r="G63" s="11">
        <f t="shared" si="4"/>
        <v>-75.106421999999995</v>
      </c>
      <c r="H63" s="6">
        <f t="shared" si="7"/>
        <v>-70.106421999999995</v>
      </c>
      <c r="J63">
        <v>26979591836.735001</v>
      </c>
      <c r="K63">
        <v>-8.6050453000000005</v>
      </c>
      <c r="N63" s="6">
        <f t="shared" si="8"/>
        <v>28.163265306122003</v>
      </c>
      <c r="O63" s="11">
        <f t="shared" si="5"/>
        <v>-66.700001</v>
      </c>
      <c r="P63" s="6">
        <f t="shared" si="9"/>
        <v>-61.700001</v>
      </c>
    </row>
    <row r="64" spans="2:16" x14ac:dyDescent="0.25">
      <c r="B64">
        <v>27275510204.082001</v>
      </c>
      <c r="C64">
        <v>-7.3071089000000002</v>
      </c>
      <c r="F64" s="6">
        <f t="shared" si="6"/>
        <v>28.459183673469003</v>
      </c>
      <c r="G64" s="11">
        <f t="shared" si="4"/>
        <v>-74.827445999999995</v>
      </c>
      <c r="H64" s="6">
        <f t="shared" si="7"/>
        <v>-69.827445999999995</v>
      </c>
      <c r="J64">
        <v>27275510204.082001</v>
      </c>
      <c r="K64">
        <v>-8.6686583000000006</v>
      </c>
      <c r="N64" s="6">
        <f t="shared" si="8"/>
        <v>28.459183673469003</v>
      </c>
      <c r="O64" s="11">
        <f t="shared" si="5"/>
        <v>-66.057738999999998</v>
      </c>
      <c r="P64" s="6">
        <f t="shared" si="9"/>
        <v>-61.057738999999998</v>
      </c>
    </row>
    <row r="65" spans="2:16" x14ac:dyDescent="0.25">
      <c r="B65">
        <v>27571428571.429001</v>
      </c>
      <c r="C65">
        <v>-7.2789058999999998</v>
      </c>
      <c r="F65" s="6">
        <f t="shared" si="6"/>
        <v>28.755102040816002</v>
      </c>
      <c r="G65" s="11">
        <f t="shared" si="4"/>
        <v>-70.014258999999996</v>
      </c>
      <c r="H65" s="6">
        <f t="shared" si="7"/>
        <v>-65.014258999999996</v>
      </c>
      <c r="J65">
        <v>27571428571.429001</v>
      </c>
      <c r="K65">
        <v>-8.6895179999999996</v>
      </c>
      <c r="N65" s="6">
        <f t="shared" si="8"/>
        <v>28.755102040816002</v>
      </c>
      <c r="O65" s="11">
        <f t="shared" si="5"/>
        <v>-67.206378999999998</v>
      </c>
      <c r="P65" s="6">
        <f t="shared" si="9"/>
        <v>-62.206378999999998</v>
      </c>
    </row>
    <row r="66" spans="2:16" x14ac:dyDescent="0.25">
      <c r="B66">
        <v>27867346938.776001</v>
      </c>
      <c r="C66">
        <v>-7.2990269999999997</v>
      </c>
      <c r="F66" s="6">
        <f t="shared" si="6"/>
        <v>29.051020408162998</v>
      </c>
      <c r="G66" s="11">
        <f t="shared" si="4"/>
        <v>-64.619979999999998</v>
      </c>
      <c r="H66" s="6">
        <f t="shared" si="7"/>
        <v>-59.619979999999998</v>
      </c>
      <c r="J66">
        <v>27867346938.776001</v>
      </c>
      <c r="K66">
        <v>-8.6596565000000005</v>
      </c>
      <c r="N66" s="6">
        <f t="shared" si="8"/>
        <v>29.051020408162998</v>
      </c>
      <c r="O66" s="11">
        <f t="shared" si="5"/>
        <v>-67.726157999999998</v>
      </c>
      <c r="P66" s="6">
        <f t="shared" si="9"/>
        <v>-62.726157999999998</v>
      </c>
    </row>
    <row r="67" spans="2:16" x14ac:dyDescent="0.25">
      <c r="B67">
        <v>28163265306.122002</v>
      </c>
      <c r="C67">
        <v>-7.2174319999999996</v>
      </c>
      <c r="F67" s="6">
        <f t="shared" si="6"/>
        <v>29.346938775509997</v>
      </c>
      <c r="G67" s="11">
        <f t="shared" si="4"/>
        <v>-59.553417000000003</v>
      </c>
      <c r="H67" s="6">
        <f t="shared" si="7"/>
        <v>-54.553417000000003</v>
      </c>
      <c r="J67">
        <v>28163265306.122002</v>
      </c>
      <c r="K67">
        <v>-8.7734175000000008</v>
      </c>
      <c r="N67" s="6">
        <f t="shared" si="8"/>
        <v>29.346938775509997</v>
      </c>
      <c r="O67" s="11">
        <f t="shared" si="5"/>
        <v>-66.931274000000002</v>
      </c>
      <c r="P67" s="6">
        <f t="shared" si="9"/>
        <v>-61.931274000000002</v>
      </c>
    </row>
    <row r="68" spans="2:16" x14ac:dyDescent="0.25">
      <c r="B68">
        <v>28459183673.469002</v>
      </c>
      <c r="C68">
        <v>-7.1248731999999997</v>
      </c>
      <c r="F68" s="6">
        <f t="shared" si="6"/>
        <v>29.642857142856997</v>
      </c>
      <c r="G68" s="11">
        <f t="shared" si="4"/>
        <v>-56.945647999999998</v>
      </c>
      <c r="H68" s="6">
        <f t="shared" si="7"/>
        <v>-51.945647999999998</v>
      </c>
      <c r="J68">
        <v>28459183673.469002</v>
      </c>
      <c r="K68">
        <v>-8.9351015</v>
      </c>
      <c r="N68" s="6">
        <f t="shared" si="8"/>
        <v>29.642857142856997</v>
      </c>
      <c r="O68" s="11">
        <f t="shared" si="5"/>
        <v>-63.185932000000001</v>
      </c>
      <c r="P68" s="6">
        <f t="shared" si="9"/>
        <v>-58.185932000000001</v>
      </c>
    </row>
    <row r="69" spans="2:16" x14ac:dyDescent="0.25">
      <c r="B69">
        <v>28755102040.816002</v>
      </c>
      <c r="C69">
        <v>-7.0793071000000003</v>
      </c>
      <c r="F69" s="6">
        <f t="shared" ref="F69:F100" si="10">B177/1000000000</f>
        <v>29.938775510204</v>
      </c>
      <c r="G69" s="11">
        <f t="shared" si="4"/>
        <v>-56.546329</v>
      </c>
      <c r="H69" s="6">
        <f t="shared" ref="H69:H100" si="11">D177</f>
        <v>-51.546329</v>
      </c>
      <c r="J69">
        <v>28755102040.816002</v>
      </c>
      <c r="K69">
        <v>-9.0238990999999995</v>
      </c>
      <c r="N69" s="6">
        <f t="shared" ref="N69:N100" si="12">J177/1000000000</f>
        <v>29.938775510204</v>
      </c>
      <c r="O69" s="11">
        <f t="shared" si="5"/>
        <v>-60.563907999999998</v>
      </c>
      <c r="P69" s="6">
        <f t="shared" ref="P69:P100" si="13">L177</f>
        <v>-55.563907999999998</v>
      </c>
    </row>
    <row r="70" spans="2:16" x14ac:dyDescent="0.25">
      <c r="B70">
        <v>29051020408.162998</v>
      </c>
      <c r="C70">
        <v>-7.0886040000000001</v>
      </c>
      <c r="F70" s="6">
        <f t="shared" si="10"/>
        <v>30.234693877550999</v>
      </c>
      <c r="G70" s="11">
        <f t="shared" ref="G70:G103" si="14">H70-5</f>
        <v>-60.168255000000002</v>
      </c>
      <c r="H70" s="6">
        <f t="shared" si="11"/>
        <v>-55.168255000000002</v>
      </c>
      <c r="J70">
        <v>29051020408.162998</v>
      </c>
      <c r="K70">
        <v>-9.0186948999999998</v>
      </c>
      <c r="N70" s="6">
        <f t="shared" si="12"/>
        <v>30.234693877550999</v>
      </c>
      <c r="O70" s="11">
        <f t="shared" ref="O70:O103" si="15">P70-5</f>
        <v>-61.166480999999997</v>
      </c>
      <c r="P70" s="6">
        <f t="shared" si="13"/>
        <v>-56.166480999999997</v>
      </c>
    </row>
    <row r="71" spans="2:16" x14ac:dyDescent="0.25">
      <c r="B71">
        <v>29346938775.509998</v>
      </c>
      <c r="C71">
        <v>-7.1074504999999997</v>
      </c>
      <c r="F71" s="6">
        <f t="shared" si="10"/>
        <v>30.530612244897998</v>
      </c>
      <c r="G71" s="11">
        <f t="shared" si="14"/>
        <v>-65.589732999999995</v>
      </c>
      <c r="H71" s="6">
        <f t="shared" si="11"/>
        <v>-60.589733000000003</v>
      </c>
      <c r="J71">
        <v>29346938775.509998</v>
      </c>
      <c r="K71">
        <v>-9.0614699999999999</v>
      </c>
      <c r="N71" s="6">
        <f t="shared" si="12"/>
        <v>30.530612244897998</v>
      </c>
      <c r="O71" s="11">
        <f t="shared" si="15"/>
        <v>-66.467410999999998</v>
      </c>
      <c r="P71" s="6">
        <f t="shared" si="13"/>
        <v>-61.467410999999998</v>
      </c>
    </row>
    <row r="72" spans="2:16" x14ac:dyDescent="0.25">
      <c r="B72">
        <v>29642857142.856998</v>
      </c>
      <c r="C72">
        <v>-7.2385153999999998</v>
      </c>
      <c r="F72" s="6">
        <f t="shared" si="10"/>
        <v>30.826530612244998</v>
      </c>
      <c r="G72" s="11">
        <f t="shared" si="14"/>
        <v>-69.969954999999999</v>
      </c>
      <c r="H72" s="6">
        <f t="shared" si="11"/>
        <v>-64.969954999999999</v>
      </c>
      <c r="J72">
        <v>29642857142.856998</v>
      </c>
      <c r="K72">
        <v>-9.0363474000000004</v>
      </c>
      <c r="N72" s="6">
        <f t="shared" si="12"/>
        <v>30.826530612244998</v>
      </c>
      <c r="O72" s="11">
        <f t="shared" si="15"/>
        <v>-72.311920000000001</v>
      </c>
      <c r="P72" s="6">
        <f t="shared" si="13"/>
        <v>-67.311920000000001</v>
      </c>
    </row>
    <row r="73" spans="2:16" x14ac:dyDescent="0.25">
      <c r="B73">
        <v>29938775510.203999</v>
      </c>
      <c r="C73">
        <v>-7.3003024999999999</v>
      </c>
      <c r="F73" s="6">
        <f t="shared" si="10"/>
        <v>31.122448979592001</v>
      </c>
      <c r="G73" s="11">
        <f t="shared" si="14"/>
        <v>-72.437576000000007</v>
      </c>
      <c r="H73" s="6">
        <f t="shared" si="11"/>
        <v>-67.437576000000007</v>
      </c>
      <c r="J73">
        <v>29938775510.203999</v>
      </c>
      <c r="K73">
        <v>-9.0224084999999992</v>
      </c>
      <c r="N73" s="6">
        <f t="shared" si="12"/>
        <v>31.122448979592001</v>
      </c>
      <c r="O73" s="11">
        <f t="shared" si="15"/>
        <v>-74.595284000000007</v>
      </c>
      <c r="P73" s="6">
        <f t="shared" si="13"/>
        <v>-69.595284000000007</v>
      </c>
    </row>
    <row r="74" spans="2:16" x14ac:dyDescent="0.25">
      <c r="B74">
        <v>30234693877.550999</v>
      </c>
      <c r="C74">
        <v>-7.2929883000000002</v>
      </c>
      <c r="F74" s="6">
        <f t="shared" si="10"/>
        <v>31.418367346939</v>
      </c>
      <c r="G74" s="11">
        <f t="shared" si="14"/>
        <v>-71.677871999999994</v>
      </c>
      <c r="H74" s="6">
        <f t="shared" si="11"/>
        <v>-66.677871999999994</v>
      </c>
      <c r="J74">
        <v>30234693877.550999</v>
      </c>
      <c r="K74">
        <v>-9.1061973999999992</v>
      </c>
      <c r="N74" s="6">
        <f t="shared" si="12"/>
        <v>31.418367346939</v>
      </c>
      <c r="O74" s="11">
        <f t="shared" si="15"/>
        <v>-71.323134999999994</v>
      </c>
      <c r="P74" s="6">
        <f t="shared" si="13"/>
        <v>-66.323134999999994</v>
      </c>
    </row>
    <row r="75" spans="2:16" x14ac:dyDescent="0.25">
      <c r="B75">
        <v>30530612244.897999</v>
      </c>
      <c r="C75">
        <v>-7.2713241999999996</v>
      </c>
      <c r="F75" s="6">
        <f t="shared" si="10"/>
        <v>31.714285714286</v>
      </c>
      <c r="G75" s="11">
        <f t="shared" si="14"/>
        <v>-70.501137</v>
      </c>
      <c r="H75" s="6">
        <f t="shared" si="11"/>
        <v>-65.501137</v>
      </c>
      <c r="J75">
        <v>30530612244.897999</v>
      </c>
      <c r="K75">
        <v>-9.0632935000000003</v>
      </c>
      <c r="N75" s="6">
        <f t="shared" si="12"/>
        <v>31.714285714286</v>
      </c>
      <c r="O75" s="11">
        <f t="shared" si="15"/>
        <v>-66.82121699999999</v>
      </c>
      <c r="P75" s="6">
        <f t="shared" si="13"/>
        <v>-61.821216999999997</v>
      </c>
    </row>
    <row r="76" spans="2:16" x14ac:dyDescent="0.25">
      <c r="B76">
        <v>30826530612.244999</v>
      </c>
      <c r="C76">
        <v>-7.3225879999999997</v>
      </c>
      <c r="F76" s="6">
        <f t="shared" si="10"/>
        <v>32.010204081632999</v>
      </c>
      <c r="G76" s="11">
        <f t="shared" si="14"/>
        <v>-68.433918000000006</v>
      </c>
      <c r="H76" s="6">
        <f t="shared" si="11"/>
        <v>-63.433917999999998</v>
      </c>
      <c r="J76">
        <v>30826530612.244999</v>
      </c>
      <c r="K76">
        <v>-8.9956007000000007</v>
      </c>
      <c r="N76" s="6">
        <f t="shared" si="12"/>
        <v>32.010204081632999</v>
      </c>
      <c r="O76" s="11">
        <f t="shared" si="15"/>
        <v>-64.361201999999992</v>
      </c>
      <c r="P76" s="6">
        <f t="shared" si="13"/>
        <v>-59.361201999999999</v>
      </c>
    </row>
    <row r="77" spans="2:16" x14ac:dyDescent="0.25">
      <c r="B77">
        <v>31122448979.591999</v>
      </c>
      <c r="C77">
        <v>-7.4106034999999997</v>
      </c>
      <c r="F77" s="6">
        <f t="shared" si="10"/>
        <v>32.306122448979998</v>
      </c>
      <c r="G77" s="11">
        <f t="shared" si="14"/>
        <v>-69.756270999999998</v>
      </c>
      <c r="H77" s="6">
        <f t="shared" si="11"/>
        <v>-64.756270999999998</v>
      </c>
      <c r="J77">
        <v>31122448979.591999</v>
      </c>
      <c r="K77">
        <v>-9.0010098999999997</v>
      </c>
      <c r="N77" s="6">
        <f t="shared" si="12"/>
        <v>32.306122448979998</v>
      </c>
      <c r="O77" s="11">
        <f t="shared" si="15"/>
        <v>-63.543446000000003</v>
      </c>
      <c r="P77" s="6">
        <f t="shared" si="13"/>
        <v>-58.543446000000003</v>
      </c>
    </row>
    <row r="78" spans="2:16" x14ac:dyDescent="0.25">
      <c r="B78">
        <v>31418367346.938999</v>
      </c>
      <c r="C78">
        <v>-7.5274291</v>
      </c>
      <c r="F78" s="6">
        <f t="shared" si="10"/>
        <v>32.602040816326998</v>
      </c>
      <c r="G78" s="11">
        <f t="shared" si="14"/>
        <v>-71.220130999999995</v>
      </c>
      <c r="H78" s="6">
        <f t="shared" si="11"/>
        <v>-66.220130999999995</v>
      </c>
      <c r="J78">
        <v>31418367346.938999</v>
      </c>
      <c r="K78">
        <v>-9.0042591000000005</v>
      </c>
      <c r="N78" s="6">
        <f t="shared" si="12"/>
        <v>32.602040816326998</v>
      </c>
      <c r="O78" s="11">
        <f t="shared" si="15"/>
        <v>-62.353980999999997</v>
      </c>
      <c r="P78" s="6">
        <f t="shared" si="13"/>
        <v>-57.353980999999997</v>
      </c>
    </row>
    <row r="79" spans="2:16" x14ac:dyDescent="0.25">
      <c r="B79">
        <v>31714285714.285999</v>
      </c>
      <c r="C79">
        <v>-7.6657500000000001</v>
      </c>
      <c r="F79" s="6">
        <f t="shared" si="10"/>
        <v>32.897959183673002</v>
      </c>
      <c r="G79" s="11">
        <f t="shared" si="14"/>
        <v>-71.136948000000004</v>
      </c>
      <c r="H79" s="6">
        <f t="shared" si="11"/>
        <v>-66.136948000000004</v>
      </c>
      <c r="J79">
        <v>31714285714.285999</v>
      </c>
      <c r="K79">
        <v>-9.0409889000000003</v>
      </c>
      <c r="N79" s="6">
        <f t="shared" si="12"/>
        <v>32.897959183673002</v>
      </c>
      <c r="O79" s="11">
        <f t="shared" si="15"/>
        <v>-60.966113999999997</v>
      </c>
      <c r="P79" s="6">
        <f t="shared" si="13"/>
        <v>-55.966113999999997</v>
      </c>
    </row>
    <row r="80" spans="2:16" x14ac:dyDescent="0.25">
      <c r="B80">
        <v>32010204081.632999</v>
      </c>
      <c r="C80">
        <v>-7.8988638</v>
      </c>
      <c r="F80" s="6">
        <f t="shared" si="10"/>
        <v>33.193877551020002</v>
      </c>
      <c r="G80" s="11">
        <f t="shared" si="14"/>
        <v>-67.130370999999997</v>
      </c>
      <c r="H80" s="6">
        <f t="shared" si="11"/>
        <v>-62.130370999999997</v>
      </c>
      <c r="J80">
        <v>32010204081.632999</v>
      </c>
      <c r="K80">
        <v>-9.0710744999999999</v>
      </c>
      <c r="N80" s="6">
        <f t="shared" si="12"/>
        <v>33.193877551020002</v>
      </c>
      <c r="O80" s="11">
        <f t="shared" si="15"/>
        <v>-59.244388999999998</v>
      </c>
      <c r="P80" s="6">
        <f t="shared" si="13"/>
        <v>-54.244388999999998</v>
      </c>
    </row>
    <row r="81" spans="2:16" x14ac:dyDescent="0.25">
      <c r="B81">
        <v>32306122448.98</v>
      </c>
      <c r="C81">
        <v>-8.0619478000000004</v>
      </c>
      <c r="F81" s="6">
        <f t="shared" si="10"/>
        <v>33.489795918367001</v>
      </c>
      <c r="G81" s="11">
        <f t="shared" si="14"/>
        <v>-63.417011000000002</v>
      </c>
      <c r="H81" s="6">
        <f t="shared" si="11"/>
        <v>-58.417011000000002</v>
      </c>
      <c r="J81">
        <v>32306122448.98</v>
      </c>
      <c r="K81">
        <v>-9.1020860999999993</v>
      </c>
      <c r="N81" s="6">
        <f t="shared" si="12"/>
        <v>33.489795918367001</v>
      </c>
      <c r="O81" s="11">
        <f t="shared" si="15"/>
        <v>-58.899524999999997</v>
      </c>
      <c r="P81" s="6">
        <f t="shared" si="13"/>
        <v>-53.899524999999997</v>
      </c>
    </row>
    <row r="82" spans="2:16" x14ac:dyDescent="0.25">
      <c r="B82">
        <v>32602040816.327</v>
      </c>
      <c r="C82">
        <v>-8.2807627000000004</v>
      </c>
      <c r="F82" s="6">
        <f t="shared" si="10"/>
        <v>33.785714285714</v>
      </c>
      <c r="G82" s="11">
        <f t="shared" si="14"/>
        <v>-63.083911999999998</v>
      </c>
      <c r="H82" s="6">
        <f t="shared" si="11"/>
        <v>-58.083911999999998</v>
      </c>
      <c r="J82">
        <v>32602040816.327</v>
      </c>
      <c r="K82">
        <v>-9.105772</v>
      </c>
      <c r="N82" s="6">
        <f t="shared" si="12"/>
        <v>33.785714285714</v>
      </c>
      <c r="O82" s="11">
        <f t="shared" si="15"/>
        <v>-59.047611000000003</v>
      </c>
      <c r="P82" s="6">
        <f t="shared" si="13"/>
        <v>-54.047611000000003</v>
      </c>
    </row>
    <row r="83" spans="2:16" x14ac:dyDescent="0.25">
      <c r="B83">
        <v>32897959183.673</v>
      </c>
      <c r="C83">
        <v>-8.5168476000000002</v>
      </c>
      <c r="F83" s="6">
        <f t="shared" si="10"/>
        <v>34.081632653061</v>
      </c>
      <c r="G83" s="11">
        <f t="shared" si="14"/>
        <v>-65.281882999999993</v>
      </c>
      <c r="H83" s="6">
        <f t="shared" si="11"/>
        <v>-60.281883000000001</v>
      </c>
      <c r="J83">
        <v>32897959183.673</v>
      </c>
      <c r="K83">
        <v>-9.1864442999999998</v>
      </c>
      <c r="N83" s="6">
        <f t="shared" si="12"/>
        <v>34.081632653061</v>
      </c>
      <c r="O83" s="11">
        <f t="shared" si="15"/>
        <v>-59.643261000000003</v>
      </c>
      <c r="P83" s="6">
        <f t="shared" si="13"/>
        <v>-54.643261000000003</v>
      </c>
    </row>
    <row r="84" spans="2:16" x14ac:dyDescent="0.25">
      <c r="B84">
        <v>33193877551.02</v>
      </c>
      <c r="C84">
        <v>-8.7352009000000006</v>
      </c>
      <c r="F84" s="6">
        <f t="shared" si="10"/>
        <v>34.377551020407999</v>
      </c>
      <c r="G84" s="11">
        <f t="shared" si="14"/>
        <v>-68.169769000000002</v>
      </c>
      <c r="H84" s="6">
        <f t="shared" si="11"/>
        <v>-63.169769000000002</v>
      </c>
      <c r="J84">
        <v>33193877551.02</v>
      </c>
      <c r="K84">
        <v>-9.1677856000000002</v>
      </c>
      <c r="N84" s="6">
        <f t="shared" si="12"/>
        <v>34.377551020407999</v>
      </c>
      <c r="O84" s="11">
        <f t="shared" si="15"/>
        <v>-60.123745</v>
      </c>
      <c r="P84" s="6">
        <f t="shared" si="13"/>
        <v>-55.123745</v>
      </c>
    </row>
    <row r="85" spans="2:16" x14ac:dyDescent="0.25">
      <c r="B85">
        <v>33489795918.367001</v>
      </c>
      <c r="C85">
        <v>-8.9793520000000004</v>
      </c>
      <c r="F85" s="6">
        <f t="shared" si="10"/>
        <v>34.673469387754999</v>
      </c>
      <c r="G85" s="11">
        <f t="shared" si="14"/>
        <v>-68.218040000000002</v>
      </c>
      <c r="H85" s="6">
        <f t="shared" si="11"/>
        <v>-63.218040000000002</v>
      </c>
      <c r="J85">
        <v>33489795918.367001</v>
      </c>
      <c r="K85">
        <v>-9.1086836000000009</v>
      </c>
      <c r="N85" s="6">
        <f t="shared" si="12"/>
        <v>34.673469387754999</v>
      </c>
      <c r="O85" s="11">
        <f t="shared" si="15"/>
        <v>-60.779910999999998</v>
      </c>
      <c r="P85" s="6">
        <f t="shared" si="13"/>
        <v>-55.779910999999998</v>
      </c>
    </row>
    <row r="86" spans="2:16" x14ac:dyDescent="0.25">
      <c r="B86">
        <v>33785714285.714001</v>
      </c>
      <c r="C86">
        <v>-9.2344188999999997</v>
      </c>
      <c r="F86" s="6">
        <f t="shared" si="10"/>
        <v>34.969387755101998</v>
      </c>
      <c r="G86" s="11">
        <f t="shared" si="14"/>
        <v>-68.957461999999992</v>
      </c>
      <c r="H86" s="6">
        <f t="shared" si="11"/>
        <v>-63.957462</v>
      </c>
      <c r="J86">
        <v>33785714285.714001</v>
      </c>
      <c r="K86">
        <v>-9.0414037999999994</v>
      </c>
      <c r="N86" s="6">
        <f t="shared" si="12"/>
        <v>34.969387755101998</v>
      </c>
      <c r="O86" s="11">
        <f t="shared" si="15"/>
        <v>-61.731681999999999</v>
      </c>
      <c r="P86" s="6">
        <f t="shared" si="13"/>
        <v>-56.731681999999999</v>
      </c>
    </row>
    <row r="87" spans="2:16" x14ac:dyDescent="0.25">
      <c r="B87">
        <v>34081632653.061001</v>
      </c>
      <c r="C87">
        <v>-9.4144372999999995</v>
      </c>
      <c r="F87" s="6">
        <f t="shared" si="10"/>
        <v>35.265306122448997</v>
      </c>
      <c r="G87" s="11">
        <f t="shared" si="14"/>
        <v>-68.392302999999998</v>
      </c>
      <c r="H87" s="6">
        <f t="shared" si="11"/>
        <v>-63.392302999999998</v>
      </c>
      <c r="J87">
        <v>34081632653.061001</v>
      </c>
      <c r="K87">
        <v>-9.1057424999999999</v>
      </c>
      <c r="N87" s="6">
        <f t="shared" si="12"/>
        <v>35.265306122448997</v>
      </c>
      <c r="O87" s="11">
        <f t="shared" si="15"/>
        <v>-62.355750999999998</v>
      </c>
      <c r="P87" s="6">
        <f t="shared" si="13"/>
        <v>-57.355750999999998</v>
      </c>
    </row>
    <row r="88" spans="2:16" x14ac:dyDescent="0.25">
      <c r="B88">
        <v>34377551020.407997</v>
      </c>
      <c r="C88">
        <v>-9.5583066999999993</v>
      </c>
      <c r="F88" s="6">
        <f t="shared" si="10"/>
        <v>35.561224489795997</v>
      </c>
      <c r="G88" s="11">
        <f t="shared" si="14"/>
        <v>-68.958163999999996</v>
      </c>
      <c r="H88" s="6">
        <f t="shared" si="11"/>
        <v>-63.958163999999996</v>
      </c>
      <c r="J88">
        <v>34377551020.407997</v>
      </c>
      <c r="K88">
        <v>-9.0945739999999997</v>
      </c>
      <c r="N88" s="6">
        <f t="shared" si="12"/>
        <v>35.561224489795997</v>
      </c>
      <c r="O88" s="11">
        <f t="shared" si="15"/>
        <v>-62.551338000000001</v>
      </c>
      <c r="P88" s="6">
        <f t="shared" si="13"/>
        <v>-57.551338000000001</v>
      </c>
    </row>
    <row r="89" spans="2:16" x14ac:dyDescent="0.25">
      <c r="B89">
        <v>34673469387.754997</v>
      </c>
      <c r="C89">
        <v>-9.6096544000000002</v>
      </c>
      <c r="F89" s="6">
        <f t="shared" si="10"/>
        <v>35.857142857142996</v>
      </c>
      <c r="G89" s="11">
        <f t="shared" si="14"/>
        <v>-66.601955000000004</v>
      </c>
      <c r="H89" s="6">
        <f t="shared" si="11"/>
        <v>-61.601954999999997</v>
      </c>
      <c r="J89">
        <v>34673469387.754997</v>
      </c>
      <c r="K89">
        <v>-9.1752129</v>
      </c>
      <c r="N89" s="6">
        <f t="shared" si="12"/>
        <v>35.857142857142996</v>
      </c>
      <c r="O89" s="11">
        <f t="shared" si="15"/>
        <v>-62.219543000000002</v>
      </c>
      <c r="P89" s="6">
        <f t="shared" si="13"/>
        <v>-57.219543000000002</v>
      </c>
    </row>
    <row r="90" spans="2:16" x14ac:dyDescent="0.25">
      <c r="B90">
        <v>34969387755.101997</v>
      </c>
      <c r="C90">
        <v>-9.5794878000000008</v>
      </c>
      <c r="F90" s="6">
        <f t="shared" si="10"/>
        <v>36.153061224489996</v>
      </c>
      <c r="G90" s="11">
        <f t="shared" si="14"/>
        <v>-63.534336000000003</v>
      </c>
      <c r="H90" s="6">
        <f t="shared" si="11"/>
        <v>-58.534336000000003</v>
      </c>
      <c r="J90">
        <v>34969387755.101997</v>
      </c>
      <c r="K90">
        <v>-9.3085278999999996</v>
      </c>
      <c r="N90" s="6">
        <f t="shared" si="12"/>
        <v>36.153061224489996</v>
      </c>
      <c r="O90" s="11">
        <f t="shared" si="15"/>
        <v>-61.672237000000003</v>
      </c>
      <c r="P90" s="6">
        <f t="shared" si="13"/>
        <v>-56.672237000000003</v>
      </c>
    </row>
    <row r="91" spans="2:16" x14ac:dyDescent="0.25">
      <c r="B91">
        <v>35265306122.448997</v>
      </c>
      <c r="C91">
        <v>-9.6068478000000006</v>
      </c>
      <c r="F91" s="6">
        <f t="shared" si="10"/>
        <v>36.448979591836995</v>
      </c>
      <c r="G91" s="11">
        <f t="shared" si="14"/>
        <v>-60.049236000000001</v>
      </c>
      <c r="H91" s="6">
        <f t="shared" si="11"/>
        <v>-55.049236000000001</v>
      </c>
      <c r="J91">
        <v>35265306122.448997</v>
      </c>
      <c r="K91">
        <v>-9.4440489000000003</v>
      </c>
      <c r="N91" s="6">
        <f t="shared" si="12"/>
        <v>36.448979591836995</v>
      </c>
      <c r="O91" s="11">
        <f t="shared" si="15"/>
        <v>-61.272056999999997</v>
      </c>
      <c r="P91" s="6">
        <f t="shared" si="13"/>
        <v>-56.272056999999997</v>
      </c>
    </row>
    <row r="92" spans="2:16" x14ac:dyDescent="0.25">
      <c r="B92">
        <v>35561224489.795998</v>
      </c>
      <c r="C92">
        <v>-9.6339711999999995</v>
      </c>
      <c r="F92" s="6">
        <f t="shared" si="10"/>
        <v>36.744897959184001</v>
      </c>
      <c r="G92" s="11">
        <f t="shared" si="14"/>
        <v>-58.068455</v>
      </c>
      <c r="H92" s="6">
        <f t="shared" si="11"/>
        <v>-53.068455</v>
      </c>
      <c r="J92">
        <v>35561224489.795998</v>
      </c>
      <c r="K92">
        <v>-9.5047397999999994</v>
      </c>
      <c r="N92" s="6">
        <f t="shared" si="12"/>
        <v>36.744897959184001</v>
      </c>
      <c r="O92" s="11">
        <f t="shared" si="15"/>
        <v>-61.280113</v>
      </c>
      <c r="P92" s="6">
        <f t="shared" si="13"/>
        <v>-56.280113</v>
      </c>
    </row>
    <row r="93" spans="2:16" x14ac:dyDescent="0.25">
      <c r="B93">
        <v>35857142857.142998</v>
      </c>
      <c r="C93">
        <v>-9.6999121000000006</v>
      </c>
      <c r="F93" s="6">
        <f t="shared" si="10"/>
        <v>37.040816326531001</v>
      </c>
      <c r="G93" s="11">
        <f t="shared" si="14"/>
        <v>-57.232036999999998</v>
      </c>
      <c r="H93" s="6">
        <f t="shared" si="11"/>
        <v>-52.232036999999998</v>
      </c>
      <c r="J93">
        <v>35857142857.142998</v>
      </c>
      <c r="K93">
        <v>-9.6723633000000007</v>
      </c>
      <c r="N93" s="6">
        <f t="shared" si="12"/>
        <v>37.040816326531001</v>
      </c>
      <c r="O93" s="11">
        <f t="shared" si="15"/>
        <v>-61.274582000000002</v>
      </c>
      <c r="P93" s="6">
        <f t="shared" si="13"/>
        <v>-56.274582000000002</v>
      </c>
    </row>
    <row r="94" spans="2:16" x14ac:dyDescent="0.25">
      <c r="B94">
        <v>36153061224.489998</v>
      </c>
      <c r="C94">
        <v>-9.7529669000000005</v>
      </c>
      <c r="F94" s="6">
        <f t="shared" si="10"/>
        <v>37.336734693878</v>
      </c>
      <c r="G94" s="11">
        <f t="shared" si="14"/>
        <v>-56.877547999999997</v>
      </c>
      <c r="H94" s="6">
        <f t="shared" si="11"/>
        <v>-51.877547999999997</v>
      </c>
      <c r="J94">
        <v>36153061224.489998</v>
      </c>
      <c r="K94">
        <v>-9.8662252000000006</v>
      </c>
      <c r="N94" s="6">
        <f t="shared" si="12"/>
        <v>37.336734693878</v>
      </c>
      <c r="O94" s="11">
        <f t="shared" si="15"/>
        <v>-61.496448999999998</v>
      </c>
      <c r="P94" s="6">
        <f t="shared" si="13"/>
        <v>-56.496448999999998</v>
      </c>
    </row>
    <row r="95" spans="2:16" x14ac:dyDescent="0.25">
      <c r="B95">
        <v>36448979591.836998</v>
      </c>
      <c r="C95">
        <v>-9.8776244999999996</v>
      </c>
      <c r="F95" s="6">
        <f t="shared" si="10"/>
        <v>37.632653061223998</v>
      </c>
      <c r="G95" s="11">
        <f t="shared" si="14"/>
        <v>-57.584583000000002</v>
      </c>
      <c r="H95" s="6">
        <f t="shared" si="11"/>
        <v>-52.584583000000002</v>
      </c>
      <c r="J95">
        <v>36448979591.836998</v>
      </c>
      <c r="K95">
        <v>-9.9737977999999998</v>
      </c>
      <c r="N95" s="6">
        <f t="shared" si="12"/>
        <v>37.632653061223998</v>
      </c>
      <c r="O95" s="11">
        <f t="shared" si="15"/>
        <v>-61.974224</v>
      </c>
      <c r="P95" s="6">
        <f t="shared" si="13"/>
        <v>-56.974224</v>
      </c>
    </row>
    <row r="96" spans="2:16" x14ac:dyDescent="0.25">
      <c r="B96">
        <v>36744897959.183998</v>
      </c>
      <c r="C96">
        <v>-9.7251347999999993</v>
      </c>
      <c r="F96" s="6">
        <f t="shared" si="10"/>
        <v>37.928571428570997</v>
      </c>
      <c r="G96" s="11">
        <f t="shared" si="14"/>
        <v>-58.670231000000001</v>
      </c>
      <c r="H96" s="6">
        <f t="shared" si="11"/>
        <v>-53.670231000000001</v>
      </c>
      <c r="J96">
        <v>36744897959.183998</v>
      </c>
      <c r="K96">
        <v>-10.004038</v>
      </c>
      <c r="N96" s="6">
        <f t="shared" si="12"/>
        <v>37.928571428570997</v>
      </c>
      <c r="O96" s="11">
        <f t="shared" si="15"/>
        <v>-62.398021999999997</v>
      </c>
      <c r="P96" s="6">
        <f t="shared" si="13"/>
        <v>-57.398021999999997</v>
      </c>
    </row>
    <row r="97" spans="2:16" x14ac:dyDescent="0.25">
      <c r="B97">
        <v>37040816326.530998</v>
      </c>
      <c r="C97">
        <v>-9.6930361000000005</v>
      </c>
      <c r="F97" s="6">
        <f t="shared" si="10"/>
        <v>38.224489795917997</v>
      </c>
      <c r="G97" s="11">
        <f t="shared" si="14"/>
        <v>-59.891247</v>
      </c>
      <c r="H97" s="6">
        <f t="shared" si="11"/>
        <v>-54.891247</v>
      </c>
      <c r="J97">
        <v>37040816326.530998</v>
      </c>
      <c r="K97">
        <v>-9.9932412999999993</v>
      </c>
      <c r="N97" s="6">
        <f t="shared" si="12"/>
        <v>38.224489795917997</v>
      </c>
      <c r="O97" s="11">
        <f t="shared" si="15"/>
        <v>-62.706271999999998</v>
      </c>
      <c r="P97" s="6">
        <f t="shared" si="13"/>
        <v>-57.706271999999998</v>
      </c>
    </row>
    <row r="98" spans="2:16" x14ac:dyDescent="0.25">
      <c r="B98">
        <v>37336734693.877998</v>
      </c>
      <c r="C98">
        <v>-9.6361226999999996</v>
      </c>
      <c r="F98" s="6">
        <f t="shared" si="10"/>
        <v>38.520408163264996</v>
      </c>
      <c r="G98" s="11">
        <f t="shared" si="14"/>
        <v>-59.427703999999999</v>
      </c>
      <c r="H98" s="6">
        <f t="shared" si="11"/>
        <v>-54.427703999999999</v>
      </c>
      <c r="J98">
        <v>37336734693.877998</v>
      </c>
      <c r="K98">
        <v>-10.078987</v>
      </c>
      <c r="N98" s="6">
        <f t="shared" si="12"/>
        <v>38.520408163264996</v>
      </c>
      <c r="O98" s="11">
        <f t="shared" si="15"/>
        <v>-62.959350999999998</v>
      </c>
      <c r="P98" s="6">
        <f t="shared" si="13"/>
        <v>-57.959350999999998</v>
      </c>
    </row>
    <row r="99" spans="2:16" x14ac:dyDescent="0.25">
      <c r="B99">
        <v>37632653061.223999</v>
      </c>
      <c r="C99">
        <v>-9.6061440000000005</v>
      </c>
      <c r="F99" s="6">
        <f t="shared" si="10"/>
        <v>38.816326530612002</v>
      </c>
      <c r="G99" s="11">
        <f t="shared" si="14"/>
        <v>-57.969935999999997</v>
      </c>
      <c r="H99" s="6">
        <f t="shared" si="11"/>
        <v>-52.969935999999997</v>
      </c>
      <c r="J99">
        <v>37632653061.223999</v>
      </c>
      <c r="K99">
        <v>-10.215151000000001</v>
      </c>
      <c r="N99" s="6">
        <f t="shared" si="12"/>
        <v>38.816326530612002</v>
      </c>
      <c r="O99" s="11">
        <f t="shared" si="15"/>
        <v>-65.929599999999994</v>
      </c>
      <c r="P99" s="6">
        <f t="shared" si="13"/>
        <v>-60.929600000000001</v>
      </c>
    </row>
    <row r="100" spans="2:16" x14ac:dyDescent="0.25">
      <c r="B100">
        <v>37928571428.570999</v>
      </c>
      <c r="C100">
        <v>-9.6115799000000006</v>
      </c>
      <c r="F100" s="6">
        <f t="shared" si="10"/>
        <v>39.112244897959002</v>
      </c>
      <c r="G100" s="11">
        <f t="shared" si="14"/>
        <v>-56.731022000000003</v>
      </c>
      <c r="H100" s="6">
        <f t="shared" si="11"/>
        <v>-51.731022000000003</v>
      </c>
      <c r="J100">
        <v>37928571428.570999</v>
      </c>
      <c r="K100">
        <v>-10.3315</v>
      </c>
      <c r="N100" s="6">
        <f t="shared" si="12"/>
        <v>39.112244897959002</v>
      </c>
      <c r="O100" s="11">
        <f t="shared" si="15"/>
        <v>-70.986275000000006</v>
      </c>
      <c r="P100" s="6">
        <f t="shared" si="13"/>
        <v>-65.986275000000006</v>
      </c>
    </row>
    <row r="101" spans="2:16" x14ac:dyDescent="0.25">
      <c r="B101">
        <v>38224489795.917999</v>
      </c>
      <c r="C101">
        <v>-9.6370859000000006</v>
      </c>
      <c r="F101" s="6">
        <f t="shared" ref="F101:F103" si="16">B209/1000000000</f>
        <v>39.408163265306001</v>
      </c>
      <c r="G101" s="11">
        <f t="shared" si="14"/>
        <v>-52.017941</v>
      </c>
      <c r="H101" s="6">
        <f t="shared" ref="H101:H103" si="17">D209</f>
        <v>-47.017941</v>
      </c>
      <c r="J101">
        <v>38224489795.917999</v>
      </c>
      <c r="K101">
        <v>-10.551007</v>
      </c>
      <c r="N101" s="6">
        <f t="shared" ref="N101:N103" si="18">J209/1000000000</f>
        <v>39.408163265306001</v>
      </c>
      <c r="O101" s="11">
        <f t="shared" si="15"/>
        <v>-73.684119999999993</v>
      </c>
      <c r="P101" s="6">
        <f t="shared" ref="P101:P103" si="19">L209</f>
        <v>-68.684119999999993</v>
      </c>
    </row>
    <row r="102" spans="2:16" x14ac:dyDescent="0.25">
      <c r="B102">
        <v>38520408163.264999</v>
      </c>
      <c r="C102">
        <v>-9.5888165999999995</v>
      </c>
      <c r="F102" s="6">
        <f t="shared" si="16"/>
        <v>39.704081632653001</v>
      </c>
      <c r="G102" s="11">
        <f t="shared" si="14"/>
        <v>-50.147350000000003</v>
      </c>
      <c r="H102" s="6">
        <f t="shared" si="17"/>
        <v>-45.147350000000003</v>
      </c>
      <c r="J102">
        <v>38520408163.264999</v>
      </c>
      <c r="K102">
        <v>-10.584661000000001</v>
      </c>
      <c r="N102" s="6">
        <f t="shared" si="18"/>
        <v>39.704081632653001</v>
      </c>
      <c r="O102" s="11">
        <f t="shared" si="15"/>
        <v>-73.350982999999999</v>
      </c>
      <c r="P102" s="6">
        <f t="shared" si="19"/>
        <v>-68.350982999999999</v>
      </c>
    </row>
    <row r="103" spans="2:16" x14ac:dyDescent="0.25">
      <c r="B103">
        <v>38816326530.612</v>
      </c>
      <c r="C103">
        <v>-9.6302298999999998</v>
      </c>
      <c r="F103" s="6">
        <f t="shared" si="16"/>
        <v>40</v>
      </c>
      <c r="G103" s="11">
        <f t="shared" si="14"/>
        <v>-48.097050000000003</v>
      </c>
      <c r="H103" s="6">
        <f t="shared" si="17"/>
        <v>-43.097050000000003</v>
      </c>
      <c r="J103">
        <v>38816326530.612</v>
      </c>
      <c r="K103">
        <v>-10.680702</v>
      </c>
      <c r="N103" s="6">
        <f t="shared" si="18"/>
        <v>40</v>
      </c>
      <c r="O103" s="11">
        <f t="shared" si="15"/>
        <v>-70.822631999999999</v>
      </c>
      <c r="P103" s="6">
        <f t="shared" si="19"/>
        <v>-65.822631999999999</v>
      </c>
    </row>
    <row r="104" spans="2:16" x14ac:dyDescent="0.25">
      <c r="B104">
        <v>39112244897.959</v>
      </c>
      <c r="C104">
        <v>-10.229901</v>
      </c>
      <c r="J104">
        <v>39112244897.959</v>
      </c>
      <c r="K104">
        <v>-10.730475999999999</v>
      </c>
      <c r="O104" s="11"/>
    </row>
    <row r="105" spans="2:16" x14ac:dyDescent="0.25">
      <c r="B105">
        <v>39408163265.306</v>
      </c>
      <c r="C105">
        <v>-10.117194</v>
      </c>
      <c r="J105">
        <v>39408163265.306</v>
      </c>
      <c r="K105">
        <v>-10.721924</v>
      </c>
    </row>
    <row r="106" spans="2:16" x14ac:dyDescent="0.25">
      <c r="B106">
        <v>39704081632.653</v>
      </c>
      <c r="C106">
        <v>-13.220534000000001</v>
      </c>
      <c r="J106">
        <v>39704081632.653</v>
      </c>
      <c r="K106">
        <v>-10.789726999999999</v>
      </c>
    </row>
    <row r="107" spans="2:16" x14ac:dyDescent="0.25">
      <c r="B107">
        <v>40000000000</v>
      </c>
      <c r="C107">
        <v>-10.259119</v>
      </c>
      <c r="J107">
        <v>40000000000</v>
      </c>
      <c r="K107">
        <v>-10.750432999999999</v>
      </c>
    </row>
    <row r="108" spans="2:16" x14ac:dyDescent="0.25">
      <c r="B108" t="s">
        <v>21</v>
      </c>
      <c r="J108" t="s">
        <v>21</v>
      </c>
    </row>
    <row r="111" spans="2:16" x14ac:dyDescent="0.25">
      <c r="B111" t="s">
        <v>35</v>
      </c>
      <c r="J111" t="s">
        <v>35</v>
      </c>
    </row>
    <row r="112" spans="2:16" x14ac:dyDescent="0.25">
      <c r="B112" t="s">
        <v>19</v>
      </c>
      <c r="C112" t="s">
        <v>114</v>
      </c>
      <c r="D112" t="s">
        <v>36</v>
      </c>
      <c r="J112" t="s">
        <v>19</v>
      </c>
      <c r="K112" t="s">
        <v>114</v>
      </c>
      <c r="L112" t="s">
        <v>36</v>
      </c>
    </row>
    <row r="113" spans="2:12" x14ac:dyDescent="0.25">
      <c r="B113">
        <v>11000000000</v>
      </c>
      <c r="C113">
        <v>-54.846474000000001</v>
      </c>
      <c r="D113">
        <v>-47.136234000000002</v>
      </c>
      <c r="J113">
        <v>11000000000</v>
      </c>
      <c r="K113">
        <v>-71.749343999999994</v>
      </c>
      <c r="L113">
        <v>-60.599918000000002</v>
      </c>
    </row>
    <row r="114" spans="2:12" x14ac:dyDescent="0.25">
      <c r="B114">
        <v>11295918367.347</v>
      </c>
      <c r="C114">
        <v>-54.462231000000003</v>
      </c>
      <c r="D114">
        <v>-47.400191999999997</v>
      </c>
      <c r="J114">
        <v>11295918367.347</v>
      </c>
      <c r="K114">
        <v>-72.207390000000004</v>
      </c>
      <c r="L114">
        <v>-61.926372999999998</v>
      </c>
    </row>
    <row r="115" spans="2:12" x14ac:dyDescent="0.25">
      <c r="B115">
        <v>11591836734.694</v>
      </c>
      <c r="C115">
        <v>-54.977741000000002</v>
      </c>
      <c r="D115">
        <v>-48.859310000000001</v>
      </c>
      <c r="J115">
        <v>11591836734.694</v>
      </c>
      <c r="K115">
        <v>-74.407668999999999</v>
      </c>
      <c r="L115">
        <v>-63.072861000000003</v>
      </c>
    </row>
    <row r="116" spans="2:12" x14ac:dyDescent="0.25">
      <c r="B116">
        <v>11887755102.041</v>
      </c>
      <c r="C116">
        <v>-58.600174000000003</v>
      </c>
      <c r="D116">
        <v>-50.973765999999998</v>
      </c>
      <c r="J116">
        <v>11887755102.041</v>
      </c>
      <c r="K116">
        <v>-73.352692000000005</v>
      </c>
      <c r="L116">
        <v>-63.582721999999997</v>
      </c>
    </row>
    <row r="117" spans="2:12" x14ac:dyDescent="0.25">
      <c r="B117">
        <v>12183673469.388</v>
      </c>
      <c r="C117">
        <v>-60.445793000000002</v>
      </c>
      <c r="D117">
        <v>-53.856056000000002</v>
      </c>
      <c r="J117">
        <v>12183673469.388</v>
      </c>
      <c r="K117">
        <v>-72.000763000000006</v>
      </c>
      <c r="L117">
        <v>-62.287948999999998</v>
      </c>
    </row>
    <row r="118" spans="2:12" x14ac:dyDescent="0.25">
      <c r="B118">
        <v>12479591836.735001</v>
      </c>
      <c r="C118">
        <v>-63.820278000000002</v>
      </c>
      <c r="D118">
        <v>-57.410632999999997</v>
      </c>
      <c r="J118">
        <v>12479591836.735001</v>
      </c>
      <c r="K118">
        <v>-68.927184999999994</v>
      </c>
      <c r="L118">
        <v>-60.999186999999999</v>
      </c>
    </row>
    <row r="119" spans="2:12" x14ac:dyDescent="0.25">
      <c r="B119">
        <v>12775510204.082001</v>
      </c>
      <c r="C119">
        <v>-69.270729000000003</v>
      </c>
      <c r="D119">
        <v>-59.562759</v>
      </c>
      <c r="J119">
        <v>12775510204.082001</v>
      </c>
      <c r="K119">
        <v>-68.037056000000007</v>
      </c>
      <c r="L119">
        <v>-59.273482999999999</v>
      </c>
    </row>
    <row r="120" spans="2:12" x14ac:dyDescent="0.25">
      <c r="B120">
        <v>13071428571.429001</v>
      </c>
      <c r="C120">
        <v>-66.668380999999997</v>
      </c>
      <c r="D120">
        <v>-61.255367</v>
      </c>
      <c r="J120">
        <v>13071428571.429001</v>
      </c>
      <c r="K120">
        <v>-65.447249999999997</v>
      </c>
      <c r="L120">
        <v>-57.669387999999998</v>
      </c>
    </row>
    <row r="121" spans="2:12" x14ac:dyDescent="0.25">
      <c r="B121">
        <v>13367346938.775999</v>
      </c>
      <c r="C121">
        <v>-68.473433999999997</v>
      </c>
      <c r="D121">
        <v>-60.354191</v>
      </c>
      <c r="J121">
        <v>13367346938.775999</v>
      </c>
      <c r="K121">
        <v>-62.87735</v>
      </c>
      <c r="L121">
        <v>-56.033397999999998</v>
      </c>
    </row>
    <row r="122" spans="2:12" x14ac:dyDescent="0.25">
      <c r="B122">
        <v>13663265306.122</v>
      </c>
      <c r="C122">
        <v>-66.031486999999998</v>
      </c>
      <c r="D122">
        <v>-59.934750000000001</v>
      </c>
      <c r="J122">
        <v>13663265306.122</v>
      </c>
      <c r="K122">
        <v>-61.924103000000002</v>
      </c>
      <c r="L122">
        <v>-57.192352</v>
      </c>
    </row>
    <row r="123" spans="2:12" x14ac:dyDescent="0.25">
      <c r="B123">
        <v>13959183673.469</v>
      </c>
      <c r="C123">
        <v>-65.156730999999994</v>
      </c>
      <c r="D123">
        <v>-61.129035999999999</v>
      </c>
      <c r="J123">
        <v>13959183673.469</v>
      </c>
      <c r="K123">
        <v>-67.967727999999994</v>
      </c>
      <c r="L123">
        <v>-61.686058000000003</v>
      </c>
    </row>
    <row r="124" spans="2:12" x14ac:dyDescent="0.25">
      <c r="B124">
        <v>14255102040.816</v>
      </c>
      <c r="C124">
        <v>-71.626594999999995</v>
      </c>
      <c r="D124">
        <v>-67.689850000000007</v>
      </c>
      <c r="J124">
        <v>14255102040.816</v>
      </c>
      <c r="K124">
        <v>-75.677284</v>
      </c>
      <c r="L124">
        <v>-71.500945999999999</v>
      </c>
    </row>
    <row r="125" spans="2:12" x14ac:dyDescent="0.25">
      <c r="B125">
        <v>14551020408.163</v>
      </c>
      <c r="C125">
        <v>-85.523239000000004</v>
      </c>
      <c r="D125">
        <v>-71.447327000000001</v>
      </c>
      <c r="J125">
        <v>14551020408.163</v>
      </c>
      <c r="K125">
        <v>-90.870345999999998</v>
      </c>
      <c r="L125">
        <v>-76.841353999999995</v>
      </c>
    </row>
    <row r="126" spans="2:12" x14ac:dyDescent="0.25">
      <c r="B126">
        <v>14846938775.51</v>
      </c>
      <c r="C126">
        <v>-76.138390000000001</v>
      </c>
      <c r="D126">
        <v>-69.863899000000004</v>
      </c>
      <c r="J126">
        <v>14846938775.51</v>
      </c>
      <c r="K126">
        <v>-83.716537000000002</v>
      </c>
      <c r="L126">
        <v>-76.012505000000004</v>
      </c>
    </row>
    <row r="127" spans="2:12" x14ac:dyDescent="0.25">
      <c r="B127">
        <v>15142857142.857</v>
      </c>
      <c r="C127">
        <v>-66.594223</v>
      </c>
      <c r="D127">
        <v>-63.530464000000002</v>
      </c>
      <c r="J127">
        <v>15142857142.857</v>
      </c>
      <c r="K127">
        <v>-73.020286999999996</v>
      </c>
      <c r="L127">
        <v>-70.403236000000007</v>
      </c>
    </row>
    <row r="128" spans="2:12" x14ac:dyDescent="0.25">
      <c r="B128">
        <v>15438775510.204</v>
      </c>
      <c r="C128">
        <v>-66.298164</v>
      </c>
      <c r="D128">
        <v>-60.550387999999998</v>
      </c>
      <c r="J128">
        <v>15438775510.204</v>
      </c>
      <c r="K128">
        <v>-74.049362000000002</v>
      </c>
      <c r="L128">
        <v>-66.182495000000003</v>
      </c>
    </row>
    <row r="129" spans="2:12" x14ac:dyDescent="0.25">
      <c r="B129">
        <v>15734693877.551001</v>
      </c>
      <c r="C129">
        <v>-67.065735000000004</v>
      </c>
      <c r="D129">
        <v>-64.154121000000004</v>
      </c>
      <c r="J129">
        <v>15734693877.551001</v>
      </c>
      <c r="K129">
        <v>-71.075400999999999</v>
      </c>
      <c r="L129">
        <v>-63.743053000000003</v>
      </c>
    </row>
    <row r="130" spans="2:12" x14ac:dyDescent="0.25">
      <c r="B130">
        <v>16030612244.898001</v>
      </c>
      <c r="C130">
        <v>-77.492981</v>
      </c>
      <c r="D130">
        <v>-61.476500999999999</v>
      </c>
      <c r="J130">
        <v>16030612244.898001</v>
      </c>
      <c r="K130">
        <v>-65.798430999999994</v>
      </c>
      <c r="L130">
        <v>-62.081924000000001</v>
      </c>
    </row>
    <row r="131" spans="2:12" x14ac:dyDescent="0.25">
      <c r="B131">
        <v>16326530612.245001</v>
      </c>
      <c r="C131">
        <v>-58.315925999999997</v>
      </c>
      <c r="D131">
        <v>-61.492607</v>
      </c>
      <c r="J131">
        <v>16326530612.245001</v>
      </c>
      <c r="K131">
        <v>-69.161063999999996</v>
      </c>
      <c r="L131">
        <v>-60.360484999999997</v>
      </c>
    </row>
    <row r="132" spans="2:12" x14ac:dyDescent="0.25">
      <c r="B132">
        <v>16622448979.591999</v>
      </c>
      <c r="C132">
        <v>-67.125266999999994</v>
      </c>
      <c r="D132">
        <v>-55.756844000000001</v>
      </c>
      <c r="J132">
        <v>16622448979.591999</v>
      </c>
      <c r="K132">
        <v>-66.051865000000006</v>
      </c>
      <c r="L132">
        <v>-59.310650000000003</v>
      </c>
    </row>
    <row r="133" spans="2:12" x14ac:dyDescent="0.25">
      <c r="B133">
        <v>16918367346.938999</v>
      </c>
      <c r="C133">
        <v>-60.135821999999997</v>
      </c>
      <c r="D133">
        <v>-56.546379000000002</v>
      </c>
      <c r="J133">
        <v>16918367346.938999</v>
      </c>
      <c r="K133">
        <v>-62.792560999999999</v>
      </c>
      <c r="L133">
        <v>-57.512073999999998</v>
      </c>
    </row>
    <row r="134" spans="2:12" x14ac:dyDescent="0.25">
      <c r="B134">
        <v>17214285714.285999</v>
      </c>
      <c r="C134">
        <v>-60.464976999999998</v>
      </c>
      <c r="D134">
        <v>-55.419254000000002</v>
      </c>
      <c r="J134">
        <v>17214285714.285999</v>
      </c>
      <c r="K134">
        <v>-63.949776</v>
      </c>
      <c r="L134">
        <v>-58.917651999999997</v>
      </c>
    </row>
    <row r="135" spans="2:12" x14ac:dyDescent="0.25">
      <c r="B135">
        <v>17510204081.632999</v>
      </c>
      <c r="C135">
        <v>-63.618454</v>
      </c>
      <c r="D135">
        <v>-58.318866999999997</v>
      </c>
      <c r="J135">
        <v>17510204081.632999</v>
      </c>
      <c r="K135">
        <v>-70.471091999999999</v>
      </c>
      <c r="L135">
        <v>-62.882893000000003</v>
      </c>
    </row>
    <row r="136" spans="2:12" x14ac:dyDescent="0.25">
      <c r="B136">
        <v>17806122448.98</v>
      </c>
      <c r="C136">
        <v>-68.827834999999993</v>
      </c>
      <c r="D136">
        <v>-65.975296</v>
      </c>
      <c r="J136">
        <v>17806122448.98</v>
      </c>
      <c r="K136">
        <v>-74.850066999999996</v>
      </c>
      <c r="L136">
        <v>-66.081290999999993</v>
      </c>
    </row>
    <row r="137" spans="2:12" x14ac:dyDescent="0.25">
      <c r="B137">
        <v>18102040816.327</v>
      </c>
      <c r="C137">
        <v>-83.533302000000006</v>
      </c>
      <c r="D137">
        <v>-68.885222999999996</v>
      </c>
      <c r="J137">
        <v>18102040816.327</v>
      </c>
      <c r="K137">
        <v>-73.637268000000006</v>
      </c>
      <c r="L137">
        <v>-66.898505999999998</v>
      </c>
    </row>
    <row r="138" spans="2:12" x14ac:dyDescent="0.25">
      <c r="B138">
        <v>18397959183.673</v>
      </c>
      <c r="C138">
        <v>-72.418068000000005</v>
      </c>
      <c r="D138">
        <v>-68.968704000000002</v>
      </c>
      <c r="J138">
        <v>18397959183.673</v>
      </c>
      <c r="K138">
        <v>-72.980141000000003</v>
      </c>
      <c r="L138">
        <v>-64.128799000000001</v>
      </c>
    </row>
    <row r="139" spans="2:12" x14ac:dyDescent="0.25">
      <c r="B139">
        <v>18693877551.02</v>
      </c>
      <c r="C139">
        <v>-69.174377000000007</v>
      </c>
      <c r="D139">
        <v>-67.164848000000006</v>
      </c>
      <c r="J139">
        <v>18693877551.02</v>
      </c>
      <c r="K139">
        <v>-66.492385999999996</v>
      </c>
      <c r="L139">
        <v>-62.320610000000002</v>
      </c>
    </row>
    <row r="140" spans="2:12" x14ac:dyDescent="0.25">
      <c r="B140">
        <v>18989795918.367001</v>
      </c>
      <c r="C140">
        <v>-78.201842999999997</v>
      </c>
      <c r="D140">
        <v>-66.943466000000001</v>
      </c>
      <c r="J140">
        <v>18989795918.367001</v>
      </c>
      <c r="K140">
        <v>-68.228049999999996</v>
      </c>
      <c r="L140">
        <v>-60.476802999999997</v>
      </c>
    </row>
    <row r="141" spans="2:12" x14ac:dyDescent="0.25">
      <c r="B141">
        <v>19285714285.714001</v>
      </c>
      <c r="C141">
        <v>-71.803200000000004</v>
      </c>
      <c r="D141">
        <v>-69.071258999999998</v>
      </c>
      <c r="J141">
        <v>19285714285.714001</v>
      </c>
      <c r="K141">
        <v>-67.447693000000001</v>
      </c>
      <c r="L141">
        <v>-60.611621999999997</v>
      </c>
    </row>
    <row r="142" spans="2:12" x14ac:dyDescent="0.25">
      <c r="B142">
        <v>19581632653.061001</v>
      </c>
      <c r="C142">
        <v>-75.466553000000005</v>
      </c>
      <c r="D142">
        <v>-71.896316999999996</v>
      </c>
      <c r="J142">
        <v>19581632653.061001</v>
      </c>
      <c r="K142">
        <v>-66.983337000000006</v>
      </c>
      <c r="L142">
        <v>-60.591450000000002</v>
      </c>
    </row>
    <row r="143" spans="2:12" x14ac:dyDescent="0.25">
      <c r="B143">
        <v>19877551020.408001</v>
      </c>
      <c r="C143">
        <v>-86.617630000000005</v>
      </c>
      <c r="D143">
        <v>-71.424767000000003</v>
      </c>
      <c r="J143">
        <v>19877551020.408001</v>
      </c>
      <c r="K143">
        <v>-68.242362999999997</v>
      </c>
      <c r="L143">
        <v>-59.971541999999999</v>
      </c>
    </row>
    <row r="144" spans="2:12" x14ac:dyDescent="0.25">
      <c r="B144">
        <v>20173469387.755001</v>
      </c>
      <c r="C144">
        <v>-70.449982000000006</v>
      </c>
      <c r="D144">
        <v>-69.952399999999997</v>
      </c>
      <c r="J144">
        <v>20173469387.755001</v>
      </c>
      <c r="K144">
        <v>-65.707915999999997</v>
      </c>
      <c r="L144">
        <v>-59.710898999999998</v>
      </c>
    </row>
    <row r="145" spans="2:12" x14ac:dyDescent="0.25">
      <c r="B145">
        <v>20469387755.102001</v>
      </c>
      <c r="C145">
        <v>-71.248267999999996</v>
      </c>
      <c r="D145">
        <v>-63.673191000000003</v>
      </c>
      <c r="J145">
        <v>20469387755.102001</v>
      </c>
      <c r="K145">
        <v>-66.385520999999997</v>
      </c>
      <c r="L145">
        <v>-58.901291000000001</v>
      </c>
    </row>
    <row r="146" spans="2:12" x14ac:dyDescent="0.25">
      <c r="B146">
        <v>20765306122.449001</v>
      </c>
      <c r="C146">
        <v>-68.030197000000001</v>
      </c>
      <c r="D146">
        <v>-64.053023999999994</v>
      </c>
      <c r="J146">
        <v>20765306122.449001</v>
      </c>
      <c r="K146">
        <v>-66.105682000000002</v>
      </c>
      <c r="L146">
        <v>-59.655560000000001</v>
      </c>
    </row>
    <row r="147" spans="2:12" x14ac:dyDescent="0.25">
      <c r="B147">
        <v>21061224489.796001</v>
      </c>
      <c r="C147">
        <v>-71.951851000000005</v>
      </c>
      <c r="D147">
        <v>-64.887833000000001</v>
      </c>
      <c r="J147">
        <v>21061224489.796001</v>
      </c>
      <c r="K147">
        <v>-68.786606000000006</v>
      </c>
      <c r="L147">
        <v>-69.324554000000006</v>
      </c>
    </row>
    <row r="148" spans="2:12" x14ac:dyDescent="0.25">
      <c r="B148">
        <v>21357142857.143002</v>
      </c>
      <c r="C148">
        <v>-74.224402999999995</v>
      </c>
      <c r="D148">
        <v>-67.290053999999998</v>
      </c>
      <c r="J148">
        <v>21357142857.143002</v>
      </c>
      <c r="K148">
        <v>-96.041945999999996</v>
      </c>
      <c r="L148">
        <v>-71.238083000000003</v>
      </c>
    </row>
    <row r="149" spans="2:12" x14ac:dyDescent="0.25">
      <c r="B149">
        <v>21653061224.490002</v>
      </c>
      <c r="C149">
        <v>-75.856460999999996</v>
      </c>
      <c r="D149">
        <v>-69.032173</v>
      </c>
      <c r="J149">
        <v>21653061224.490002</v>
      </c>
      <c r="K149">
        <v>-72.703789</v>
      </c>
      <c r="L149">
        <v>-68.649185000000003</v>
      </c>
    </row>
    <row r="150" spans="2:12" x14ac:dyDescent="0.25">
      <c r="B150">
        <v>21948979591.837002</v>
      </c>
      <c r="C150">
        <v>-77.834084000000004</v>
      </c>
      <c r="D150">
        <v>-69.904037000000002</v>
      </c>
      <c r="J150">
        <v>21948979591.837002</v>
      </c>
      <c r="K150">
        <v>-61.752197000000002</v>
      </c>
      <c r="L150">
        <v>-56.163960000000003</v>
      </c>
    </row>
    <row r="151" spans="2:12" x14ac:dyDescent="0.25">
      <c r="B151">
        <v>22244897959.183998</v>
      </c>
      <c r="C151">
        <v>-77.366721999999996</v>
      </c>
      <c r="D151">
        <v>-69.734352000000001</v>
      </c>
      <c r="J151">
        <v>22244897959.183998</v>
      </c>
      <c r="K151">
        <v>-59.712539999999997</v>
      </c>
      <c r="L151">
        <v>-52.993389000000001</v>
      </c>
    </row>
    <row r="152" spans="2:12" x14ac:dyDescent="0.25">
      <c r="B152">
        <v>22540816326.530998</v>
      </c>
      <c r="C152">
        <v>-75.740143000000003</v>
      </c>
      <c r="D152">
        <v>-66.840179000000006</v>
      </c>
      <c r="J152">
        <v>22540816326.530998</v>
      </c>
      <c r="K152">
        <v>-64.224868999999998</v>
      </c>
      <c r="L152">
        <v>-56.297393999999997</v>
      </c>
    </row>
    <row r="153" spans="2:12" x14ac:dyDescent="0.25">
      <c r="B153">
        <v>22836734693.877998</v>
      </c>
      <c r="C153">
        <v>-69.558784000000003</v>
      </c>
      <c r="D153">
        <v>-64.411102</v>
      </c>
      <c r="J153">
        <v>22836734693.877998</v>
      </c>
      <c r="K153">
        <v>-72.395263999999997</v>
      </c>
      <c r="L153">
        <v>-59.023505999999998</v>
      </c>
    </row>
    <row r="154" spans="2:12" x14ac:dyDescent="0.25">
      <c r="B154">
        <v>23132653061.223999</v>
      </c>
      <c r="C154">
        <v>-70.612838999999994</v>
      </c>
      <c r="D154">
        <v>-64.695656</v>
      </c>
      <c r="J154">
        <v>23132653061.223999</v>
      </c>
      <c r="K154">
        <v>-67.967545000000001</v>
      </c>
      <c r="L154">
        <v>-60.080722999999999</v>
      </c>
    </row>
    <row r="155" spans="2:12" x14ac:dyDescent="0.25">
      <c r="B155">
        <v>23428571428.570999</v>
      </c>
      <c r="C155">
        <v>-76.999793999999994</v>
      </c>
      <c r="D155">
        <v>-65.523375999999999</v>
      </c>
      <c r="J155">
        <v>23428571428.570999</v>
      </c>
      <c r="K155">
        <v>-66.915306000000001</v>
      </c>
      <c r="L155">
        <v>-58.073444000000002</v>
      </c>
    </row>
    <row r="156" spans="2:12" x14ac:dyDescent="0.25">
      <c r="B156">
        <v>23724489795.917999</v>
      </c>
      <c r="C156">
        <v>-72.287125000000003</v>
      </c>
      <c r="D156">
        <v>-64.510429000000002</v>
      </c>
      <c r="J156">
        <v>23724489795.917999</v>
      </c>
      <c r="K156">
        <v>-65.615943999999999</v>
      </c>
      <c r="L156">
        <v>-56.804141999999999</v>
      </c>
    </row>
    <row r="157" spans="2:12" x14ac:dyDescent="0.25">
      <c r="B157">
        <v>24020408163.264999</v>
      </c>
      <c r="C157">
        <v>-67.675331</v>
      </c>
      <c r="D157">
        <v>-60.28331</v>
      </c>
      <c r="J157">
        <v>24020408163.264999</v>
      </c>
      <c r="K157">
        <v>-63.668564000000003</v>
      </c>
      <c r="L157">
        <v>-55.184092999999997</v>
      </c>
    </row>
    <row r="158" spans="2:12" x14ac:dyDescent="0.25">
      <c r="B158">
        <v>24316326530.612</v>
      </c>
      <c r="C158">
        <v>-64.310181</v>
      </c>
      <c r="D158">
        <v>-57.839672</v>
      </c>
      <c r="J158">
        <v>24316326530.612</v>
      </c>
      <c r="K158">
        <v>-61.861384999999999</v>
      </c>
      <c r="L158">
        <v>-53.125625999999997</v>
      </c>
    </row>
    <row r="159" spans="2:12" x14ac:dyDescent="0.25">
      <c r="B159">
        <v>24612244897.959</v>
      </c>
      <c r="C159">
        <v>-64.774765000000002</v>
      </c>
      <c r="D159">
        <v>-56.939143999999999</v>
      </c>
      <c r="J159">
        <v>24612244897.959</v>
      </c>
      <c r="K159">
        <v>-59.507095</v>
      </c>
      <c r="L159">
        <v>-51.759483000000003</v>
      </c>
    </row>
    <row r="160" spans="2:12" x14ac:dyDescent="0.25">
      <c r="B160">
        <v>24908163265.306</v>
      </c>
      <c r="C160">
        <v>-64.684630999999996</v>
      </c>
      <c r="D160">
        <v>-58.449776</v>
      </c>
      <c r="J160">
        <v>24908163265.306</v>
      </c>
      <c r="K160">
        <v>-59.921672999999998</v>
      </c>
      <c r="L160">
        <v>-51.847572</v>
      </c>
    </row>
    <row r="161" spans="2:12" x14ac:dyDescent="0.25">
      <c r="B161">
        <v>25204081632.653</v>
      </c>
      <c r="C161">
        <v>-68.541954000000004</v>
      </c>
      <c r="D161">
        <v>-60.412444999999998</v>
      </c>
      <c r="J161">
        <v>25204081632.653</v>
      </c>
      <c r="K161">
        <v>-62.607982999999997</v>
      </c>
      <c r="L161">
        <v>-53.940539999999999</v>
      </c>
    </row>
    <row r="162" spans="2:12" x14ac:dyDescent="0.25">
      <c r="B162">
        <v>25500000000</v>
      </c>
      <c r="C162">
        <v>-70.406058999999999</v>
      </c>
      <c r="D162">
        <v>-62.110911999999999</v>
      </c>
      <c r="J162">
        <v>25500000000</v>
      </c>
      <c r="K162">
        <v>-66.156807000000001</v>
      </c>
      <c r="L162">
        <v>-55.831203000000002</v>
      </c>
    </row>
    <row r="163" spans="2:12" x14ac:dyDescent="0.25">
      <c r="B163">
        <v>25795918367.347</v>
      </c>
      <c r="C163">
        <v>-69.593102000000002</v>
      </c>
      <c r="D163">
        <v>-62.492370999999999</v>
      </c>
      <c r="J163">
        <v>25795918367.347</v>
      </c>
      <c r="K163">
        <v>-65.639717000000005</v>
      </c>
      <c r="L163">
        <v>-57.111533999999999</v>
      </c>
    </row>
    <row r="164" spans="2:12" x14ac:dyDescent="0.25">
      <c r="B164">
        <v>26091836734.694</v>
      </c>
      <c r="C164">
        <v>-69.701392999999996</v>
      </c>
      <c r="D164">
        <v>-61.319426999999997</v>
      </c>
      <c r="J164">
        <v>26091836734.694</v>
      </c>
      <c r="K164">
        <v>-66.236328</v>
      </c>
      <c r="L164">
        <v>-57.798484999999999</v>
      </c>
    </row>
    <row r="165" spans="2:12" x14ac:dyDescent="0.25">
      <c r="B165">
        <v>26387755102.041</v>
      </c>
      <c r="C165">
        <v>-66.966628999999998</v>
      </c>
      <c r="D165">
        <v>-59.660507000000003</v>
      </c>
      <c r="J165">
        <v>26387755102.041</v>
      </c>
      <c r="K165">
        <v>-67.747687999999997</v>
      </c>
      <c r="L165">
        <v>-58.718468000000001</v>
      </c>
    </row>
    <row r="166" spans="2:12" x14ac:dyDescent="0.25">
      <c r="B166">
        <v>26683673469.388</v>
      </c>
      <c r="C166">
        <v>-64.616966000000005</v>
      </c>
      <c r="D166">
        <v>-58.182468</v>
      </c>
      <c r="J166">
        <v>26683673469.388</v>
      </c>
      <c r="K166">
        <v>-68.033835999999994</v>
      </c>
      <c r="L166">
        <v>-58.928722</v>
      </c>
    </row>
    <row r="167" spans="2:12" x14ac:dyDescent="0.25">
      <c r="B167">
        <v>26979591836.735001</v>
      </c>
      <c r="C167">
        <v>-65.118797000000001</v>
      </c>
      <c r="D167">
        <v>-58.733578000000001</v>
      </c>
      <c r="J167">
        <v>26979591836.735001</v>
      </c>
      <c r="K167">
        <v>-66.699180999999996</v>
      </c>
      <c r="L167">
        <v>-58.762782999999999</v>
      </c>
    </row>
    <row r="168" spans="2:12" x14ac:dyDescent="0.25">
      <c r="B168">
        <v>27275510204.082001</v>
      </c>
      <c r="C168">
        <v>-68.458672000000007</v>
      </c>
      <c r="D168">
        <v>-59.887993000000002</v>
      </c>
      <c r="J168">
        <v>27275510204.082001</v>
      </c>
      <c r="K168">
        <v>-67.355468999999999</v>
      </c>
      <c r="L168">
        <v>-58.991382999999999</v>
      </c>
    </row>
    <row r="169" spans="2:12" x14ac:dyDescent="0.25">
      <c r="B169">
        <v>27571428571.429001</v>
      </c>
      <c r="C169">
        <v>-67.975204000000005</v>
      </c>
      <c r="D169">
        <v>-62.781756999999999</v>
      </c>
      <c r="J169">
        <v>27571428571.429001</v>
      </c>
      <c r="K169">
        <v>-68.882728999999998</v>
      </c>
      <c r="L169">
        <v>-60.108822000000004</v>
      </c>
    </row>
    <row r="170" spans="2:12" x14ac:dyDescent="0.25">
      <c r="B170">
        <v>27867346938.776001</v>
      </c>
      <c r="C170">
        <v>-73.796431999999996</v>
      </c>
      <c r="D170">
        <v>-66.542252000000005</v>
      </c>
      <c r="J170">
        <v>27867346938.776001</v>
      </c>
      <c r="K170">
        <v>-70.106102000000007</v>
      </c>
      <c r="L170">
        <v>-61.341887999999997</v>
      </c>
    </row>
    <row r="171" spans="2:12" x14ac:dyDescent="0.25">
      <c r="B171">
        <v>28163265306.122002</v>
      </c>
      <c r="C171">
        <v>-79.650490000000005</v>
      </c>
      <c r="D171">
        <v>-70.106421999999995</v>
      </c>
      <c r="J171">
        <v>28163265306.122002</v>
      </c>
      <c r="K171">
        <v>-71.159430999999998</v>
      </c>
      <c r="L171">
        <v>-61.700001</v>
      </c>
    </row>
    <row r="172" spans="2:12" x14ac:dyDescent="0.25">
      <c r="B172">
        <v>28459183673.469002</v>
      </c>
      <c r="C172">
        <v>-78.513679999999994</v>
      </c>
      <c r="D172">
        <v>-69.827445999999995</v>
      </c>
      <c r="J172">
        <v>28459183673.469002</v>
      </c>
      <c r="K172">
        <v>-70.202644000000006</v>
      </c>
      <c r="L172">
        <v>-61.057738999999998</v>
      </c>
    </row>
    <row r="173" spans="2:12" x14ac:dyDescent="0.25">
      <c r="B173">
        <v>28755102040.816002</v>
      </c>
      <c r="C173">
        <v>-72.739784</v>
      </c>
      <c r="D173">
        <v>-65.014258999999996</v>
      </c>
      <c r="J173">
        <v>28755102040.816002</v>
      </c>
      <c r="K173">
        <v>-68.543564000000003</v>
      </c>
      <c r="L173">
        <v>-62.206378999999998</v>
      </c>
    </row>
    <row r="174" spans="2:12" x14ac:dyDescent="0.25">
      <c r="B174">
        <v>29051020408.162998</v>
      </c>
      <c r="C174">
        <v>-65.082092000000003</v>
      </c>
      <c r="D174">
        <v>-59.619979999999998</v>
      </c>
      <c r="J174">
        <v>29051020408.162998</v>
      </c>
      <c r="K174">
        <v>-74.850623999999996</v>
      </c>
      <c r="L174">
        <v>-62.726157999999998</v>
      </c>
    </row>
    <row r="175" spans="2:12" x14ac:dyDescent="0.25">
      <c r="B175">
        <v>29346938775.509998</v>
      </c>
      <c r="C175">
        <v>-62.313419000000003</v>
      </c>
      <c r="D175">
        <v>-54.553417000000003</v>
      </c>
      <c r="J175">
        <v>29346938775.509998</v>
      </c>
      <c r="K175">
        <v>-71.888351</v>
      </c>
      <c r="L175">
        <v>-61.931274000000002</v>
      </c>
    </row>
    <row r="176" spans="2:12" x14ac:dyDescent="0.25">
      <c r="B176">
        <v>29642857142.856998</v>
      </c>
      <c r="C176">
        <v>-57.699309999999997</v>
      </c>
      <c r="D176">
        <v>-51.945647999999998</v>
      </c>
      <c r="J176">
        <v>29642857142.856998</v>
      </c>
      <c r="K176">
        <v>-66.171349000000006</v>
      </c>
      <c r="L176">
        <v>-58.185932000000001</v>
      </c>
    </row>
    <row r="177" spans="2:12" x14ac:dyDescent="0.25">
      <c r="B177">
        <v>29938775510.203999</v>
      </c>
      <c r="C177">
        <v>-57.470486000000001</v>
      </c>
      <c r="D177">
        <v>-51.546329</v>
      </c>
      <c r="J177">
        <v>29938775510.203999</v>
      </c>
      <c r="K177">
        <v>-63.618316999999998</v>
      </c>
      <c r="L177">
        <v>-55.563907999999998</v>
      </c>
    </row>
    <row r="178" spans="2:12" x14ac:dyDescent="0.25">
      <c r="B178">
        <v>30234693877.550999</v>
      </c>
      <c r="C178">
        <v>-61.300995</v>
      </c>
      <c r="D178">
        <v>-55.168255000000002</v>
      </c>
      <c r="J178">
        <v>30234693877.550999</v>
      </c>
      <c r="K178">
        <v>-64.067001000000005</v>
      </c>
      <c r="L178">
        <v>-56.166480999999997</v>
      </c>
    </row>
    <row r="179" spans="2:12" x14ac:dyDescent="0.25">
      <c r="B179">
        <v>30530612244.897999</v>
      </c>
      <c r="C179">
        <v>-68.597892999999999</v>
      </c>
      <c r="D179">
        <v>-60.589733000000003</v>
      </c>
      <c r="J179">
        <v>30530612244.897999</v>
      </c>
      <c r="K179">
        <v>-68.006020000000007</v>
      </c>
      <c r="L179">
        <v>-61.467410999999998</v>
      </c>
    </row>
    <row r="180" spans="2:12" x14ac:dyDescent="0.25">
      <c r="B180">
        <v>30826530612.244999</v>
      </c>
      <c r="C180">
        <v>-73.757210000000001</v>
      </c>
      <c r="D180">
        <v>-64.969954999999999</v>
      </c>
      <c r="J180">
        <v>30826530612.244999</v>
      </c>
      <c r="K180">
        <v>-79.494308000000004</v>
      </c>
      <c r="L180">
        <v>-67.311920000000001</v>
      </c>
    </row>
    <row r="181" spans="2:12" x14ac:dyDescent="0.25">
      <c r="B181">
        <v>31122448979.591999</v>
      </c>
      <c r="C181">
        <v>-74.559273000000005</v>
      </c>
      <c r="D181">
        <v>-67.437576000000007</v>
      </c>
      <c r="J181">
        <v>31122448979.591999</v>
      </c>
      <c r="K181">
        <v>-81.495345999999998</v>
      </c>
      <c r="L181">
        <v>-69.595284000000007</v>
      </c>
    </row>
    <row r="182" spans="2:12" x14ac:dyDescent="0.25">
      <c r="B182">
        <v>31418367346.938999</v>
      </c>
      <c r="C182">
        <v>-76.256873999999996</v>
      </c>
      <c r="D182">
        <v>-66.677871999999994</v>
      </c>
      <c r="J182">
        <v>31418367346.938999</v>
      </c>
      <c r="K182">
        <v>-74.797058000000007</v>
      </c>
      <c r="L182">
        <v>-66.323134999999994</v>
      </c>
    </row>
    <row r="183" spans="2:12" x14ac:dyDescent="0.25">
      <c r="B183">
        <v>31714285714.285999</v>
      </c>
      <c r="C183">
        <v>-71.821258999999998</v>
      </c>
      <c r="D183">
        <v>-65.501137</v>
      </c>
      <c r="J183">
        <v>31714285714.285999</v>
      </c>
      <c r="K183">
        <v>-69.723243999999994</v>
      </c>
      <c r="L183">
        <v>-61.821216999999997</v>
      </c>
    </row>
    <row r="184" spans="2:12" x14ac:dyDescent="0.25">
      <c r="B184">
        <v>32010204081.632999</v>
      </c>
      <c r="C184">
        <v>-71.517334000000005</v>
      </c>
      <c r="D184">
        <v>-63.433917999999998</v>
      </c>
      <c r="J184">
        <v>32010204081.632999</v>
      </c>
      <c r="K184">
        <v>-68.059669</v>
      </c>
      <c r="L184">
        <v>-59.361201999999999</v>
      </c>
    </row>
    <row r="185" spans="2:12" x14ac:dyDescent="0.25">
      <c r="B185">
        <v>32306122448.98</v>
      </c>
      <c r="C185">
        <v>-70.589721999999995</v>
      </c>
      <c r="D185">
        <v>-64.756270999999998</v>
      </c>
      <c r="J185">
        <v>32306122448.98</v>
      </c>
      <c r="K185">
        <v>-67.514838999999995</v>
      </c>
      <c r="L185">
        <v>-58.543446000000003</v>
      </c>
    </row>
    <row r="186" spans="2:12" x14ac:dyDescent="0.25">
      <c r="B186">
        <v>32602040816.327</v>
      </c>
      <c r="C186">
        <v>-76.403335999999996</v>
      </c>
      <c r="D186">
        <v>-66.220130999999995</v>
      </c>
      <c r="J186">
        <v>32602040816.327</v>
      </c>
      <c r="K186">
        <v>-67.334770000000006</v>
      </c>
      <c r="L186">
        <v>-57.353980999999997</v>
      </c>
    </row>
    <row r="187" spans="2:12" x14ac:dyDescent="0.25">
      <c r="B187">
        <v>32897959183.673</v>
      </c>
      <c r="C187">
        <v>-76.526916999999997</v>
      </c>
      <c r="D187">
        <v>-66.136948000000004</v>
      </c>
      <c r="J187">
        <v>32897959183.673</v>
      </c>
      <c r="K187">
        <v>-64.606635999999995</v>
      </c>
      <c r="L187">
        <v>-55.966113999999997</v>
      </c>
    </row>
    <row r="188" spans="2:12" x14ac:dyDescent="0.25">
      <c r="B188">
        <v>33193877551.02</v>
      </c>
      <c r="C188">
        <v>-71.013419999999996</v>
      </c>
      <c r="D188">
        <v>-62.130370999999997</v>
      </c>
      <c r="J188">
        <v>33193877551.02</v>
      </c>
      <c r="K188">
        <v>-63.416946000000003</v>
      </c>
      <c r="L188">
        <v>-54.244388999999998</v>
      </c>
    </row>
    <row r="189" spans="2:12" x14ac:dyDescent="0.25">
      <c r="B189">
        <v>33489795918.367001</v>
      </c>
      <c r="C189">
        <v>-65.082183999999998</v>
      </c>
      <c r="D189">
        <v>-58.417011000000002</v>
      </c>
      <c r="J189">
        <v>33489795918.367001</v>
      </c>
      <c r="K189">
        <v>-62.172504000000004</v>
      </c>
      <c r="L189">
        <v>-53.899524999999997</v>
      </c>
    </row>
    <row r="190" spans="2:12" x14ac:dyDescent="0.25">
      <c r="B190">
        <v>33785714285.714001</v>
      </c>
      <c r="C190">
        <v>-66.104400999999996</v>
      </c>
      <c r="D190">
        <v>-58.083911999999998</v>
      </c>
      <c r="J190">
        <v>33785714285.714001</v>
      </c>
      <c r="K190">
        <v>-63.426991000000001</v>
      </c>
      <c r="L190">
        <v>-54.047611000000003</v>
      </c>
    </row>
    <row r="191" spans="2:12" x14ac:dyDescent="0.25">
      <c r="B191">
        <v>34081632653.061001</v>
      </c>
      <c r="C191">
        <v>-70.693359000000001</v>
      </c>
      <c r="D191">
        <v>-60.281883000000001</v>
      </c>
      <c r="J191">
        <v>34081632653.061001</v>
      </c>
      <c r="K191">
        <v>-63.799171000000001</v>
      </c>
      <c r="L191">
        <v>-54.643261000000003</v>
      </c>
    </row>
    <row r="192" spans="2:12" x14ac:dyDescent="0.25">
      <c r="B192">
        <v>34377551020.407997</v>
      </c>
      <c r="C192">
        <v>-72.255050999999995</v>
      </c>
      <c r="D192">
        <v>-63.169769000000002</v>
      </c>
      <c r="J192">
        <v>34377551020.407997</v>
      </c>
      <c r="K192">
        <v>-63.945335</v>
      </c>
      <c r="L192">
        <v>-55.123745</v>
      </c>
    </row>
    <row r="193" spans="2:12" x14ac:dyDescent="0.25">
      <c r="B193">
        <v>34673469387.754997</v>
      </c>
      <c r="C193">
        <v>-75.143294999999995</v>
      </c>
      <c r="D193">
        <v>-63.218040000000002</v>
      </c>
      <c r="J193">
        <v>34673469387.754997</v>
      </c>
      <c r="K193">
        <v>-65.002257999999998</v>
      </c>
      <c r="L193">
        <v>-55.779910999999998</v>
      </c>
    </row>
    <row r="194" spans="2:12" x14ac:dyDescent="0.25">
      <c r="B194">
        <v>34969387755.101997</v>
      </c>
      <c r="C194">
        <v>-71.003219999999999</v>
      </c>
      <c r="D194">
        <v>-63.957462</v>
      </c>
      <c r="J194">
        <v>34969387755.101997</v>
      </c>
      <c r="K194">
        <v>-65.970450999999997</v>
      </c>
      <c r="L194">
        <v>-56.731681999999999</v>
      </c>
    </row>
    <row r="195" spans="2:12" x14ac:dyDescent="0.25">
      <c r="B195">
        <v>35265306122.448997</v>
      </c>
      <c r="C195">
        <v>-74.521850999999998</v>
      </c>
      <c r="D195">
        <v>-63.392302999999998</v>
      </c>
      <c r="J195">
        <v>35265306122.448997</v>
      </c>
      <c r="K195">
        <v>-67.150124000000005</v>
      </c>
      <c r="L195">
        <v>-57.355750999999998</v>
      </c>
    </row>
    <row r="196" spans="2:12" x14ac:dyDescent="0.25">
      <c r="B196">
        <v>35561224489.795998</v>
      </c>
      <c r="C196">
        <v>-73.472144999999998</v>
      </c>
      <c r="D196">
        <v>-63.958163999999996</v>
      </c>
      <c r="J196">
        <v>35561224489.795998</v>
      </c>
      <c r="K196">
        <v>-67.203995000000006</v>
      </c>
      <c r="L196">
        <v>-57.551338000000001</v>
      </c>
    </row>
    <row r="197" spans="2:12" x14ac:dyDescent="0.25">
      <c r="B197">
        <v>35857142857.142998</v>
      </c>
      <c r="C197">
        <v>-72.821219999999997</v>
      </c>
      <c r="D197">
        <v>-61.601954999999997</v>
      </c>
      <c r="J197">
        <v>35857142857.142998</v>
      </c>
      <c r="K197">
        <v>-66.921051000000006</v>
      </c>
      <c r="L197">
        <v>-57.219543000000002</v>
      </c>
    </row>
    <row r="198" spans="2:12" x14ac:dyDescent="0.25">
      <c r="B198">
        <v>36153061224.489998</v>
      </c>
      <c r="C198">
        <v>-67.599350000000001</v>
      </c>
      <c r="D198">
        <v>-58.534336000000003</v>
      </c>
      <c r="J198">
        <v>36153061224.489998</v>
      </c>
      <c r="K198">
        <v>-66.576911999999993</v>
      </c>
      <c r="L198">
        <v>-56.672237000000003</v>
      </c>
    </row>
    <row r="199" spans="2:12" x14ac:dyDescent="0.25">
      <c r="B199">
        <v>36448979591.836998</v>
      </c>
      <c r="C199">
        <v>-64.512939000000003</v>
      </c>
      <c r="D199">
        <v>-55.049236000000001</v>
      </c>
      <c r="J199">
        <v>36448979591.836998</v>
      </c>
      <c r="K199">
        <v>-66.031136000000004</v>
      </c>
      <c r="L199">
        <v>-56.272056999999997</v>
      </c>
    </row>
    <row r="200" spans="2:12" x14ac:dyDescent="0.25">
      <c r="B200">
        <v>36744897959.183998</v>
      </c>
      <c r="C200">
        <v>-62.39114</v>
      </c>
      <c r="D200">
        <v>-53.068455</v>
      </c>
      <c r="J200">
        <v>36744897959.183998</v>
      </c>
      <c r="K200">
        <v>-66.052193000000003</v>
      </c>
      <c r="L200">
        <v>-56.280113</v>
      </c>
    </row>
    <row r="201" spans="2:12" x14ac:dyDescent="0.25">
      <c r="B201">
        <v>37040816326.530998</v>
      </c>
      <c r="C201">
        <v>-61.597076000000001</v>
      </c>
      <c r="D201">
        <v>-52.232036999999998</v>
      </c>
      <c r="J201">
        <v>37040816326.530998</v>
      </c>
      <c r="K201">
        <v>-66.728095999999994</v>
      </c>
      <c r="L201">
        <v>-56.274582000000002</v>
      </c>
    </row>
    <row r="202" spans="2:12" x14ac:dyDescent="0.25">
      <c r="B202">
        <v>37336734693.877998</v>
      </c>
      <c r="C202">
        <v>-61.762180000000001</v>
      </c>
      <c r="D202">
        <v>-51.877547999999997</v>
      </c>
      <c r="J202">
        <v>37336734693.877998</v>
      </c>
      <c r="K202">
        <v>-66.119727999999995</v>
      </c>
      <c r="L202">
        <v>-56.496448999999998</v>
      </c>
    </row>
    <row r="203" spans="2:12" x14ac:dyDescent="0.25">
      <c r="B203">
        <v>37632653061.223999</v>
      </c>
      <c r="C203">
        <v>-61.208686999999998</v>
      </c>
      <c r="D203">
        <v>-52.584583000000002</v>
      </c>
      <c r="J203">
        <v>37632653061.223999</v>
      </c>
      <c r="K203">
        <v>-66.928894</v>
      </c>
      <c r="L203">
        <v>-56.974224</v>
      </c>
    </row>
    <row r="204" spans="2:12" x14ac:dyDescent="0.25">
      <c r="B204">
        <v>37928571428.570999</v>
      </c>
      <c r="C204">
        <v>-63.636733999999997</v>
      </c>
      <c r="D204">
        <v>-53.670231000000001</v>
      </c>
      <c r="J204">
        <v>37928571428.570999</v>
      </c>
      <c r="K204">
        <v>-68.499679999999998</v>
      </c>
      <c r="L204">
        <v>-57.398021999999997</v>
      </c>
    </row>
    <row r="205" spans="2:12" x14ac:dyDescent="0.25">
      <c r="B205">
        <v>38224489795.917999</v>
      </c>
      <c r="C205">
        <v>-65.020088000000001</v>
      </c>
      <c r="D205">
        <v>-54.891247</v>
      </c>
      <c r="J205">
        <v>38224489795.917999</v>
      </c>
      <c r="K205">
        <v>-67.863144000000005</v>
      </c>
      <c r="L205">
        <v>-57.706271999999998</v>
      </c>
    </row>
    <row r="206" spans="2:12" x14ac:dyDescent="0.25">
      <c r="B206">
        <v>38520408163.264999</v>
      </c>
      <c r="C206">
        <v>-64.854400999999996</v>
      </c>
      <c r="D206">
        <v>-54.427703999999999</v>
      </c>
      <c r="J206">
        <v>38520408163.264999</v>
      </c>
      <c r="K206">
        <v>-68.223159999999993</v>
      </c>
      <c r="L206">
        <v>-57.959350999999998</v>
      </c>
    </row>
    <row r="207" spans="2:12" x14ac:dyDescent="0.25">
      <c r="B207">
        <v>38816326530.612</v>
      </c>
      <c r="C207">
        <v>-62.264758999999998</v>
      </c>
      <c r="D207">
        <v>-52.969935999999997</v>
      </c>
      <c r="J207">
        <v>38816326530.612</v>
      </c>
      <c r="K207">
        <v>-69.608115999999995</v>
      </c>
      <c r="L207">
        <v>-60.929600000000001</v>
      </c>
    </row>
    <row r="208" spans="2:12" x14ac:dyDescent="0.25">
      <c r="B208">
        <v>39112244897.959</v>
      </c>
      <c r="C208">
        <v>-61.239597000000003</v>
      </c>
      <c r="D208">
        <v>-51.731022000000003</v>
      </c>
      <c r="J208">
        <v>39112244897.959</v>
      </c>
      <c r="K208">
        <v>-76.953361999999998</v>
      </c>
      <c r="L208">
        <v>-65.986275000000006</v>
      </c>
    </row>
    <row r="209" spans="2:12" x14ac:dyDescent="0.25">
      <c r="B209">
        <v>39408163265.306</v>
      </c>
      <c r="C209">
        <v>-61.666030999999997</v>
      </c>
      <c r="D209">
        <v>-47.017941</v>
      </c>
      <c r="J209">
        <v>39408163265.306</v>
      </c>
      <c r="K209">
        <v>-83.530449000000004</v>
      </c>
      <c r="L209">
        <v>-68.684119999999993</v>
      </c>
    </row>
    <row r="210" spans="2:12" x14ac:dyDescent="0.25">
      <c r="B210">
        <v>39704081632.653</v>
      </c>
      <c r="C210">
        <v>-51.715820000000001</v>
      </c>
      <c r="D210">
        <v>-45.147350000000003</v>
      </c>
      <c r="J210">
        <v>39704081632.653</v>
      </c>
      <c r="K210">
        <v>-77.810669000000004</v>
      </c>
      <c r="L210">
        <v>-68.350982999999999</v>
      </c>
    </row>
    <row r="211" spans="2:12" x14ac:dyDescent="0.25">
      <c r="B211">
        <v>40000000000</v>
      </c>
      <c r="C211">
        <v>-55.657055</v>
      </c>
      <c r="D211">
        <v>-43.097050000000003</v>
      </c>
      <c r="J211">
        <v>40000000000</v>
      </c>
      <c r="K211">
        <v>-75.973915000000005</v>
      </c>
      <c r="L211">
        <v>-65.822631999999999</v>
      </c>
    </row>
    <row r="212" spans="2:12" x14ac:dyDescent="0.25">
      <c r="B212" t="s">
        <v>21</v>
      </c>
      <c r="J212" t="s">
        <v>21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212"/>
  <sheetViews>
    <sheetView workbookViewId="0">
      <selection activeCell="B1" sqref="B1:D1048576"/>
    </sheetView>
  </sheetViews>
  <sheetFormatPr defaultRowHeight="15" x14ac:dyDescent="0.25"/>
  <cols>
    <col min="1" max="1" width="13.7109375" style="38" customWidth="1"/>
    <col min="5" max="5" width="2.7109375" style="9" customWidth="1"/>
    <col min="6" max="6" width="12.85546875" style="6" bestFit="1" customWidth="1"/>
    <col min="7" max="7" width="18.5703125" style="12" bestFit="1" customWidth="1"/>
    <col min="8" max="8" width="20.5703125" style="12" bestFit="1" customWidth="1"/>
    <col min="9" max="9" width="13.7109375" style="38" customWidth="1"/>
    <col min="13" max="13" width="2.7109375" style="9" customWidth="1"/>
    <col min="14" max="14" width="12.85546875" style="6" bestFit="1" customWidth="1"/>
    <col min="15" max="15" width="18.5703125" style="12" bestFit="1" customWidth="1"/>
    <col min="16" max="16" width="20.5703125" style="12" bestFit="1" customWidth="1"/>
    <col min="17" max="17" width="2.7109375" style="9" customWidth="1"/>
  </cols>
  <sheetData>
    <row r="1" spans="1:17" x14ac:dyDescent="0.25">
      <c r="B1" t="s">
        <v>95</v>
      </c>
      <c r="F1" s="6" t="s">
        <v>2</v>
      </c>
      <c r="G1" s="13" t="s">
        <v>112</v>
      </c>
      <c r="H1" s="42" t="str">
        <f>D112</f>
        <v>2Ix1L dBc Log Mag(dB)</v>
      </c>
      <c r="J1" t="s">
        <v>95</v>
      </c>
      <c r="N1" s="6" t="s">
        <v>2</v>
      </c>
      <c r="O1" s="13" t="s">
        <v>112</v>
      </c>
      <c r="P1" s="42" t="str">
        <f>L112</f>
        <v>2Ix1L dBc Log Mag(dB)</v>
      </c>
    </row>
    <row r="2" spans="1:17" x14ac:dyDescent="0.25">
      <c r="A2" s="48" t="s">
        <v>111</v>
      </c>
      <c r="B2" t="s">
        <v>270</v>
      </c>
      <c r="C2" t="s">
        <v>263</v>
      </c>
      <c r="D2" t="s">
        <v>264</v>
      </c>
      <c r="H2" s="11"/>
      <c r="I2" s="48" t="s">
        <v>108</v>
      </c>
      <c r="J2" t="s">
        <v>270</v>
      </c>
      <c r="K2" t="s">
        <v>263</v>
      </c>
      <c r="L2" t="s">
        <v>264</v>
      </c>
      <c r="P2" s="11"/>
    </row>
    <row r="3" spans="1:17" s="15" customFormat="1" x14ac:dyDescent="0.25">
      <c r="A3" s="38"/>
      <c r="B3" t="s">
        <v>299</v>
      </c>
      <c r="C3" t="s">
        <v>300</v>
      </c>
      <c r="D3" t="s">
        <v>301</v>
      </c>
      <c r="E3" s="14"/>
      <c r="F3" s="13" t="s">
        <v>12</v>
      </c>
      <c r="G3" s="13">
        <f>ABS(AVERAGE(G5:G103))</f>
        <v>68.891191525252509</v>
      </c>
      <c r="H3" s="13" t="s">
        <v>230</v>
      </c>
      <c r="I3" s="38"/>
      <c r="J3" t="s">
        <v>299</v>
      </c>
      <c r="K3" t="s">
        <v>300</v>
      </c>
      <c r="L3" t="s">
        <v>302</v>
      </c>
      <c r="M3" s="14"/>
      <c r="N3" s="13" t="s">
        <v>12</v>
      </c>
      <c r="O3" s="13">
        <f>ABS(AVERAGE(O5:O103))</f>
        <v>70.32327922222224</v>
      </c>
      <c r="P3" s="13" t="s">
        <v>230</v>
      </c>
      <c r="Q3" s="14"/>
    </row>
    <row r="4" spans="1:17" x14ac:dyDescent="0.25">
      <c r="B4" t="s">
        <v>98</v>
      </c>
      <c r="G4" s="11"/>
      <c r="H4" s="11"/>
      <c r="J4" t="s">
        <v>98</v>
      </c>
      <c r="O4" s="11"/>
      <c r="P4" s="11"/>
    </row>
    <row r="5" spans="1:17" x14ac:dyDescent="0.25">
      <c r="F5" s="6">
        <f t="shared" ref="F5:F36" si="0">B113/1000000000</f>
        <v>11</v>
      </c>
      <c r="G5" s="11">
        <f>H5-10</f>
        <v>-71.678218999999999</v>
      </c>
      <c r="H5" s="6">
        <f t="shared" ref="H5:H36" si="1">D113</f>
        <v>-61.678218999999999</v>
      </c>
      <c r="N5" s="6">
        <f t="shared" ref="N5:N36" si="2">J113/1000000000</f>
        <v>11</v>
      </c>
      <c r="O5" s="11">
        <f>P5-10</f>
        <v>-68.708957999999996</v>
      </c>
      <c r="P5" s="6">
        <f t="shared" ref="P5:P36" si="3">L113</f>
        <v>-58.708958000000003</v>
      </c>
    </row>
    <row r="6" spans="1:17" x14ac:dyDescent="0.25">
      <c r="F6" s="6">
        <f t="shared" si="0"/>
        <v>11.295918367346999</v>
      </c>
      <c r="G6" s="11">
        <f t="shared" ref="G6:G69" si="4">H6-10</f>
        <v>-74.359879000000006</v>
      </c>
      <c r="H6" s="6">
        <f t="shared" si="1"/>
        <v>-64.359879000000006</v>
      </c>
      <c r="N6" s="6">
        <f t="shared" si="2"/>
        <v>11.295918367346999</v>
      </c>
      <c r="O6" s="11">
        <f t="shared" ref="O6:O69" si="5">P6-10</f>
        <v>-67.893597</v>
      </c>
      <c r="P6" s="6">
        <f t="shared" si="3"/>
        <v>-57.893597</v>
      </c>
    </row>
    <row r="7" spans="1:17" x14ac:dyDescent="0.25">
      <c r="B7" t="s">
        <v>99</v>
      </c>
      <c r="F7" s="6">
        <f t="shared" si="0"/>
        <v>11.591836734694001</v>
      </c>
      <c r="G7" s="11">
        <f t="shared" si="4"/>
        <v>-76.810744999999997</v>
      </c>
      <c r="H7" s="6">
        <f t="shared" si="1"/>
        <v>-66.810744999999997</v>
      </c>
      <c r="J7" t="s">
        <v>99</v>
      </c>
      <c r="N7" s="6">
        <f t="shared" si="2"/>
        <v>11.591836734694001</v>
      </c>
      <c r="O7" s="11">
        <f t="shared" si="5"/>
        <v>-67.461185</v>
      </c>
      <c r="P7" s="6">
        <f t="shared" si="3"/>
        <v>-57.461185</v>
      </c>
    </row>
    <row r="8" spans="1:17" x14ac:dyDescent="0.25">
      <c r="B8" t="s">
        <v>19</v>
      </c>
      <c r="C8" t="s">
        <v>116</v>
      </c>
      <c r="F8" s="6">
        <f t="shared" si="0"/>
        <v>11.887755102041</v>
      </c>
      <c r="G8" s="11">
        <f t="shared" si="4"/>
        <v>-82.347931000000003</v>
      </c>
      <c r="H8" s="6">
        <f t="shared" si="1"/>
        <v>-72.347931000000003</v>
      </c>
      <c r="J8" t="s">
        <v>19</v>
      </c>
      <c r="K8" t="s">
        <v>116</v>
      </c>
      <c r="N8" s="6">
        <f t="shared" si="2"/>
        <v>11.887755102041</v>
      </c>
      <c r="O8" s="11">
        <f t="shared" si="5"/>
        <v>-68.911384999999996</v>
      </c>
      <c r="P8" s="6">
        <f t="shared" si="3"/>
        <v>-58.911385000000003</v>
      </c>
    </row>
    <row r="9" spans="1:17" x14ac:dyDescent="0.25">
      <c r="B9">
        <v>11000000000</v>
      </c>
      <c r="C9">
        <v>-6.7853789000000004</v>
      </c>
      <c r="F9" s="6">
        <f t="shared" si="0"/>
        <v>12.183673469388001</v>
      </c>
      <c r="G9" s="11">
        <f t="shared" si="4"/>
        <v>-80.726523999999998</v>
      </c>
      <c r="H9" s="6">
        <f t="shared" si="1"/>
        <v>-70.726523999999998</v>
      </c>
      <c r="J9">
        <v>11000000000</v>
      </c>
      <c r="K9">
        <v>-11.199560999999999</v>
      </c>
      <c r="N9" s="6">
        <f t="shared" si="2"/>
        <v>12.183673469388001</v>
      </c>
      <c r="O9" s="11">
        <f t="shared" si="5"/>
        <v>-68.723881000000006</v>
      </c>
      <c r="P9" s="6">
        <f t="shared" si="3"/>
        <v>-58.723880999999999</v>
      </c>
    </row>
    <row r="10" spans="1:17" x14ac:dyDescent="0.25">
      <c r="B10">
        <v>11295918367.347</v>
      </c>
      <c r="C10">
        <v>-6.5546955999999996</v>
      </c>
      <c r="F10" s="6">
        <f t="shared" si="0"/>
        <v>12.479591836735</v>
      </c>
      <c r="G10" s="11">
        <f t="shared" si="4"/>
        <v>-79.231323000000003</v>
      </c>
      <c r="H10" s="6">
        <f t="shared" si="1"/>
        <v>-69.231323000000003</v>
      </c>
      <c r="J10">
        <v>11295918367.347</v>
      </c>
      <c r="K10">
        <v>-10.582324</v>
      </c>
      <c r="N10" s="6">
        <f t="shared" si="2"/>
        <v>12.479591836735</v>
      </c>
      <c r="O10" s="11">
        <f t="shared" si="5"/>
        <v>-73.672553999999991</v>
      </c>
      <c r="P10" s="6">
        <f t="shared" si="3"/>
        <v>-63.672553999999998</v>
      </c>
    </row>
    <row r="11" spans="1:17" x14ac:dyDescent="0.25">
      <c r="B11">
        <v>11591836734.694</v>
      </c>
      <c r="C11">
        <v>-6.4089755999999998</v>
      </c>
      <c r="F11" s="6">
        <f t="shared" si="0"/>
        <v>12.775510204082</v>
      </c>
      <c r="G11" s="11">
        <f t="shared" si="4"/>
        <v>-75.328697000000005</v>
      </c>
      <c r="H11" s="6">
        <f t="shared" si="1"/>
        <v>-65.328697000000005</v>
      </c>
      <c r="J11">
        <v>11591836734.694</v>
      </c>
      <c r="K11">
        <v>-10.019018000000001</v>
      </c>
      <c r="N11" s="6">
        <f t="shared" si="2"/>
        <v>12.775510204082</v>
      </c>
      <c r="O11" s="11">
        <f t="shared" si="5"/>
        <v>-74.315360999999996</v>
      </c>
      <c r="P11" s="6">
        <f t="shared" si="3"/>
        <v>-64.315360999999996</v>
      </c>
    </row>
    <row r="12" spans="1:17" x14ac:dyDescent="0.25">
      <c r="B12">
        <v>11887755102.041</v>
      </c>
      <c r="C12">
        <v>-6.4144005999999996</v>
      </c>
      <c r="F12" s="6">
        <f t="shared" si="0"/>
        <v>13.071428571429001</v>
      </c>
      <c r="G12" s="11">
        <f t="shared" si="4"/>
        <v>-73.360393999999999</v>
      </c>
      <c r="H12" s="6">
        <f t="shared" si="1"/>
        <v>-63.360393999999999</v>
      </c>
      <c r="J12">
        <v>11887755102.041</v>
      </c>
      <c r="K12">
        <v>-9.3671904000000001</v>
      </c>
      <c r="N12" s="6">
        <f t="shared" si="2"/>
        <v>13.071428571429001</v>
      </c>
      <c r="O12" s="11">
        <f t="shared" si="5"/>
        <v>-82.169951999999995</v>
      </c>
      <c r="P12" s="6">
        <f t="shared" si="3"/>
        <v>-72.169951999999995</v>
      </c>
    </row>
    <row r="13" spans="1:17" x14ac:dyDescent="0.25">
      <c r="B13">
        <v>12183673469.388</v>
      </c>
      <c r="C13">
        <v>-6.3547497000000002</v>
      </c>
      <c r="F13" s="6">
        <f t="shared" si="0"/>
        <v>13.367346938775999</v>
      </c>
      <c r="G13" s="11">
        <f t="shared" si="4"/>
        <v>-71.772166999999996</v>
      </c>
      <c r="H13" s="6">
        <f t="shared" si="1"/>
        <v>-61.772167000000003</v>
      </c>
      <c r="J13">
        <v>12183673469.388</v>
      </c>
      <c r="K13">
        <v>-8.8163671000000008</v>
      </c>
      <c r="N13" s="6">
        <f t="shared" si="2"/>
        <v>13.367346938775999</v>
      </c>
      <c r="O13" s="11">
        <f t="shared" si="5"/>
        <v>-79.401505</v>
      </c>
      <c r="P13" s="6">
        <f t="shared" si="3"/>
        <v>-69.401505</v>
      </c>
    </row>
    <row r="14" spans="1:17" x14ac:dyDescent="0.25">
      <c r="B14">
        <v>12479591836.735001</v>
      </c>
      <c r="C14">
        <v>-6.7117348000000003</v>
      </c>
      <c r="F14" s="6">
        <f t="shared" si="0"/>
        <v>13.663265306122</v>
      </c>
      <c r="G14" s="11">
        <f t="shared" si="4"/>
        <v>-69.088157999999993</v>
      </c>
      <c r="H14" s="6">
        <f t="shared" si="1"/>
        <v>-59.088158</v>
      </c>
      <c r="J14">
        <v>12479591836.735001</v>
      </c>
      <c r="K14">
        <v>-8.3301411000000005</v>
      </c>
      <c r="N14" s="6">
        <f t="shared" si="2"/>
        <v>13.663265306122</v>
      </c>
      <c r="O14" s="11">
        <f t="shared" si="5"/>
        <v>-79.476944000000003</v>
      </c>
      <c r="P14" s="6">
        <f t="shared" si="3"/>
        <v>-69.476944000000003</v>
      </c>
    </row>
    <row r="15" spans="1:17" x14ac:dyDescent="0.25">
      <c r="B15">
        <v>12775510204.082001</v>
      </c>
      <c r="C15">
        <v>-6.6193824000000001</v>
      </c>
      <c r="F15" s="6">
        <f t="shared" si="0"/>
        <v>13.959183673468999</v>
      </c>
      <c r="G15" s="11">
        <f t="shared" si="4"/>
        <v>-72.786495000000002</v>
      </c>
      <c r="H15" s="6">
        <f t="shared" si="1"/>
        <v>-62.786495000000002</v>
      </c>
      <c r="J15">
        <v>12775510204.082001</v>
      </c>
      <c r="K15">
        <v>-7.8651232999999996</v>
      </c>
      <c r="N15" s="6">
        <f t="shared" si="2"/>
        <v>13.959183673468999</v>
      </c>
      <c r="O15" s="11">
        <f t="shared" si="5"/>
        <v>-77.302277000000004</v>
      </c>
      <c r="P15" s="6">
        <f t="shared" si="3"/>
        <v>-67.302277000000004</v>
      </c>
    </row>
    <row r="16" spans="1:17" x14ac:dyDescent="0.25">
      <c r="B16">
        <v>13071428571.429001</v>
      </c>
      <c r="C16">
        <v>-6.3885417000000002</v>
      </c>
      <c r="F16" s="6">
        <f t="shared" si="0"/>
        <v>14.255102040816</v>
      </c>
      <c r="G16" s="11">
        <f t="shared" si="4"/>
        <v>-74.557152000000002</v>
      </c>
      <c r="H16" s="6">
        <f t="shared" si="1"/>
        <v>-64.557152000000002</v>
      </c>
      <c r="J16">
        <v>13071428571.429001</v>
      </c>
      <c r="K16">
        <v>-7.3761910999999998</v>
      </c>
      <c r="N16" s="6">
        <f t="shared" si="2"/>
        <v>14.255102040816</v>
      </c>
      <c r="O16" s="11">
        <f t="shared" si="5"/>
        <v>-77.697113000000002</v>
      </c>
      <c r="P16" s="6">
        <f t="shared" si="3"/>
        <v>-67.697113000000002</v>
      </c>
    </row>
    <row r="17" spans="2:16" x14ac:dyDescent="0.25">
      <c r="B17">
        <v>13367346938.775999</v>
      </c>
      <c r="C17">
        <v>-6.4285525999999997</v>
      </c>
      <c r="F17" s="6">
        <f t="shared" si="0"/>
        <v>14.551020408163</v>
      </c>
      <c r="G17" s="11">
        <f t="shared" si="4"/>
        <v>-74.836867999999996</v>
      </c>
      <c r="H17" s="6">
        <f t="shared" si="1"/>
        <v>-64.836867999999996</v>
      </c>
      <c r="J17">
        <v>13367346938.775999</v>
      </c>
      <c r="K17">
        <v>-6.9442605999999998</v>
      </c>
      <c r="N17" s="6">
        <f t="shared" si="2"/>
        <v>14.551020408163</v>
      </c>
      <c r="O17" s="11">
        <f t="shared" si="5"/>
        <v>-78.275536000000002</v>
      </c>
      <c r="P17" s="6">
        <f t="shared" si="3"/>
        <v>-68.275536000000002</v>
      </c>
    </row>
    <row r="18" spans="2:16" x14ac:dyDescent="0.25">
      <c r="B18">
        <v>13663265306.122</v>
      </c>
      <c r="C18">
        <v>-6.1987762000000002</v>
      </c>
      <c r="F18" s="6">
        <f t="shared" si="0"/>
        <v>14.846938775510001</v>
      </c>
      <c r="G18" s="11">
        <f t="shared" si="4"/>
        <v>-74.107581999999994</v>
      </c>
      <c r="H18" s="6">
        <f t="shared" si="1"/>
        <v>-64.107581999999994</v>
      </c>
      <c r="J18">
        <v>13663265306.122</v>
      </c>
      <c r="K18">
        <v>-6.6880750999999998</v>
      </c>
      <c r="N18" s="6">
        <f t="shared" si="2"/>
        <v>14.846938775510001</v>
      </c>
      <c r="O18" s="11">
        <f t="shared" si="5"/>
        <v>-80.038773000000006</v>
      </c>
      <c r="P18" s="6">
        <f t="shared" si="3"/>
        <v>-70.038773000000006</v>
      </c>
    </row>
    <row r="19" spans="2:16" x14ac:dyDescent="0.25">
      <c r="B19">
        <v>13959183673.469</v>
      </c>
      <c r="C19">
        <v>-6.0662536999999999</v>
      </c>
      <c r="F19" s="6">
        <f t="shared" si="0"/>
        <v>15.142857142857</v>
      </c>
      <c r="G19" s="11">
        <f t="shared" si="4"/>
        <v>-72.308509999999998</v>
      </c>
      <c r="H19" s="6">
        <f t="shared" si="1"/>
        <v>-62.308509999999998</v>
      </c>
      <c r="J19">
        <v>13959183673.469</v>
      </c>
      <c r="K19">
        <v>-6.4967956999999998</v>
      </c>
      <c r="N19" s="6">
        <f t="shared" si="2"/>
        <v>15.142857142857</v>
      </c>
      <c r="O19" s="11">
        <f t="shared" si="5"/>
        <v>-82.900658000000007</v>
      </c>
      <c r="P19" s="6">
        <f t="shared" si="3"/>
        <v>-72.900658000000007</v>
      </c>
    </row>
    <row r="20" spans="2:16" x14ac:dyDescent="0.25">
      <c r="B20">
        <v>14255102040.816</v>
      </c>
      <c r="C20">
        <v>-5.9523826</v>
      </c>
      <c r="F20" s="6">
        <f t="shared" si="0"/>
        <v>15.438775510204</v>
      </c>
      <c r="G20" s="11">
        <f t="shared" si="4"/>
        <v>-70.213859999999997</v>
      </c>
      <c r="H20" s="6">
        <f t="shared" si="1"/>
        <v>-60.213859999999997</v>
      </c>
      <c r="J20">
        <v>14255102040.816</v>
      </c>
      <c r="K20">
        <v>-6.3483853000000003</v>
      </c>
      <c r="N20" s="6">
        <f t="shared" si="2"/>
        <v>15.438775510204</v>
      </c>
      <c r="O20" s="11">
        <f t="shared" si="5"/>
        <v>-80.458359000000002</v>
      </c>
      <c r="P20" s="6">
        <f t="shared" si="3"/>
        <v>-70.458359000000002</v>
      </c>
    </row>
    <row r="21" spans="2:16" x14ac:dyDescent="0.25">
      <c r="B21">
        <v>14551020408.163</v>
      </c>
      <c r="C21">
        <v>-5.9323182000000001</v>
      </c>
      <c r="F21" s="6">
        <f t="shared" si="0"/>
        <v>15.734693877551001</v>
      </c>
      <c r="G21" s="11">
        <f t="shared" si="4"/>
        <v>-64.502223999999998</v>
      </c>
      <c r="H21" s="6">
        <f t="shared" si="1"/>
        <v>-54.502223999999998</v>
      </c>
      <c r="J21">
        <v>14551020408.163</v>
      </c>
      <c r="K21">
        <v>-6.3085775000000002</v>
      </c>
      <c r="N21" s="6">
        <f t="shared" si="2"/>
        <v>15.734693877551001</v>
      </c>
      <c r="O21" s="11">
        <f t="shared" si="5"/>
        <v>-73.485942999999992</v>
      </c>
      <c r="P21" s="6">
        <f t="shared" si="3"/>
        <v>-63.485942999999999</v>
      </c>
    </row>
    <row r="22" spans="2:16" x14ac:dyDescent="0.25">
      <c r="B22">
        <v>14846938775.51</v>
      </c>
      <c r="C22">
        <v>-5.9171987000000001</v>
      </c>
      <c r="F22" s="6">
        <f t="shared" si="0"/>
        <v>16.030612244898002</v>
      </c>
      <c r="G22" s="11">
        <f t="shared" si="4"/>
        <v>-60.508144000000001</v>
      </c>
      <c r="H22" s="6">
        <f t="shared" si="1"/>
        <v>-50.508144000000001</v>
      </c>
      <c r="J22">
        <v>14846938775.51</v>
      </c>
      <c r="K22">
        <v>-6.2194232999999999</v>
      </c>
      <c r="N22" s="6">
        <f t="shared" si="2"/>
        <v>16.030612244898002</v>
      </c>
      <c r="O22" s="11">
        <f t="shared" si="5"/>
        <v>-66.928946999999994</v>
      </c>
      <c r="P22" s="6">
        <f t="shared" si="3"/>
        <v>-56.928947000000001</v>
      </c>
    </row>
    <row r="23" spans="2:16" x14ac:dyDescent="0.25">
      <c r="B23">
        <v>15142857142.857</v>
      </c>
      <c r="C23">
        <v>-5.9263681999999998</v>
      </c>
      <c r="F23" s="6">
        <f t="shared" si="0"/>
        <v>16.326530612245001</v>
      </c>
      <c r="G23" s="11">
        <f t="shared" si="4"/>
        <v>-59.34552</v>
      </c>
      <c r="H23" s="6">
        <f t="shared" si="1"/>
        <v>-49.34552</v>
      </c>
      <c r="J23">
        <v>15142857142.857</v>
      </c>
      <c r="K23">
        <v>-6.2419019000000002</v>
      </c>
      <c r="N23" s="6">
        <f t="shared" si="2"/>
        <v>16.326530612245001</v>
      </c>
      <c r="O23" s="11">
        <f t="shared" si="5"/>
        <v>-66.152980999999997</v>
      </c>
      <c r="P23" s="6">
        <f t="shared" si="3"/>
        <v>-56.152980999999997</v>
      </c>
    </row>
    <row r="24" spans="2:16" x14ac:dyDescent="0.25">
      <c r="B24">
        <v>15438775510.204</v>
      </c>
      <c r="C24">
        <v>-5.9314121999999996</v>
      </c>
      <c r="F24" s="6">
        <f t="shared" si="0"/>
        <v>16.622448979592001</v>
      </c>
      <c r="G24" s="11">
        <f t="shared" si="4"/>
        <v>-58.349155000000003</v>
      </c>
      <c r="H24" s="6">
        <f t="shared" si="1"/>
        <v>-48.349155000000003</v>
      </c>
      <c r="J24">
        <v>15438775510.204</v>
      </c>
      <c r="K24">
        <v>-6.2543182000000002</v>
      </c>
      <c r="N24" s="6">
        <f t="shared" si="2"/>
        <v>16.622448979592001</v>
      </c>
      <c r="O24" s="11">
        <f t="shared" si="5"/>
        <v>-69.043640000000011</v>
      </c>
      <c r="P24" s="6">
        <f t="shared" si="3"/>
        <v>-59.043640000000003</v>
      </c>
    </row>
    <row r="25" spans="2:16" x14ac:dyDescent="0.25">
      <c r="B25">
        <v>15734693877.551001</v>
      </c>
      <c r="C25">
        <v>-5.9523391999999999</v>
      </c>
      <c r="F25" s="6">
        <f t="shared" si="0"/>
        <v>16.918367346939</v>
      </c>
      <c r="G25" s="11">
        <f t="shared" si="4"/>
        <v>-58.271743999999998</v>
      </c>
      <c r="H25" s="6">
        <f t="shared" si="1"/>
        <v>-48.271743999999998</v>
      </c>
      <c r="J25">
        <v>15734693877.551001</v>
      </c>
      <c r="K25">
        <v>-6.3068398999999999</v>
      </c>
      <c r="N25" s="6">
        <f t="shared" si="2"/>
        <v>16.918367346939</v>
      </c>
      <c r="O25" s="11">
        <f t="shared" si="5"/>
        <v>-72.217067999999998</v>
      </c>
      <c r="P25" s="6">
        <f t="shared" si="3"/>
        <v>-62.217067999999998</v>
      </c>
    </row>
    <row r="26" spans="2:16" x14ac:dyDescent="0.25">
      <c r="B26">
        <v>16030612244.898001</v>
      </c>
      <c r="C26">
        <v>-5.8859506000000001</v>
      </c>
      <c r="F26" s="6">
        <f t="shared" si="0"/>
        <v>17.214285714286</v>
      </c>
      <c r="G26" s="11">
        <f t="shared" si="4"/>
        <v>-58.302371999999998</v>
      </c>
      <c r="H26" s="6">
        <f t="shared" si="1"/>
        <v>-48.302371999999998</v>
      </c>
      <c r="J26">
        <v>16030612244.898001</v>
      </c>
      <c r="K26">
        <v>-6.3840422999999999</v>
      </c>
      <c r="N26" s="6">
        <f t="shared" si="2"/>
        <v>17.214285714286</v>
      </c>
      <c r="O26" s="11">
        <f t="shared" si="5"/>
        <v>-73.662909999999997</v>
      </c>
      <c r="P26" s="6">
        <f t="shared" si="3"/>
        <v>-63.662909999999997</v>
      </c>
    </row>
    <row r="27" spans="2:16" x14ac:dyDescent="0.25">
      <c r="B27">
        <v>16326530612.245001</v>
      </c>
      <c r="C27">
        <v>-5.9156046</v>
      </c>
      <c r="F27" s="6">
        <f t="shared" si="0"/>
        <v>17.510204081632999</v>
      </c>
      <c r="G27" s="11">
        <f t="shared" si="4"/>
        <v>-59.420012999999997</v>
      </c>
      <c r="H27" s="6">
        <f t="shared" si="1"/>
        <v>-49.420012999999997</v>
      </c>
      <c r="J27">
        <v>16326530612.245001</v>
      </c>
      <c r="K27">
        <v>-6.4451121999999996</v>
      </c>
      <c r="N27" s="6">
        <f t="shared" si="2"/>
        <v>17.510204081632999</v>
      </c>
      <c r="O27" s="11">
        <f t="shared" si="5"/>
        <v>-75.118279000000001</v>
      </c>
      <c r="P27" s="6">
        <f t="shared" si="3"/>
        <v>-65.118279000000001</v>
      </c>
    </row>
    <row r="28" spans="2:16" x14ac:dyDescent="0.25">
      <c r="B28">
        <v>16622448979.591999</v>
      </c>
      <c r="C28">
        <v>-5.8137578999999997</v>
      </c>
      <c r="F28" s="6">
        <f t="shared" si="0"/>
        <v>17.806122448979998</v>
      </c>
      <c r="G28" s="11">
        <f t="shared" si="4"/>
        <v>-63.192677000000003</v>
      </c>
      <c r="H28" s="6">
        <f t="shared" si="1"/>
        <v>-53.192677000000003</v>
      </c>
      <c r="J28">
        <v>16622448979.591999</v>
      </c>
      <c r="K28">
        <v>-6.5474595999999998</v>
      </c>
      <c r="N28" s="6">
        <f t="shared" si="2"/>
        <v>17.806122448979998</v>
      </c>
      <c r="O28" s="11">
        <f t="shared" si="5"/>
        <v>-75.863663000000003</v>
      </c>
      <c r="P28" s="6">
        <f t="shared" si="3"/>
        <v>-65.863663000000003</v>
      </c>
    </row>
    <row r="29" spans="2:16" x14ac:dyDescent="0.25">
      <c r="B29">
        <v>16918367346.938999</v>
      </c>
      <c r="C29">
        <v>-5.7908591999999999</v>
      </c>
      <c r="F29" s="6">
        <f t="shared" si="0"/>
        <v>18.102040816327001</v>
      </c>
      <c r="G29" s="11">
        <f t="shared" si="4"/>
        <v>-68.816840999999997</v>
      </c>
      <c r="H29" s="6">
        <f t="shared" si="1"/>
        <v>-58.816840999999997</v>
      </c>
      <c r="J29">
        <v>16918367346.938999</v>
      </c>
      <c r="K29">
        <v>-6.6511097000000001</v>
      </c>
      <c r="N29" s="6">
        <f t="shared" si="2"/>
        <v>18.102040816327001</v>
      </c>
      <c r="O29" s="11">
        <f t="shared" si="5"/>
        <v>-79.131737000000001</v>
      </c>
      <c r="P29" s="6">
        <f t="shared" si="3"/>
        <v>-69.131737000000001</v>
      </c>
    </row>
    <row r="30" spans="2:16" x14ac:dyDescent="0.25">
      <c r="B30">
        <v>17214285714.285999</v>
      </c>
      <c r="C30">
        <v>-5.8286600000000002</v>
      </c>
      <c r="F30" s="6">
        <f t="shared" si="0"/>
        <v>18.397959183672999</v>
      </c>
      <c r="G30" s="11">
        <f t="shared" si="4"/>
        <v>-74.338936000000004</v>
      </c>
      <c r="H30" s="6">
        <f t="shared" si="1"/>
        <v>-64.338936000000004</v>
      </c>
      <c r="J30">
        <v>17214285714.285999</v>
      </c>
      <c r="K30">
        <v>-6.7328653000000003</v>
      </c>
      <c r="N30" s="6">
        <f t="shared" si="2"/>
        <v>18.397959183672999</v>
      </c>
      <c r="O30" s="11">
        <f t="shared" si="5"/>
        <v>-77.243637000000007</v>
      </c>
      <c r="P30" s="6">
        <f t="shared" si="3"/>
        <v>-67.243637000000007</v>
      </c>
    </row>
    <row r="31" spans="2:16" x14ac:dyDescent="0.25">
      <c r="B31">
        <v>17510204081.632999</v>
      </c>
      <c r="C31">
        <v>-5.8880162</v>
      </c>
      <c r="F31" s="6">
        <f t="shared" si="0"/>
        <v>18.693877551020002</v>
      </c>
      <c r="G31" s="11">
        <f t="shared" si="4"/>
        <v>-81.971939000000006</v>
      </c>
      <c r="H31" s="6">
        <f t="shared" si="1"/>
        <v>-71.971939000000006</v>
      </c>
      <c r="J31">
        <v>17510204081.632999</v>
      </c>
      <c r="K31">
        <v>-6.8169788999999996</v>
      </c>
      <c r="N31" s="6">
        <f t="shared" si="2"/>
        <v>18.693877551020002</v>
      </c>
      <c r="O31" s="11">
        <f t="shared" si="5"/>
        <v>-74.876709000000005</v>
      </c>
      <c r="P31" s="6">
        <f t="shared" si="3"/>
        <v>-64.876709000000005</v>
      </c>
    </row>
    <row r="32" spans="2:16" x14ac:dyDescent="0.25">
      <c r="B32">
        <v>17806122448.98</v>
      </c>
      <c r="C32">
        <v>-5.9528356000000002</v>
      </c>
      <c r="F32" s="6">
        <f t="shared" si="0"/>
        <v>18.989795918367001</v>
      </c>
      <c r="G32" s="11">
        <f t="shared" si="4"/>
        <v>-81.511322000000007</v>
      </c>
      <c r="H32" s="6">
        <f t="shared" si="1"/>
        <v>-71.511322000000007</v>
      </c>
      <c r="J32">
        <v>17806122448.98</v>
      </c>
      <c r="K32">
        <v>-6.88483</v>
      </c>
      <c r="N32" s="6">
        <f t="shared" si="2"/>
        <v>18.989795918367001</v>
      </c>
      <c r="O32" s="11">
        <f t="shared" si="5"/>
        <v>-72.586544000000004</v>
      </c>
      <c r="P32" s="6">
        <f t="shared" si="3"/>
        <v>-62.586544000000004</v>
      </c>
    </row>
    <row r="33" spans="2:16" x14ac:dyDescent="0.25">
      <c r="B33">
        <v>18102040816.327</v>
      </c>
      <c r="C33">
        <v>-5.9812402999999996</v>
      </c>
      <c r="F33" s="6">
        <f t="shared" si="0"/>
        <v>19.285714285714</v>
      </c>
      <c r="G33" s="11">
        <f t="shared" si="4"/>
        <v>-79.692824999999999</v>
      </c>
      <c r="H33" s="6">
        <f t="shared" si="1"/>
        <v>-69.692824999999999</v>
      </c>
      <c r="J33">
        <v>18102040816.327</v>
      </c>
      <c r="K33">
        <v>-6.8883666999999997</v>
      </c>
      <c r="N33" s="6">
        <f t="shared" si="2"/>
        <v>19.285714285714</v>
      </c>
      <c r="O33" s="11">
        <f t="shared" si="5"/>
        <v>-73.658161000000007</v>
      </c>
      <c r="P33" s="6">
        <f t="shared" si="3"/>
        <v>-63.658161</v>
      </c>
    </row>
    <row r="34" spans="2:16" x14ac:dyDescent="0.25">
      <c r="B34">
        <v>18397959183.673</v>
      </c>
      <c r="C34">
        <v>-6.0353284</v>
      </c>
      <c r="F34" s="6">
        <f t="shared" si="0"/>
        <v>19.581632653061</v>
      </c>
      <c r="G34" s="11">
        <f t="shared" si="4"/>
        <v>-73.81709699999999</v>
      </c>
      <c r="H34" s="6">
        <f t="shared" si="1"/>
        <v>-63.817096999999997</v>
      </c>
      <c r="J34">
        <v>18397959183.673</v>
      </c>
      <c r="K34">
        <v>-6.8823590000000001</v>
      </c>
      <c r="N34" s="6">
        <f t="shared" si="2"/>
        <v>19.581632653061</v>
      </c>
      <c r="O34" s="11">
        <f t="shared" si="5"/>
        <v>-78.820587000000003</v>
      </c>
      <c r="P34" s="6">
        <f t="shared" si="3"/>
        <v>-68.820587000000003</v>
      </c>
    </row>
    <row r="35" spans="2:16" x14ac:dyDescent="0.25">
      <c r="B35">
        <v>18693877551.02</v>
      </c>
      <c r="C35">
        <v>-6.0919651999999997</v>
      </c>
      <c r="F35" s="6">
        <f t="shared" si="0"/>
        <v>19.877551020407999</v>
      </c>
      <c r="G35" s="11">
        <f t="shared" si="4"/>
        <v>-76.362289000000004</v>
      </c>
      <c r="H35" s="6">
        <f t="shared" si="1"/>
        <v>-66.362289000000004</v>
      </c>
      <c r="J35">
        <v>18693877551.02</v>
      </c>
      <c r="K35">
        <v>-6.8692145</v>
      </c>
      <c r="N35" s="6">
        <f t="shared" si="2"/>
        <v>19.877551020407999</v>
      </c>
      <c r="O35" s="11">
        <f t="shared" si="5"/>
        <v>-78.713615000000004</v>
      </c>
      <c r="P35" s="6">
        <f t="shared" si="3"/>
        <v>-68.713615000000004</v>
      </c>
    </row>
    <row r="36" spans="2:16" x14ac:dyDescent="0.25">
      <c r="B36">
        <v>18989795918.367001</v>
      </c>
      <c r="C36">
        <v>-6.1272625999999999</v>
      </c>
      <c r="F36" s="6">
        <f t="shared" si="0"/>
        <v>20.173469387755002</v>
      </c>
      <c r="G36" s="11">
        <f t="shared" si="4"/>
        <v>-75.531609000000003</v>
      </c>
      <c r="H36" s="6">
        <f t="shared" si="1"/>
        <v>-65.531609000000003</v>
      </c>
      <c r="J36">
        <v>18989795918.367001</v>
      </c>
      <c r="K36">
        <v>-6.8267341000000004</v>
      </c>
      <c r="N36" s="6">
        <f t="shared" si="2"/>
        <v>20.173469387755002</v>
      </c>
      <c r="O36" s="11">
        <f t="shared" si="5"/>
        <v>-77.796120000000002</v>
      </c>
      <c r="P36" s="6">
        <f t="shared" si="3"/>
        <v>-67.796120000000002</v>
      </c>
    </row>
    <row r="37" spans="2:16" x14ac:dyDescent="0.25">
      <c r="B37">
        <v>19285714285.714001</v>
      </c>
      <c r="C37">
        <v>-6.0883656000000004</v>
      </c>
      <c r="F37" s="6">
        <f t="shared" ref="F37:F68" si="6">B145/1000000000</f>
        <v>20.469387755102002</v>
      </c>
      <c r="G37" s="11">
        <f t="shared" si="4"/>
        <v>-74.212081999999995</v>
      </c>
      <c r="H37" s="6">
        <f t="shared" ref="H37:H68" si="7">D145</f>
        <v>-64.212081999999995</v>
      </c>
      <c r="J37">
        <v>19285714285.714001</v>
      </c>
      <c r="K37">
        <v>-6.8825187999999997</v>
      </c>
      <c r="N37" s="6">
        <f t="shared" ref="N37:N68" si="8">J145/1000000000</f>
        <v>20.469387755102002</v>
      </c>
      <c r="O37" s="11">
        <f t="shared" si="5"/>
        <v>-74.255065999999999</v>
      </c>
      <c r="P37" s="6">
        <f t="shared" ref="P37:P68" si="9">L145</f>
        <v>-64.255065999999999</v>
      </c>
    </row>
    <row r="38" spans="2:16" x14ac:dyDescent="0.25">
      <c r="B38">
        <v>19581632653.061001</v>
      </c>
      <c r="C38">
        <v>-6.1102910000000001</v>
      </c>
      <c r="F38" s="6">
        <f t="shared" si="6"/>
        <v>20.765306122449001</v>
      </c>
      <c r="G38" s="11">
        <f t="shared" si="4"/>
        <v>-71.447651000000008</v>
      </c>
      <c r="H38" s="6">
        <f t="shared" si="7"/>
        <v>-61.447651</v>
      </c>
      <c r="J38">
        <v>19581632653.061001</v>
      </c>
      <c r="K38">
        <v>-6.8857531999999999</v>
      </c>
      <c r="N38" s="6">
        <f t="shared" si="8"/>
        <v>20.765306122449001</v>
      </c>
      <c r="O38" s="11">
        <f t="shared" si="5"/>
        <v>-74.096908999999997</v>
      </c>
      <c r="P38" s="6">
        <f t="shared" si="9"/>
        <v>-64.096908999999997</v>
      </c>
    </row>
    <row r="39" spans="2:16" x14ac:dyDescent="0.25">
      <c r="B39">
        <v>19877551020.408001</v>
      </c>
      <c r="C39">
        <v>-6.1397003999999997</v>
      </c>
      <c r="F39" s="6">
        <f t="shared" si="6"/>
        <v>21.061224489796</v>
      </c>
      <c r="G39" s="11">
        <f t="shared" si="4"/>
        <v>-74.453125</v>
      </c>
      <c r="H39" s="6">
        <f t="shared" si="7"/>
        <v>-64.453125</v>
      </c>
      <c r="J39">
        <v>19877551020.408001</v>
      </c>
      <c r="K39">
        <v>-6.9359193000000001</v>
      </c>
      <c r="N39" s="6">
        <f t="shared" si="8"/>
        <v>21.061224489796</v>
      </c>
      <c r="O39" s="11">
        <f t="shared" si="5"/>
        <v>-72.94090700000001</v>
      </c>
      <c r="P39" s="6">
        <f t="shared" si="9"/>
        <v>-62.940907000000003</v>
      </c>
    </row>
    <row r="40" spans="2:16" x14ac:dyDescent="0.25">
      <c r="B40">
        <v>20173469387.755001</v>
      </c>
      <c r="C40">
        <v>-6.2275105000000002</v>
      </c>
      <c r="F40" s="6">
        <f t="shared" si="6"/>
        <v>21.357142857143003</v>
      </c>
      <c r="G40" s="11">
        <f t="shared" si="4"/>
        <v>-78.361144999999993</v>
      </c>
      <c r="H40" s="6">
        <f t="shared" si="7"/>
        <v>-68.361144999999993</v>
      </c>
      <c r="J40">
        <v>20173469387.755001</v>
      </c>
      <c r="K40">
        <v>-6.9572434000000003</v>
      </c>
      <c r="N40" s="6">
        <f t="shared" si="8"/>
        <v>21.357142857143003</v>
      </c>
      <c r="O40" s="11">
        <f t="shared" si="5"/>
        <v>-74.070328000000003</v>
      </c>
      <c r="P40" s="6">
        <f t="shared" si="9"/>
        <v>-64.070328000000003</v>
      </c>
    </row>
    <row r="41" spans="2:16" x14ac:dyDescent="0.25">
      <c r="B41">
        <v>20469387755.102001</v>
      </c>
      <c r="C41">
        <v>-6.4011617000000003</v>
      </c>
      <c r="F41" s="6">
        <f t="shared" si="6"/>
        <v>21.653061224490003</v>
      </c>
      <c r="G41" s="11">
        <f t="shared" si="4"/>
        <v>-82.526679999999999</v>
      </c>
      <c r="H41" s="6">
        <f t="shared" si="7"/>
        <v>-72.526679999999999</v>
      </c>
      <c r="J41">
        <v>20469387755.102001</v>
      </c>
      <c r="K41">
        <v>-7.0910449</v>
      </c>
      <c r="N41" s="6">
        <f t="shared" si="8"/>
        <v>21.653061224490003</v>
      </c>
      <c r="O41" s="11">
        <f t="shared" si="5"/>
        <v>-72.466228000000001</v>
      </c>
      <c r="P41" s="6">
        <f t="shared" si="9"/>
        <v>-62.466228000000001</v>
      </c>
    </row>
    <row r="42" spans="2:16" x14ac:dyDescent="0.25">
      <c r="B42">
        <v>20765306122.449001</v>
      </c>
      <c r="C42">
        <v>-6.5998787999999999</v>
      </c>
      <c r="F42" s="6">
        <f t="shared" si="6"/>
        <v>21.948979591837002</v>
      </c>
      <c r="G42" s="11">
        <f t="shared" si="4"/>
        <v>-82.281097000000003</v>
      </c>
      <c r="H42" s="6">
        <f t="shared" si="7"/>
        <v>-72.281097000000003</v>
      </c>
      <c r="J42">
        <v>20765306122.449001</v>
      </c>
      <c r="K42">
        <v>-7.3711352000000003</v>
      </c>
      <c r="N42" s="6">
        <f t="shared" si="8"/>
        <v>21.948979591837002</v>
      </c>
      <c r="O42" s="11">
        <f t="shared" si="5"/>
        <v>-68.686503999999999</v>
      </c>
      <c r="P42" s="6">
        <f t="shared" si="9"/>
        <v>-58.686503999999999</v>
      </c>
    </row>
    <row r="43" spans="2:16" x14ac:dyDescent="0.25">
      <c r="B43">
        <v>21061224489.796001</v>
      </c>
      <c r="C43">
        <v>-6.7918978000000001</v>
      </c>
      <c r="F43" s="6">
        <f t="shared" si="6"/>
        <v>22.244897959183998</v>
      </c>
      <c r="G43" s="11">
        <f t="shared" si="4"/>
        <v>-82.120330999999993</v>
      </c>
      <c r="H43" s="6">
        <f t="shared" si="7"/>
        <v>-72.120330999999993</v>
      </c>
      <c r="J43">
        <v>21061224489.796001</v>
      </c>
      <c r="K43">
        <v>-7.9482774999999997</v>
      </c>
      <c r="N43" s="6">
        <f t="shared" si="8"/>
        <v>22.244897959183998</v>
      </c>
      <c r="O43" s="11">
        <f t="shared" si="5"/>
        <v>-62.306941999999999</v>
      </c>
      <c r="P43" s="6">
        <f t="shared" si="9"/>
        <v>-52.306941999999999</v>
      </c>
    </row>
    <row r="44" spans="2:16" x14ac:dyDescent="0.25">
      <c r="B44">
        <v>21357142857.143002</v>
      </c>
      <c r="C44">
        <v>-6.9578600000000002</v>
      </c>
      <c r="F44" s="6">
        <f t="shared" si="6"/>
        <v>22.540816326530997</v>
      </c>
      <c r="G44" s="11">
        <f t="shared" si="4"/>
        <v>-79.528008</v>
      </c>
      <c r="H44" s="6">
        <f t="shared" si="7"/>
        <v>-69.528008</v>
      </c>
      <c r="J44">
        <v>21357142857.143002</v>
      </c>
      <c r="K44">
        <v>-8.0196532999999999</v>
      </c>
      <c r="N44" s="6">
        <f t="shared" si="8"/>
        <v>22.540816326530997</v>
      </c>
      <c r="O44" s="11">
        <f t="shared" si="5"/>
        <v>-58.107959999999999</v>
      </c>
      <c r="P44" s="6">
        <f t="shared" si="9"/>
        <v>-48.107959999999999</v>
      </c>
    </row>
    <row r="45" spans="2:16" x14ac:dyDescent="0.25">
      <c r="B45">
        <v>21653061224.490002</v>
      </c>
      <c r="C45">
        <v>-7.1494888999999997</v>
      </c>
      <c r="F45" s="6">
        <f t="shared" si="6"/>
        <v>22.836734693877997</v>
      </c>
      <c r="G45" s="11">
        <f t="shared" si="4"/>
        <v>-78.016930000000002</v>
      </c>
      <c r="H45" s="6">
        <f t="shared" si="7"/>
        <v>-68.016930000000002</v>
      </c>
      <c r="J45">
        <v>21653061224.490002</v>
      </c>
      <c r="K45">
        <v>-8.3321074999999993</v>
      </c>
      <c r="N45" s="6">
        <f t="shared" si="8"/>
        <v>22.836734693877997</v>
      </c>
      <c r="O45" s="11">
        <f t="shared" si="5"/>
        <v>-57.685218999999996</v>
      </c>
      <c r="P45" s="6">
        <f t="shared" si="9"/>
        <v>-47.685218999999996</v>
      </c>
    </row>
    <row r="46" spans="2:16" x14ac:dyDescent="0.25">
      <c r="B46">
        <v>21948979591.837002</v>
      </c>
      <c r="C46">
        <v>-7.4106822000000001</v>
      </c>
      <c r="F46" s="6">
        <f t="shared" si="6"/>
        <v>23.132653061223998</v>
      </c>
      <c r="G46" s="11">
        <f t="shared" si="4"/>
        <v>-73.598160000000007</v>
      </c>
      <c r="H46" s="6">
        <f t="shared" si="7"/>
        <v>-63.59816</v>
      </c>
      <c r="J46">
        <v>21948979591.837002</v>
      </c>
      <c r="K46">
        <v>-8.6604890999999995</v>
      </c>
      <c r="N46" s="6">
        <f t="shared" si="8"/>
        <v>23.132653061223998</v>
      </c>
      <c r="O46" s="11">
        <f t="shared" si="5"/>
        <v>-60.104187000000003</v>
      </c>
      <c r="P46" s="6">
        <f t="shared" si="9"/>
        <v>-50.104187000000003</v>
      </c>
    </row>
    <row r="47" spans="2:16" x14ac:dyDescent="0.25">
      <c r="B47">
        <v>22244897959.183998</v>
      </c>
      <c r="C47">
        <v>-7.5994581999999999</v>
      </c>
      <c r="F47" s="6">
        <f t="shared" si="6"/>
        <v>23.428571428571001</v>
      </c>
      <c r="G47" s="11">
        <f t="shared" si="4"/>
        <v>-68.209701999999993</v>
      </c>
      <c r="H47" s="6">
        <f t="shared" si="7"/>
        <v>-58.209702</v>
      </c>
      <c r="J47">
        <v>22244897959.183998</v>
      </c>
      <c r="K47">
        <v>-8.8539410000000007</v>
      </c>
      <c r="N47" s="6">
        <f t="shared" si="8"/>
        <v>23.428571428571001</v>
      </c>
      <c r="O47" s="11">
        <f t="shared" si="5"/>
        <v>-63.793517999999999</v>
      </c>
      <c r="P47" s="6">
        <f t="shared" si="9"/>
        <v>-53.793517999999999</v>
      </c>
    </row>
    <row r="48" spans="2:16" x14ac:dyDescent="0.25">
      <c r="B48">
        <v>22540816326.530998</v>
      </c>
      <c r="C48">
        <v>-7.6034951</v>
      </c>
      <c r="F48" s="6">
        <f t="shared" si="6"/>
        <v>23.724489795918</v>
      </c>
      <c r="G48" s="11">
        <f t="shared" si="4"/>
        <v>-64.38877500000001</v>
      </c>
      <c r="H48" s="6">
        <f t="shared" si="7"/>
        <v>-54.388775000000003</v>
      </c>
      <c r="J48">
        <v>22540816326.530998</v>
      </c>
      <c r="K48">
        <v>-9.0404500999999993</v>
      </c>
      <c r="N48" s="6">
        <f t="shared" si="8"/>
        <v>23.724489795918</v>
      </c>
      <c r="O48" s="11">
        <f t="shared" si="5"/>
        <v>-64.897944999999993</v>
      </c>
      <c r="P48" s="6">
        <f t="shared" si="9"/>
        <v>-54.897945</v>
      </c>
    </row>
    <row r="49" spans="2:16" x14ac:dyDescent="0.25">
      <c r="B49">
        <v>22836734693.877998</v>
      </c>
      <c r="C49">
        <v>-7.6651334999999996</v>
      </c>
      <c r="F49" s="6">
        <f t="shared" si="6"/>
        <v>24.020408163265</v>
      </c>
      <c r="G49" s="11">
        <f t="shared" si="4"/>
        <v>-61.075184</v>
      </c>
      <c r="H49" s="6">
        <f t="shared" si="7"/>
        <v>-51.075184</v>
      </c>
      <c r="J49">
        <v>22836734693.877998</v>
      </c>
      <c r="K49">
        <v>-9.1475735</v>
      </c>
      <c r="N49" s="6">
        <f t="shared" si="8"/>
        <v>24.020408163265</v>
      </c>
      <c r="O49" s="11">
        <f t="shared" si="5"/>
        <v>-63.000317000000003</v>
      </c>
      <c r="P49" s="6">
        <f t="shared" si="9"/>
        <v>-53.000317000000003</v>
      </c>
    </row>
    <row r="50" spans="2:16" x14ac:dyDescent="0.25">
      <c r="B50">
        <v>23132653061.223999</v>
      </c>
      <c r="C50">
        <v>-7.6100048999999999</v>
      </c>
      <c r="F50" s="6">
        <f t="shared" si="6"/>
        <v>24.316326530611999</v>
      </c>
      <c r="G50" s="11">
        <f t="shared" si="4"/>
        <v>-58.606479999999998</v>
      </c>
      <c r="H50" s="6">
        <f t="shared" si="7"/>
        <v>-48.606479999999998</v>
      </c>
      <c r="J50">
        <v>23132653061.223999</v>
      </c>
      <c r="K50">
        <v>-8.9219456000000008</v>
      </c>
      <c r="N50" s="6">
        <f t="shared" si="8"/>
        <v>24.316326530611999</v>
      </c>
      <c r="O50" s="11">
        <f t="shared" si="5"/>
        <v>-59.542515000000002</v>
      </c>
      <c r="P50" s="6">
        <f t="shared" si="9"/>
        <v>-49.542515000000002</v>
      </c>
    </row>
    <row r="51" spans="2:16" x14ac:dyDescent="0.25">
      <c r="B51">
        <v>23428571428.570999</v>
      </c>
      <c r="C51">
        <v>-7.6634549999999999</v>
      </c>
      <c r="F51" s="6">
        <f t="shared" si="6"/>
        <v>24.612244897958998</v>
      </c>
      <c r="G51" s="11">
        <f t="shared" si="4"/>
        <v>-57.967742999999999</v>
      </c>
      <c r="H51" s="6">
        <f t="shared" si="7"/>
        <v>-47.967742999999999</v>
      </c>
      <c r="J51">
        <v>23428571428.570999</v>
      </c>
      <c r="K51">
        <v>-8.5137900999999996</v>
      </c>
      <c r="N51" s="6">
        <f t="shared" si="8"/>
        <v>24.612244897958998</v>
      </c>
      <c r="O51" s="11">
        <f t="shared" si="5"/>
        <v>-58.172333000000002</v>
      </c>
      <c r="P51" s="6">
        <f t="shared" si="9"/>
        <v>-48.172333000000002</v>
      </c>
    </row>
    <row r="52" spans="2:16" x14ac:dyDescent="0.25">
      <c r="B52">
        <v>23724489795.917999</v>
      </c>
      <c r="C52">
        <v>-7.6911167999999996</v>
      </c>
      <c r="F52" s="6">
        <f t="shared" si="6"/>
        <v>24.908163265306001</v>
      </c>
      <c r="G52" s="11">
        <f t="shared" si="4"/>
        <v>-60.535828000000002</v>
      </c>
      <c r="H52" s="6">
        <f t="shared" si="7"/>
        <v>-50.535828000000002</v>
      </c>
      <c r="J52">
        <v>23724489795.917999</v>
      </c>
      <c r="K52">
        <v>-8.3329495999999992</v>
      </c>
      <c r="N52" s="6">
        <f t="shared" si="8"/>
        <v>24.908163265306001</v>
      </c>
      <c r="O52" s="11">
        <f t="shared" si="5"/>
        <v>-57.759815000000003</v>
      </c>
      <c r="P52" s="6">
        <f t="shared" si="9"/>
        <v>-47.759815000000003</v>
      </c>
    </row>
    <row r="53" spans="2:16" x14ac:dyDescent="0.25">
      <c r="B53">
        <v>24020408163.264999</v>
      </c>
      <c r="C53">
        <v>-7.6042252000000001</v>
      </c>
      <c r="F53" s="6">
        <f t="shared" si="6"/>
        <v>25.204081632653001</v>
      </c>
      <c r="G53" s="11">
        <f t="shared" si="4"/>
        <v>-67.351673000000005</v>
      </c>
      <c r="H53" s="6">
        <f t="shared" si="7"/>
        <v>-57.351672999999998</v>
      </c>
      <c r="J53">
        <v>24020408163.264999</v>
      </c>
      <c r="K53">
        <v>-8.3018006999999994</v>
      </c>
      <c r="N53" s="6">
        <f t="shared" si="8"/>
        <v>25.204081632653001</v>
      </c>
      <c r="O53" s="11">
        <f t="shared" si="5"/>
        <v>-58.336413999999998</v>
      </c>
      <c r="P53" s="6">
        <f t="shared" si="9"/>
        <v>-48.336413999999998</v>
      </c>
    </row>
    <row r="54" spans="2:16" x14ac:dyDescent="0.25">
      <c r="B54">
        <v>24316326530.612</v>
      </c>
      <c r="C54">
        <v>-7.5524192000000001</v>
      </c>
      <c r="F54" s="6">
        <f t="shared" si="6"/>
        <v>25.5</v>
      </c>
      <c r="G54" s="11">
        <f t="shared" si="4"/>
        <v>-70.081401999999997</v>
      </c>
      <c r="H54" s="6">
        <f t="shared" si="7"/>
        <v>-60.081401999999997</v>
      </c>
      <c r="J54">
        <v>24316326530.612</v>
      </c>
      <c r="K54">
        <v>-8.2353000999999999</v>
      </c>
      <c r="N54" s="6">
        <f t="shared" si="8"/>
        <v>25.5</v>
      </c>
      <c r="O54" s="11">
        <f t="shared" si="5"/>
        <v>-59.400356000000002</v>
      </c>
      <c r="P54" s="6">
        <f t="shared" si="9"/>
        <v>-49.400356000000002</v>
      </c>
    </row>
    <row r="55" spans="2:16" x14ac:dyDescent="0.25">
      <c r="B55">
        <v>24612244897.959</v>
      </c>
      <c r="C55">
        <v>-7.3833351</v>
      </c>
      <c r="F55" s="6">
        <f t="shared" si="6"/>
        <v>25.795918367346999</v>
      </c>
      <c r="G55" s="11">
        <f t="shared" si="4"/>
        <v>-68.273223999999999</v>
      </c>
      <c r="H55" s="6">
        <f t="shared" si="7"/>
        <v>-58.273223999999999</v>
      </c>
      <c r="J55">
        <v>24612244897.959</v>
      </c>
      <c r="K55">
        <v>-8.2190866000000007</v>
      </c>
      <c r="N55" s="6">
        <f t="shared" si="8"/>
        <v>25.795918367346999</v>
      </c>
      <c r="O55" s="11">
        <f t="shared" si="5"/>
        <v>-60.842815000000002</v>
      </c>
      <c r="P55" s="6">
        <f t="shared" si="9"/>
        <v>-50.842815000000002</v>
      </c>
    </row>
    <row r="56" spans="2:16" x14ac:dyDescent="0.25">
      <c r="B56">
        <v>24908163265.306</v>
      </c>
      <c r="C56">
        <v>-7.3198680999999999</v>
      </c>
      <c r="F56" s="6">
        <f t="shared" si="6"/>
        <v>26.091836734693999</v>
      </c>
      <c r="G56" s="11">
        <f t="shared" si="4"/>
        <v>-62.489449</v>
      </c>
      <c r="H56" s="6">
        <f t="shared" si="7"/>
        <v>-52.489449</v>
      </c>
      <c r="J56">
        <v>24908163265.306</v>
      </c>
      <c r="K56">
        <v>-8.1900882999999993</v>
      </c>
      <c r="N56" s="6">
        <f t="shared" si="8"/>
        <v>26.091836734693999</v>
      </c>
      <c r="O56" s="11">
        <f t="shared" si="5"/>
        <v>-61.346660999999997</v>
      </c>
      <c r="P56" s="6">
        <f t="shared" si="9"/>
        <v>-51.346660999999997</v>
      </c>
    </row>
    <row r="57" spans="2:16" x14ac:dyDescent="0.25">
      <c r="B57">
        <v>25204081632.653</v>
      </c>
      <c r="C57">
        <v>-7.2137846999999997</v>
      </c>
      <c r="F57" s="6">
        <f t="shared" si="6"/>
        <v>26.387755102041002</v>
      </c>
      <c r="G57" s="11">
        <f t="shared" si="4"/>
        <v>-60.101528000000002</v>
      </c>
      <c r="H57" s="6">
        <f t="shared" si="7"/>
        <v>-50.101528000000002</v>
      </c>
      <c r="J57">
        <v>25204081632.653</v>
      </c>
      <c r="K57">
        <v>-8.2738151999999996</v>
      </c>
      <c r="N57" s="6">
        <f t="shared" si="8"/>
        <v>26.387755102041002</v>
      </c>
      <c r="O57" s="11">
        <f t="shared" si="5"/>
        <v>-61.847904</v>
      </c>
      <c r="P57" s="6">
        <f t="shared" si="9"/>
        <v>-51.847904</v>
      </c>
    </row>
    <row r="58" spans="2:16" x14ac:dyDescent="0.25">
      <c r="B58">
        <v>25500000000</v>
      </c>
      <c r="C58">
        <v>-7.1663179000000001</v>
      </c>
      <c r="F58" s="6">
        <f t="shared" si="6"/>
        <v>26.683673469388001</v>
      </c>
      <c r="G58" s="11">
        <f t="shared" si="4"/>
        <v>-60.876209000000003</v>
      </c>
      <c r="H58" s="6">
        <f t="shared" si="7"/>
        <v>-50.876209000000003</v>
      </c>
      <c r="J58">
        <v>25500000000</v>
      </c>
      <c r="K58">
        <v>-8.2947617000000005</v>
      </c>
      <c r="N58" s="6">
        <f t="shared" si="8"/>
        <v>26.683673469388001</v>
      </c>
      <c r="O58" s="11">
        <f t="shared" si="5"/>
        <v>-61.668854000000003</v>
      </c>
      <c r="P58" s="6">
        <f t="shared" si="9"/>
        <v>-51.668854000000003</v>
      </c>
    </row>
    <row r="59" spans="2:16" x14ac:dyDescent="0.25">
      <c r="B59">
        <v>25795918367.347</v>
      </c>
      <c r="C59">
        <v>-7.1095715000000004</v>
      </c>
      <c r="F59" s="6">
        <f t="shared" si="6"/>
        <v>26.979591836735</v>
      </c>
      <c r="G59" s="11">
        <f t="shared" si="4"/>
        <v>-62.473571999999997</v>
      </c>
      <c r="H59" s="6">
        <f t="shared" si="7"/>
        <v>-52.473571999999997</v>
      </c>
      <c r="J59">
        <v>25795918367.347</v>
      </c>
      <c r="K59">
        <v>-8.3037709999999993</v>
      </c>
      <c r="N59" s="6">
        <f t="shared" si="8"/>
        <v>26.979591836735</v>
      </c>
      <c r="O59" s="11">
        <f t="shared" si="5"/>
        <v>-62.493668</v>
      </c>
      <c r="P59" s="6">
        <f t="shared" si="9"/>
        <v>-52.493668</v>
      </c>
    </row>
    <row r="60" spans="2:16" x14ac:dyDescent="0.25">
      <c r="B60">
        <v>26091836734.694</v>
      </c>
      <c r="C60">
        <v>-7.0846391000000004</v>
      </c>
      <c r="F60" s="6">
        <f t="shared" si="6"/>
        <v>27.275510204082</v>
      </c>
      <c r="G60" s="11">
        <f t="shared" si="4"/>
        <v>-65.307075999999995</v>
      </c>
      <c r="H60" s="6">
        <f t="shared" si="7"/>
        <v>-55.307076000000002</v>
      </c>
      <c r="J60">
        <v>26091836734.694</v>
      </c>
      <c r="K60">
        <v>-8.2783508000000001</v>
      </c>
      <c r="N60" s="6">
        <f t="shared" si="8"/>
        <v>27.275510204082</v>
      </c>
      <c r="O60" s="11">
        <f t="shared" si="5"/>
        <v>-63.900585</v>
      </c>
      <c r="P60" s="6">
        <f t="shared" si="9"/>
        <v>-53.900585</v>
      </c>
    </row>
    <row r="61" spans="2:16" x14ac:dyDescent="0.25">
      <c r="B61">
        <v>26387755102.041</v>
      </c>
      <c r="C61">
        <v>-7.0578146000000004</v>
      </c>
      <c r="F61" s="6">
        <f t="shared" si="6"/>
        <v>27.571428571428999</v>
      </c>
      <c r="G61" s="11">
        <f t="shared" si="4"/>
        <v>-70.188023000000001</v>
      </c>
      <c r="H61" s="6">
        <f t="shared" si="7"/>
        <v>-60.188023000000001</v>
      </c>
      <c r="J61">
        <v>26387755102.041</v>
      </c>
      <c r="K61">
        <v>-8.2181443999999999</v>
      </c>
      <c r="N61" s="6">
        <f t="shared" si="8"/>
        <v>27.571428571428999</v>
      </c>
      <c r="O61" s="11">
        <f t="shared" si="5"/>
        <v>-67.445492000000002</v>
      </c>
      <c r="P61" s="6">
        <f t="shared" si="9"/>
        <v>-57.445492000000002</v>
      </c>
    </row>
    <row r="62" spans="2:16" x14ac:dyDescent="0.25">
      <c r="B62">
        <v>26683673469.388</v>
      </c>
      <c r="C62">
        <v>-6.9394112000000003</v>
      </c>
      <c r="F62" s="6">
        <f t="shared" si="6"/>
        <v>27.867346938776002</v>
      </c>
      <c r="G62" s="11">
        <f t="shared" si="4"/>
        <v>-76.167900000000003</v>
      </c>
      <c r="H62" s="6">
        <f t="shared" si="7"/>
        <v>-66.167900000000003</v>
      </c>
      <c r="J62">
        <v>26683673469.388</v>
      </c>
      <c r="K62">
        <v>-8.1970586999999995</v>
      </c>
      <c r="N62" s="6">
        <f t="shared" si="8"/>
        <v>27.867346938776002</v>
      </c>
      <c r="O62" s="11">
        <f t="shared" si="5"/>
        <v>-69.836723000000006</v>
      </c>
      <c r="P62" s="6">
        <f t="shared" si="9"/>
        <v>-59.836722999999999</v>
      </c>
    </row>
    <row r="63" spans="2:16" x14ac:dyDescent="0.25">
      <c r="B63">
        <v>26979591836.735001</v>
      </c>
      <c r="C63">
        <v>-6.9897361</v>
      </c>
      <c r="F63" s="6">
        <f t="shared" si="6"/>
        <v>28.163265306122003</v>
      </c>
      <c r="G63" s="11">
        <f t="shared" si="4"/>
        <v>-75.875136999999995</v>
      </c>
      <c r="H63" s="6">
        <f t="shared" si="7"/>
        <v>-65.875136999999995</v>
      </c>
      <c r="J63">
        <v>26979591836.735001</v>
      </c>
      <c r="K63">
        <v>-8.1468238999999993</v>
      </c>
      <c r="N63" s="6">
        <f t="shared" si="8"/>
        <v>28.163265306122003</v>
      </c>
      <c r="O63" s="11">
        <f t="shared" si="5"/>
        <v>-75.062034999999995</v>
      </c>
      <c r="P63" s="6">
        <f t="shared" si="9"/>
        <v>-65.062034999999995</v>
      </c>
    </row>
    <row r="64" spans="2:16" x14ac:dyDescent="0.25">
      <c r="B64">
        <v>27275510204.082001</v>
      </c>
      <c r="C64">
        <v>-6.9450116</v>
      </c>
      <c r="F64" s="6">
        <f t="shared" si="6"/>
        <v>28.459183673469003</v>
      </c>
      <c r="G64" s="11">
        <f t="shared" si="4"/>
        <v>-72.835407000000004</v>
      </c>
      <c r="H64" s="6">
        <f t="shared" si="7"/>
        <v>-62.835406999999996</v>
      </c>
      <c r="J64">
        <v>27275510204.082001</v>
      </c>
      <c r="K64">
        <v>-8.1614380000000004</v>
      </c>
      <c r="N64" s="6">
        <f t="shared" si="8"/>
        <v>28.459183673469003</v>
      </c>
      <c r="O64" s="11">
        <f t="shared" si="5"/>
        <v>-75.899581999999995</v>
      </c>
      <c r="P64" s="6">
        <f t="shared" si="9"/>
        <v>-65.899581999999995</v>
      </c>
    </row>
    <row r="65" spans="2:16" x14ac:dyDescent="0.25">
      <c r="B65">
        <v>27571428571.429001</v>
      </c>
      <c r="C65">
        <v>-6.9233684999999996</v>
      </c>
      <c r="F65" s="6">
        <f t="shared" si="6"/>
        <v>28.755102040816002</v>
      </c>
      <c r="G65" s="11">
        <f t="shared" si="4"/>
        <v>-67.984318000000002</v>
      </c>
      <c r="H65" s="6">
        <f t="shared" si="7"/>
        <v>-57.984318000000002</v>
      </c>
      <c r="J65">
        <v>27571428571.429001</v>
      </c>
      <c r="K65">
        <v>-8.2112903999999993</v>
      </c>
      <c r="N65" s="6">
        <f t="shared" si="8"/>
        <v>28.755102040816002</v>
      </c>
      <c r="O65" s="11">
        <f t="shared" si="5"/>
        <v>-78.560760000000002</v>
      </c>
      <c r="P65" s="6">
        <f t="shared" si="9"/>
        <v>-68.560760000000002</v>
      </c>
    </row>
    <row r="66" spans="2:16" x14ac:dyDescent="0.25">
      <c r="B66">
        <v>27867346938.776001</v>
      </c>
      <c r="C66">
        <v>-6.8593478000000001</v>
      </c>
      <c r="F66" s="6">
        <f t="shared" si="6"/>
        <v>29.051020408162998</v>
      </c>
      <c r="G66" s="11">
        <f t="shared" si="4"/>
        <v>-69.162227999999999</v>
      </c>
      <c r="H66" s="6">
        <f t="shared" si="7"/>
        <v>-59.162227999999999</v>
      </c>
      <c r="J66">
        <v>27867346938.776001</v>
      </c>
      <c r="K66">
        <v>-8.2920084000000003</v>
      </c>
      <c r="N66" s="6">
        <f t="shared" si="8"/>
        <v>29.051020408162998</v>
      </c>
      <c r="O66" s="11">
        <f t="shared" si="5"/>
        <v>-76.361755000000002</v>
      </c>
      <c r="P66" s="6">
        <f t="shared" si="9"/>
        <v>-66.361755000000002</v>
      </c>
    </row>
    <row r="67" spans="2:16" x14ac:dyDescent="0.25">
      <c r="B67">
        <v>28163265306.122002</v>
      </c>
      <c r="C67">
        <v>-6.7946423999999999</v>
      </c>
      <c r="F67" s="6">
        <f t="shared" si="6"/>
        <v>29.346938775509997</v>
      </c>
      <c r="G67" s="11">
        <f t="shared" si="4"/>
        <v>-69.658253000000002</v>
      </c>
      <c r="H67" s="6">
        <f t="shared" si="7"/>
        <v>-59.658253000000002</v>
      </c>
      <c r="J67">
        <v>28163265306.122002</v>
      </c>
      <c r="K67">
        <v>-8.4245262000000007</v>
      </c>
      <c r="N67" s="6">
        <f t="shared" si="8"/>
        <v>29.346938775509997</v>
      </c>
      <c r="O67" s="11">
        <f t="shared" si="5"/>
        <v>-72.140827000000002</v>
      </c>
      <c r="P67" s="6">
        <f t="shared" si="9"/>
        <v>-62.140827000000002</v>
      </c>
    </row>
    <row r="68" spans="2:16" x14ac:dyDescent="0.25">
      <c r="B68">
        <v>28459183673.469002</v>
      </c>
      <c r="C68">
        <v>-6.7942347999999999</v>
      </c>
      <c r="F68" s="6">
        <f t="shared" si="6"/>
        <v>29.642857142856997</v>
      </c>
      <c r="G68" s="11">
        <f t="shared" si="4"/>
        <v>-70.655982999999992</v>
      </c>
      <c r="H68" s="6">
        <f t="shared" si="7"/>
        <v>-60.655982999999999</v>
      </c>
      <c r="J68">
        <v>28459183673.469002</v>
      </c>
      <c r="K68">
        <v>-8.5411444000000003</v>
      </c>
      <c r="N68" s="6">
        <f t="shared" si="8"/>
        <v>29.642857142856997</v>
      </c>
      <c r="O68" s="11">
        <f t="shared" si="5"/>
        <v>-65.466957000000008</v>
      </c>
      <c r="P68" s="6">
        <f t="shared" si="9"/>
        <v>-55.466957000000001</v>
      </c>
    </row>
    <row r="69" spans="2:16" x14ac:dyDescent="0.25">
      <c r="B69">
        <v>28755102040.816002</v>
      </c>
      <c r="C69">
        <v>-6.7566476</v>
      </c>
      <c r="F69" s="6">
        <f t="shared" ref="F69:F100" si="10">B177/1000000000</f>
        <v>29.938775510204</v>
      </c>
      <c r="G69" s="11">
        <f t="shared" si="4"/>
        <v>-71.055435000000003</v>
      </c>
      <c r="H69" s="6">
        <f t="shared" ref="H69:H100" si="11">D177</f>
        <v>-61.055435000000003</v>
      </c>
      <c r="J69">
        <v>28755102040.816002</v>
      </c>
      <c r="K69">
        <v>-8.6383800999999991</v>
      </c>
      <c r="N69" s="6">
        <f t="shared" ref="N69:N100" si="12">J177/1000000000</f>
        <v>29.938775510204</v>
      </c>
      <c r="O69" s="11">
        <f t="shared" si="5"/>
        <v>-60.156162000000002</v>
      </c>
      <c r="P69" s="6">
        <f t="shared" ref="P69:P100" si="13">L177</f>
        <v>-50.156162000000002</v>
      </c>
    </row>
    <row r="70" spans="2:16" x14ac:dyDescent="0.25">
      <c r="B70">
        <v>29051020408.162998</v>
      </c>
      <c r="C70">
        <v>-6.7333635999999997</v>
      </c>
      <c r="F70" s="6">
        <f t="shared" si="10"/>
        <v>30.234693877550999</v>
      </c>
      <c r="G70" s="11">
        <f t="shared" ref="G70:G103" si="14">H70-10</f>
        <v>-75.390984000000003</v>
      </c>
      <c r="H70" s="6">
        <f t="shared" si="11"/>
        <v>-65.390984000000003</v>
      </c>
      <c r="J70">
        <v>29051020408.162998</v>
      </c>
      <c r="K70">
        <v>-8.6987991000000005</v>
      </c>
      <c r="N70" s="6">
        <f t="shared" si="12"/>
        <v>30.234693877550999</v>
      </c>
      <c r="O70" s="11">
        <f t="shared" ref="O70:O103" si="15">P70-10</f>
        <v>-60.749031000000002</v>
      </c>
      <c r="P70" s="6">
        <f t="shared" si="13"/>
        <v>-50.749031000000002</v>
      </c>
    </row>
    <row r="71" spans="2:16" x14ac:dyDescent="0.25">
      <c r="B71">
        <v>29346938775.509998</v>
      </c>
      <c r="C71">
        <v>-6.7491341</v>
      </c>
      <c r="F71" s="6">
        <f t="shared" si="10"/>
        <v>30.530612244897998</v>
      </c>
      <c r="G71" s="11">
        <f t="shared" si="14"/>
        <v>-79.925788999999995</v>
      </c>
      <c r="H71" s="6">
        <f t="shared" si="11"/>
        <v>-69.925788999999995</v>
      </c>
      <c r="J71">
        <v>29346938775.509998</v>
      </c>
      <c r="K71">
        <v>-8.7405004999999996</v>
      </c>
      <c r="N71" s="6">
        <f t="shared" si="12"/>
        <v>30.530612244897998</v>
      </c>
      <c r="O71" s="11">
        <f t="shared" si="15"/>
        <v>-65.360531000000009</v>
      </c>
      <c r="P71" s="6">
        <f t="shared" si="13"/>
        <v>-55.360531000000002</v>
      </c>
    </row>
    <row r="72" spans="2:16" x14ac:dyDescent="0.25">
      <c r="B72">
        <v>29642857142.856998</v>
      </c>
      <c r="C72">
        <v>-6.7979158999999996</v>
      </c>
      <c r="F72" s="6">
        <f t="shared" si="10"/>
        <v>30.826530612244998</v>
      </c>
      <c r="G72" s="11">
        <f t="shared" si="14"/>
        <v>-80.988235000000003</v>
      </c>
      <c r="H72" s="6">
        <f t="shared" si="11"/>
        <v>-70.988235000000003</v>
      </c>
      <c r="J72">
        <v>29642857142.856998</v>
      </c>
      <c r="K72">
        <v>-8.7657813999999998</v>
      </c>
      <c r="N72" s="6">
        <f t="shared" si="12"/>
        <v>30.826530612244998</v>
      </c>
      <c r="O72" s="11">
        <f t="shared" si="15"/>
        <v>-69.336296000000004</v>
      </c>
      <c r="P72" s="6">
        <f t="shared" si="13"/>
        <v>-59.336295999999997</v>
      </c>
    </row>
    <row r="73" spans="2:16" x14ac:dyDescent="0.25">
      <c r="B73">
        <v>29938775510.203999</v>
      </c>
      <c r="C73">
        <v>-6.8616666999999998</v>
      </c>
      <c r="F73" s="6">
        <f t="shared" si="10"/>
        <v>31.122448979592001</v>
      </c>
      <c r="G73" s="11">
        <f t="shared" si="14"/>
        <v>-78.560074</v>
      </c>
      <c r="H73" s="6">
        <f t="shared" si="11"/>
        <v>-68.560074</v>
      </c>
      <c r="J73">
        <v>29938775510.203999</v>
      </c>
      <c r="K73">
        <v>-8.7645053999999991</v>
      </c>
      <c r="N73" s="6">
        <f t="shared" si="12"/>
        <v>31.122448979592001</v>
      </c>
      <c r="O73" s="11">
        <f t="shared" si="15"/>
        <v>-70.52757299999999</v>
      </c>
      <c r="P73" s="6">
        <f t="shared" si="13"/>
        <v>-60.527572999999997</v>
      </c>
    </row>
    <row r="74" spans="2:16" x14ac:dyDescent="0.25">
      <c r="B74">
        <v>30234693877.550999</v>
      </c>
      <c r="C74">
        <v>-6.9932455999999998</v>
      </c>
      <c r="F74" s="6">
        <f t="shared" si="10"/>
        <v>31.418367346939</v>
      </c>
      <c r="G74" s="11">
        <f t="shared" si="14"/>
        <v>-77.920508999999996</v>
      </c>
      <c r="H74" s="6">
        <f t="shared" si="11"/>
        <v>-67.920508999999996</v>
      </c>
      <c r="J74">
        <v>30234693877.550999</v>
      </c>
      <c r="K74">
        <v>-8.8250312999999991</v>
      </c>
      <c r="N74" s="6">
        <f t="shared" si="12"/>
        <v>31.418367346939</v>
      </c>
      <c r="O74" s="11">
        <f t="shared" si="15"/>
        <v>-69.126285999999993</v>
      </c>
      <c r="P74" s="6">
        <f t="shared" si="13"/>
        <v>-59.126286</v>
      </c>
    </row>
    <row r="75" spans="2:16" x14ac:dyDescent="0.25">
      <c r="B75">
        <v>30530612244.897999</v>
      </c>
      <c r="C75">
        <v>-7.0437551000000003</v>
      </c>
      <c r="F75" s="6">
        <f t="shared" si="10"/>
        <v>31.714285714286</v>
      </c>
      <c r="G75" s="11">
        <f t="shared" si="14"/>
        <v>-75.399238999999994</v>
      </c>
      <c r="H75" s="6">
        <f t="shared" si="11"/>
        <v>-65.399238999999994</v>
      </c>
      <c r="J75">
        <v>30530612244.897999</v>
      </c>
      <c r="K75">
        <v>-8.7358837000000005</v>
      </c>
      <c r="N75" s="6">
        <f t="shared" si="12"/>
        <v>31.714285714286</v>
      </c>
      <c r="O75" s="11">
        <f t="shared" si="15"/>
        <v>-67.495438000000007</v>
      </c>
      <c r="P75" s="6">
        <f t="shared" si="13"/>
        <v>-57.495438</v>
      </c>
    </row>
    <row r="76" spans="2:16" x14ac:dyDescent="0.25">
      <c r="B76">
        <v>30826530612.244999</v>
      </c>
      <c r="C76">
        <v>-7.0328511999999996</v>
      </c>
      <c r="F76" s="6">
        <f t="shared" si="10"/>
        <v>32.010204081632999</v>
      </c>
      <c r="G76" s="11">
        <f t="shared" si="14"/>
        <v>-72.838416999999993</v>
      </c>
      <c r="H76" s="6">
        <f t="shared" si="11"/>
        <v>-62.838417</v>
      </c>
      <c r="J76">
        <v>30826530612.244999</v>
      </c>
      <c r="K76">
        <v>-8.7815151</v>
      </c>
      <c r="N76" s="6">
        <f t="shared" si="12"/>
        <v>32.010204081632999</v>
      </c>
      <c r="O76" s="11">
        <f t="shared" si="15"/>
        <v>-67.134636</v>
      </c>
      <c r="P76" s="6">
        <f t="shared" si="13"/>
        <v>-57.134636</v>
      </c>
    </row>
    <row r="77" spans="2:16" x14ac:dyDescent="0.25">
      <c r="B77">
        <v>31122448979.591999</v>
      </c>
      <c r="C77">
        <v>-7.1378488999999998</v>
      </c>
      <c r="F77" s="6">
        <f t="shared" si="10"/>
        <v>32.306122448979998</v>
      </c>
      <c r="G77" s="11">
        <f t="shared" si="14"/>
        <v>-67.876530000000002</v>
      </c>
      <c r="H77" s="6">
        <f t="shared" si="11"/>
        <v>-57.876530000000002</v>
      </c>
      <c r="J77">
        <v>31122448979.591999</v>
      </c>
      <c r="K77">
        <v>-8.6722584000000005</v>
      </c>
      <c r="N77" s="6">
        <f t="shared" si="12"/>
        <v>32.306122448979998</v>
      </c>
      <c r="O77" s="11">
        <f t="shared" si="15"/>
        <v>-66.674751000000001</v>
      </c>
      <c r="P77" s="6">
        <f t="shared" si="13"/>
        <v>-56.674751000000001</v>
      </c>
    </row>
    <row r="78" spans="2:16" x14ac:dyDescent="0.25">
      <c r="B78">
        <v>31418367346.938999</v>
      </c>
      <c r="C78">
        <v>-7.1931700999999997</v>
      </c>
      <c r="F78" s="6">
        <f t="shared" si="10"/>
        <v>32.602040816326998</v>
      </c>
      <c r="G78" s="11">
        <f t="shared" si="14"/>
        <v>-69.70026</v>
      </c>
      <c r="H78" s="6">
        <f t="shared" si="11"/>
        <v>-59.70026</v>
      </c>
      <c r="J78">
        <v>31418367346.938999</v>
      </c>
      <c r="K78">
        <v>-8.7370806000000005</v>
      </c>
      <c r="N78" s="6">
        <f t="shared" si="12"/>
        <v>32.602040816326998</v>
      </c>
      <c r="O78" s="11">
        <f t="shared" si="15"/>
        <v>-68.647850000000005</v>
      </c>
      <c r="P78" s="6">
        <f t="shared" si="13"/>
        <v>-58.647849999999998</v>
      </c>
    </row>
    <row r="79" spans="2:16" x14ac:dyDescent="0.25">
      <c r="B79">
        <v>31714285714.285999</v>
      </c>
      <c r="C79">
        <v>-7.3676371999999999</v>
      </c>
      <c r="F79" s="6">
        <f t="shared" si="10"/>
        <v>32.897959183673002</v>
      </c>
      <c r="G79" s="11">
        <f t="shared" si="14"/>
        <v>-72.828994999999992</v>
      </c>
      <c r="H79" s="6">
        <f t="shared" si="11"/>
        <v>-62.828994999999999</v>
      </c>
      <c r="J79">
        <v>31714285714.285999</v>
      </c>
      <c r="K79">
        <v>-8.7709159999999997</v>
      </c>
      <c r="N79" s="6">
        <f t="shared" si="12"/>
        <v>32.897959183673002</v>
      </c>
      <c r="O79" s="11">
        <f t="shared" si="15"/>
        <v>-74.596596000000005</v>
      </c>
      <c r="P79" s="6">
        <f t="shared" si="13"/>
        <v>-64.596596000000005</v>
      </c>
    </row>
    <row r="80" spans="2:16" x14ac:dyDescent="0.25">
      <c r="B80">
        <v>32010204081.632999</v>
      </c>
      <c r="C80">
        <v>-7.6176858000000003</v>
      </c>
      <c r="F80" s="6">
        <f t="shared" si="10"/>
        <v>33.193877551020002</v>
      </c>
      <c r="G80" s="11">
        <f t="shared" si="14"/>
        <v>-74.533835999999994</v>
      </c>
      <c r="H80" s="6">
        <f t="shared" si="11"/>
        <v>-64.533835999999994</v>
      </c>
      <c r="J80">
        <v>32010204081.632999</v>
      </c>
      <c r="K80">
        <v>-8.7173318999999996</v>
      </c>
      <c r="N80" s="6">
        <f t="shared" si="12"/>
        <v>33.193877551020002</v>
      </c>
      <c r="O80" s="11">
        <f t="shared" si="15"/>
        <v>-79.282364000000001</v>
      </c>
      <c r="P80" s="6">
        <f t="shared" si="13"/>
        <v>-69.282364000000001</v>
      </c>
    </row>
    <row r="81" spans="2:16" x14ac:dyDescent="0.25">
      <c r="B81">
        <v>32306122448.98</v>
      </c>
      <c r="C81">
        <v>-7.8158379</v>
      </c>
      <c r="F81" s="6">
        <f t="shared" si="10"/>
        <v>33.489795918367001</v>
      </c>
      <c r="G81" s="11">
        <f t="shared" si="14"/>
        <v>-73.362503000000004</v>
      </c>
      <c r="H81" s="6">
        <f t="shared" si="11"/>
        <v>-63.362502999999997</v>
      </c>
      <c r="J81">
        <v>32306122448.98</v>
      </c>
      <c r="K81">
        <v>-8.7594671000000002</v>
      </c>
      <c r="N81" s="6">
        <f t="shared" si="12"/>
        <v>33.489795918367001</v>
      </c>
      <c r="O81" s="11">
        <f t="shared" si="15"/>
        <v>-80.462540000000004</v>
      </c>
      <c r="P81" s="6">
        <f t="shared" si="13"/>
        <v>-70.462540000000004</v>
      </c>
    </row>
    <row r="82" spans="2:16" x14ac:dyDescent="0.25">
      <c r="B82">
        <v>32602040816.327</v>
      </c>
      <c r="C82">
        <v>-8.1132355</v>
      </c>
      <c r="F82" s="6">
        <f t="shared" si="10"/>
        <v>33.785714285714</v>
      </c>
      <c r="G82" s="11">
        <f t="shared" si="14"/>
        <v>-71.300293000000011</v>
      </c>
      <c r="H82" s="6">
        <f t="shared" si="11"/>
        <v>-61.300293000000003</v>
      </c>
      <c r="J82">
        <v>32602040816.327</v>
      </c>
      <c r="K82">
        <v>-8.6954603000000006</v>
      </c>
      <c r="N82" s="6">
        <f t="shared" si="12"/>
        <v>33.785714285714</v>
      </c>
      <c r="O82" s="11">
        <f t="shared" si="15"/>
        <v>-76.294785000000005</v>
      </c>
      <c r="P82" s="6">
        <f t="shared" si="13"/>
        <v>-66.294785000000005</v>
      </c>
    </row>
    <row r="83" spans="2:16" x14ac:dyDescent="0.25">
      <c r="B83">
        <v>32897959183.673</v>
      </c>
      <c r="C83">
        <v>-8.3333072999999995</v>
      </c>
      <c r="F83" s="6">
        <f t="shared" si="10"/>
        <v>34.081632653061</v>
      </c>
      <c r="G83" s="11">
        <f t="shared" si="14"/>
        <v>-69.963881999999998</v>
      </c>
      <c r="H83" s="6">
        <f t="shared" si="11"/>
        <v>-59.963881999999998</v>
      </c>
      <c r="J83">
        <v>32897959183.673</v>
      </c>
      <c r="K83">
        <v>-8.7490196000000005</v>
      </c>
      <c r="N83" s="6">
        <f t="shared" si="12"/>
        <v>34.081632653061</v>
      </c>
      <c r="O83" s="11">
        <f t="shared" si="15"/>
        <v>-73.821548000000007</v>
      </c>
      <c r="P83" s="6">
        <f t="shared" si="13"/>
        <v>-63.821548</v>
      </c>
    </row>
    <row r="84" spans="2:16" x14ac:dyDescent="0.25">
      <c r="B84">
        <v>33193877551.02</v>
      </c>
      <c r="C84">
        <v>-8.5897836999999999</v>
      </c>
      <c r="F84" s="6">
        <f t="shared" si="10"/>
        <v>34.377551020407999</v>
      </c>
      <c r="G84" s="11">
        <f t="shared" si="14"/>
        <v>-70.316142999999997</v>
      </c>
      <c r="H84" s="6">
        <f t="shared" si="11"/>
        <v>-60.316142999999997</v>
      </c>
      <c r="J84">
        <v>33193877551.02</v>
      </c>
      <c r="K84">
        <v>-8.7202529999999996</v>
      </c>
      <c r="N84" s="6">
        <f t="shared" si="12"/>
        <v>34.377551020407999</v>
      </c>
      <c r="O84" s="11">
        <f t="shared" si="15"/>
        <v>-71.735809000000003</v>
      </c>
      <c r="P84" s="6">
        <f t="shared" si="13"/>
        <v>-61.735809000000003</v>
      </c>
    </row>
    <row r="85" spans="2:16" x14ac:dyDescent="0.25">
      <c r="B85">
        <v>33489795918.367001</v>
      </c>
      <c r="C85">
        <v>-8.8022183999999992</v>
      </c>
      <c r="F85" s="6">
        <f t="shared" si="10"/>
        <v>34.673469387754999</v>
      </c>
      <c r="G85" s="11">
        <f t="shared" si="14"/>
        <v>-70.056781999999998</v>
      </c>
      <c r="H85" s="6">
        <f t="shared" si="11"/>
        <v>-60.056781999999998</v>
      </c>
      <c r="J85">
        <v>33489795918.367001</v>
      </c>
      <c r="K85">
        <v>-8.7611761000000001</v>
      </c>
      <c r="N85" s="6">
        <f t="shared" si="12"/>
        <v>34.673469387754999</v>
      </c>
      <c r="O85" s="11">
        <f t="shared" si="15"/>
        <v>-71.792037999999991</v>
      </c>
      <c r="P85" s="6">
        <f t="shared" si="13"/>
        <v>-61.792037999999998</v>
      </c>
    </row>
    <row r="86" spans="2:16" x14ac:dyDescent="0.25">
      <c r="B86">
        <v>33785714285.714001</v>
      </c>
      <c r="C86">
        <v>-9.0433444999999999</v>
      </c>
      <c r="F86" s="6">
        <f t="shared" si="10"/>
        <v>34.969387755101998</v>
      </c>
      <c r="G86" s="11">
        <f t="shared" si="14"/>
        <v>-69.321606000000003</v>
      </c>
      <c r="H86" s="6">
        <f t="shared" si="11"/>
        <v>-59.321606000000003</v>
      </c>
      <c r="J86">
        <v>33785714285.714001</v>
      </c>
      <c r="K86">
        <v>-8.7946653000000001</v>
      </c>
      <c r="N86" s="6">
        <f t="shared" si="12"/>
        <v>34.969387755101998</v>
      </c>
      <c r="O86" s="11">
        <f t="shared" si="15"/>
        <v>-70.293537000000001</v>
      </c>
      <c r="P86" s="6">
        <f t="shared" si="13"/>
        <v>-60.293537000000001</v>
      </c>
    </row>
    <row r="87" spans="2:16" x14ac:dyDescent="0.25">
      <c r="B87">
        <v>34081632653.061001</v>
      </c>
      <c r="C87">
        <v>-9.2135677000000005</v>
      </c>
      <c r="F87" s="6">
        <f t="shared" si="10"/>
        <v>35.265306122448997</v>
      </c>
      <c r="G87" s="11">
        <f t="shared" si="14"/>
        <v>-65.171131000000003</v>
      </c>
      <c r="H87" s="6">
        <f t="shared" si="11"/>
        <v>-55.171131000000003</v>
      </c>
      <c r="J87">
        <v>34081632653.061001</v>
      </c>
      <c r="K87">
        <v>-8.8378735000000006</v>
      </c>
      <c r="N87" s="6">
        <f t="shared" si="12"/>
        <v>35.265306122448997</v>
      </c>
      <c r="O87" s="11">
        <f t="shared" si="15"/>
        <v>-69.918507000000005</v>
      </c>
      <c r="P87" s="6">
        <f t="shared" si="13"/>
        <v>-59.918506999999998</v>
      </c>
    </row>
    <row r="88" spans="2:16" x14ac:dyDescent="0.25">
      <c r="B88">
        <v>34377551020.407997</v>
      </c>
      <c r="C88">
        <v>-9.3823966999999993</v>
      </c>
      <c r="F88" s="6">
        <f t="shared" si="10"/>
        <v>35.561224489795997</v>
      </c>
      <c r="G88" s="11">
        <f t="shared" si="14"/>
        <v>-61.753498</v>
      </c>
      <c r="H88" s="6">
        <f t="shared" si="11"/>
        <v>-51.753498</v>
      </c>
      <c r="J88">
        <v>34377551020.407997</v>
      </c>
      <c r="K88">
        <v>-8.8901243000000001</v>
      </c>
      <c r="N88" s="6">
        <f t="shared" si="12"/>
        <v>35.561224489795997</v>
      </c>
      <c r="O88" s="11">
        <f t="shared" si="15"/>
        <v>-69.356987000000004</v>
      </c>
      <c r="P88" s="6">
        <f t="shared" si="13"/>
        <v>-59.356986999999997</v>
      </c>
    </row>
    <row r="89" spans="2:16" x14ac:dyDescent="0.25">
      <c r="B89">
        <v>34673469387.754997</v>
      </c>
      <c r="C89">
        <v>-9.4988688999999997</v>
      </c>
      <c r="F89" s="6">
        <f t="shared" si="10"/>
        <v>35.857142857142996</v>
      </c>
      <c r="G89" s="11">
        <f t="shared" si="14"/>
        <v>-59.152366999999998</v>
      </c>
      <c r="H89" s="6">
        <f t="shared" si="11"/>
        <v>-49.152366999999998</v>
      </c>
      <c r="J89">
        <v>34673469387.754997</v>
      </c>
      <c r="K89">
        <v>-8.9277563000000004</v>
      </c>
      <c r="N89" s="6">
        <f t="shared" si="12"/>
        <v>35.857142857142996</v>
      </c>
      <c r="O89" s="11">
        <f t="shared" si="15"/>
        <v>-70.587276000000003</v>
      </c>
      <c r="P89" s="6">
        <f t="shared" si="13"/>
        <v>-60.587276000000003</v>
      </c>
    </row>
    <row r="90" spans="2:16" x14ac:dyDescent="0.25">
      <c r="B90">
        <v>34969387755.101997</v>
      </c>
      <c r="C90">
        <v>-9.5436764000000007</v>
      </c>
      <c r="F90" s="6">
        <f t="shared" si="10"/>
        <v>36.153061224489996</v>
      </c>
      <c r="G90" s="11">
        <f t="shared" si="14"/>
        <v>-58.553058999999998</v>
      </c>
      <c r="H90" s="6">
        <f t="shared" si="11"/>
        <v>-48.553058999999998</v>
      </c>
      <c r="J90">
        <v>34969387755.101997</v>
      </c>
      <c r="K90">
        <v>-9.0651112000000005</v>
      </c>
      <c r="N90" s="6">
        <f t="shared" si="12"/>
        <v>36.153061224489996</v>
      </c>
      <c r="O90" s="11">
        <f t="shared" si="15"/>
        <v>-71.103217999999998</v>
      </c>
      <c r="P90" s="6">
        <f t="shared" si="13"/>
        <v>-61.103217999999998</v>
      </c>
    </row>
    <row r="91" spans="2:16" x14ac:dyDescent="0.25">
      <c r="B91">
        <v>35265306122.448997</v>
      </c>
      <c r="C91">
        <v>-9.6165438000000005</v>
      </c>
      <c r="F91" s="6">
        <f t="shared" si="10"/>
        <v>36.448979591836995</v>
      </c>
      <c r="G91" s="11">
        <f t="shared" si="14"/>
        <v>-57.766734999999997</v>
      </c>
      <c r="H91" s="6">
        <f t="shared" si="11"/>
        <v>-47.766734999999997</v>
      </c>
      <c r="J91">
        <v>35265306122.448997</v>
      </c>
      <c r="K91">
        <v>-9.2570896000000005</v>
      </c>
      <c r="N91" s="6">
        <f t="shared" si="12"/>
        <v>36.448979591836995</v>
      </c>
      <c r="O91" s="11">
        <f t="shared" si="15"/>
        <v>-71.752437999999998</v>
      </c>
      <c r="P91" s="6">
        <f t="shared" si="13"/>
        <v>-61.752437999999998</v>
      </c>
    </row>
    <row r="92" spans="2:16" x14ac:dyDescent="0.25">
      <c r="B92">
        <v>35561224489.795998</v>
      </c>
      <c r="C92">
        <v>-9.6551475999999994</v>
      </c>
      <c r="F92" s="6">
        <f t="shared" si="10"/>
        <v>36.744897959184001</v>
      </c>
      <c r="G92" s="11">
        <f t="shared" si="14"/>
        <v>-57.313847000000003</v>
      </c>
      <c r="H92" s="6">
        <f t="shared" si="11"/>
        <v>-47.313847000000003</v>
      </c>
      <c r="J92">
        <v>35561224489.795998</v>
      </c>
      <c r="K92">
        <v>-9.4094715000000004</v>
      </c>
      <c r="N92" s="6">
        <f t="shared" si="12"/>
        <v>36.744897959184001</v>
      </c>
      <c r="O92" s="11">
        <f t="shared" si="15"/>
        <v>-71.368979999999993</v>
      </c>
      <c r="P92" s="6">
        <f t="shared" si="13"/>
        <v>-61.368980000000001</v>
      </c>
    </row>
    <row r="93" spans="2:16" x14ac:dyDescent="0.25">
      <c r="B93">
        <v>35857142857.142998</v>
      </c>
      <c r="C93">
        <v>-9.7202415000000002</v>
      </c>
      <c r="F93" s="6">
        <f t="shared" si="10"/>
        <v>37.040816326531001</v>
      </c>
      <c r="G93" s="11">
        <f t="shared" si="14"/>
        <v>-57.574908999999998</v>
      </c>
      <c r="H93" s="6">
        <f t="shared" si="11"/>
        <v>-47.574908999999998</v>
      </c>
      <c r="J93">
        <v>35857142857.142998</v>
      </c>
      <c r="K93">
        <v>-9.5747918999999992</v>
      </c>
      <c r="N93" s="6">
        <f t="shared" si="12"/>
        <v>37.040816326531001</v>
      </c>
      <c r="O93" s="11">
        <f t="shared" si="15"/>
        <v>-71.420540000000003</v>
      </c>
      <c r="P93" s="6">
        <f t="shared" si="13"/>
        <v>-61.420540000000003</v>
      </c>
    </row>
    <row r="94" spans="2:16" x14ac:dyDescent="0.25">
      <c r="B94">
        <v>36153061224.489998</v>
      </c>
      <c r="C94">
        <v>-9.7600689000000003</v>
      </c>
      <c r="F94" s="6">
        <f t="shared" si="10"/>
        <v>37.336734693878</v>
      </c>
      <c r="G94" s="11">
        <f t="shared" si="14"/>
        <v>-57.354916000000003</v>
      </c>
      <c r="H94" s="6">
        <f t="shared" si="11"/>
        <v>-47.354916000000003</v>
      </c>
      <c r="J94">
        <v>36153061224.489998</v>
      </c>
      <c r="K94">
        <v>-9.6964254000000007</v>
      </c>
      <c r="N94" s="6">
        <f t="shared" si="12"/>
        <v>37.336734693878</v>
      </c>
      <c r="O94" s="11">
        <f t="shared" si="15"/>
        <v>-70.698948000000001</v>
      </c>
      <c r="P94" s="6">
        <f t="shared" si="13"/>
        <v>-60.698948000000001</v>
      </c>
    </row>
    <row r="95" spans="2:16" x14ac:dyDescent="0.25">
      <c r="B95">
        <v>36448979591.836998</v>
      </c>
      <c r="C95">
        <v>-9.7686156999999998</v>
      </c>
      <c r="F95" s="6">
        <f t="shared" si="10"/>
        <v>37.632653061223998</v>
      </c>
      <c r="G95" s="11">
        <f t="shared" si="14"/>
        <v>-56.621184999999997</v>
      </c>
      <c r="H95" s="6">
        <f t="shared" si="11"/>
        <v>-46.621184999999997</v>
      </c>
      <c r="J95">
        <v>36448979591.836998</v>
      </c>
      <c r="K95">
        <v>-9.8598298999999994</v>
      </c>
      <c r="N95" s="6">
        <f t="shared" si="12"/>
        <v>37.632653061223998</v>
      </c>
      <c r="O95" s="11">
        <f t="shared" si="15"/>
        <v>-69.24745200000001</v>
      </c>
      <c r="P95" s="6">
        <f t="shared" si="13"/>
        <v>-59.247452000000003</v>
      </c>
    </row>
    <row r="96" spans="2:16" x14ac:dyDescent="0.25">
      <c r="B96">
        <v>36744897959.183998</v>
      </c>
      <c r="C96">
        <v>-9.6253872000000005</v>
      </c>
      <c r="F96" s="6">
        <f t="shared" si="10"/>
        <v>37.928571428570997</v>
      </c>
      <c r="G96" s="11">
        <f t="shared" si="14"/>
        <v>-55.932453000000002</v>
      </c>
      <c r="H96" s="6">
        <f t="shared" si="11"/>
        <v>-45.932453000000002</v>
      </c>
      <c r="J96">
        <v>36744897959.183998</v>
      </c>
      <c r="K96">
        <v>-9.9804324999999992</v>
      </c>
      <c r="N96" s="6">
        <f t="shared" si="12"/>
        <v>37.928571428570997</v>
      </c>
      <c r="O96" s="11">
        <f t="shared" si="15"/>
        <v>-67.895404999999997</v>
      </c>
      <c r="P96" s="6">
        <f t="shared" si="13"/>
        <v>-57.895404999999997</v>
      </c>
    </row>
    <row r="97" spans="2:16" x14ac:dyDescent="0.25">
      <c r="B97">
        <v>37040816326.530998</v>
      </c>
      <c r="C97">
        <v>-9.6391019999999994</v>
      </c>
      <c r="F97" s="6">
        <f t="shared" si="10"/>
        <v>38.224489795917997</v>
      </c>
      <c r="G97" s="11">
        <f t="shared" si="14"/>
        <v>-56.101570000000002</v>
      </c>
      <c r="H97" s="6">
        <f t="shared" si="11"/>
        <v>-46.101570000000002</v>
      </c>
      <c r="J97">
        <v>37040816326.530998</v>
      </c>
      <c r="K97">
        <v>-10.044846</v>
      </c>
      <c r="N97" s="6">
        <f t="shared" si="12"/>
        <v>38.224489795917997</v>
      </c>
      <c r="O97" s="11">
        <f t="shared" si="15"/>
        <v>-67.400528000000008</v>
      </c>
      <c r="P97" s="6">
        <f t="shared" si="13"/>
        <v>-57.400528000000001</v>
      </c>
    </row>
    <row r="98" spans="2:16" x14ac:dyDescent="0.25">
      <c r="B98">
        <v>37336734693.877998</v>
      </c>
      <c r="C98">
        <v>-9.5770081999999999</v>
      </c>
      <c r="F98" s="6">
        <f t="shared" si="10"/>
        <v>38.520408163264996</v>
      </c>
      <c r="G98" s="11">
        <f t="shared" si="14"/>
        <v>-56.434372000000003</v>
      </c>
      <c r="H98" s="6">
        <f t="shared" si="11"/>
        <v>-46.434372000000003</v>
      </c>
      <c r="J98">
        <v>37336734693.877998</v>
      </c>
      <c r="K98">
        <v>-10.162963</v>
      </c>
      <c r="N98" s="6">
        <f t="shared" si="12"/>
        <v>38.520408163264996</v>
      </c>
      <c r="O98" s="11">
        <f t="shared" si="15"/>
        <v>-66.358170000000001</v>
      </c>
      <c r="P98" s="6">
        <f t="shared" si="13"/>
        <v>-56.358170000000001</v>
      </c>
    </row>
    <row r="99" spans="2:16" x14ac:dyDescent="0.25">
      <c r="B99">
        <v>37632653061.223999</v>
      </c>
      <c r="C99">
        <v>-9.5667857999999999</v>
      </c>
      <c r="F99" s="6">
        <f t="shared" si="10"/>
        <v>38.816326530612002</v>
      </c>
      <c r="G99" s="11">
        <f t="shared" si="14"/>
        <v>-56.238953000000002</v>
      </c>
      <c r="H99" s="6">
        <f t="shared" si="11"/>
        <v>-46.238953000000002</v>
      </c>
      <c r="J99">
        <v>37632653061.223999</v>
      </c>
      <c r="K99">
        <v>-10.367820999999999</v>
      </c>
      <c r="N99" s="6">
        <f t="shared" si="12"/>
        <v>38.816326530612002</v>
      </c>
      <c r="O99" s="11">
        <f t="shared" si="15"/>
        <v>-66.277203</v>
      </c>
      <c r="P99" s="6">
        <f t="shared" si="13"/>
        <v>-56.277203</v>
      </c>
    </row>
    <row r="100" spans="2:16" x14ac:dyDescent="0.25">
      <c r="B100">
        <v>37928571428.570999</v>
      </c>
      <c r="C100">
        <v>-9.6012678000000005</v>
      </c>
      <c r="F100" s="6">
        <f t="shared" si="10"/>
        <v>39.112244897959002</v>
      </c>
      <c r="G100" s="11">
        <f t="shared" si="14"/>
        <v>-55.758915000000002</v>
      </c>
      <c r="H100" s="6">
        <f t="shared" si="11"/>
        <v>-45.758915000000002</v>
      </c>
      <c r="J100">
        <v>37928571428.570999</v>
      </c>
      <c r="K100">
        <v>-10.518610000000001</v>
      </c>
      <c r="N100" s="6">
        <f t="shared" si="12"/>
        <v>39.112244897959002</v>
      </c>
      <c r="O100" s="11">
        <f t="shared" si="15"/>
        <v>-67.753219999999999</v>
      </c>
      <c r="P100" s="6">
        <f t="shared" si="13"/>
        <v>-57.753219999999999</v>
      </c>
    </row>
    <row r="101" spans="2:16" x14ac:dyDescent="0.25">
      <c r="B101">
        <v>38224489795.917999</v>
      </c>
      <c r="C101">
        <v>-9.5412426000000004</v>
      </c>
      <c r="F101" s="6">
        <f t="shared" ref="F101:F103" si="16">B209/1000000000</f>
        <v>39.408163265306001</v>
      </c>
      <c r="G101" s="11">
        <f t="shared" si="14"/>
        <v>-54.693989000000002</v>
      </c>
      <c r="H101" s="6">
        <f t="shared" ref="H101:H103" si="17">D209</f>
        <v>-44.693989000000002</v>
      </c>
      <c r="J101">
        <v>38224489795.917999</v>
      </c>
      <c r="K101">
        <v>-10.695722999999999</v>
      </c>
      <c r="N101" s="6">
        <f t="shared" ref="N101:N103" si="18">J209/1000000000</f>
        <v>39.408163265306001</v>
      </c>
      <c r="O101" s="11">
        <f t="shared" si="15"/>
        <v>-70.310828999999998</v>
      </c>
      <c r="P101" s="6">
        <f t="shared" ref="P101:P103" si="19">L209</f>
        <v>-60.310828999999998</v>
      </c>
    </row>
    <row r="102" spans="2:16" x14ac:dyDescent="0.25">
      <c r="B102">
        <v>38520408163.264999</v>
      </c>
      <c r="C102">
        <v>-9.4682025999999997</v>
      </c>
      <c r="F102" s="6">
        <f t="shared" si="16"/>
        <v>39.704081632653001</v>
      </c>
      <c r="G102" s="11">
        <f t="shared" si="14"/>
        <v>-54.306313000000003</v>
      </c>
      <c r="H102" s="6">
        <f t="shared" si="17"/>
        <v>-44.306313000000003</v>
      </c>
      <c r="J102">
        <v>38520408163.264999</v>
      </c>
      <c r="K102">
        <v>-10.787214000000001</v>
      </c>
      <c r="N102" s="6">
        <f t="shared" si="18"/>
        <v>39.704081632653001</v>
      </c>
      <c r="O102" s="11">
        <f t="shared" si="15"/>
        <v>-74.789291000000006</v>
      </c>
      <c r="P102" s="6">
        <f t="shared" si="19"/>
        <v>-64.789291000000006</v>
      </c>
    </row>
    <row r="103" spans="2:16" x14ac:dyDescent="0.25">
      <c r="B103">
        <v>38816326530.612</v>
      </c>
      <c r="C103">
        <v>-9.4654302999999995</v>
      </c>
      <c r="F103" s="6">
        <f t="shared" si="16"/>
        <v>40</v>
      </c>
      <c r="G103" s="11">
        <f t="shared" si="14"/>
        <v>-53.900722999999999</v>
      </c>
      <c r="H103" s="6">
        <f t="shared" si="17"/>
        <v>-43.900722999999999</v>
      </c>
      <c r="J103">
        <v>38816326530.612</v>
      </c>
      <c r="K103">
        <v>-10.883438</v>
      </c>
      <c r="N103" s="6">
        <f t="shared" si="18"/>
        <v>40</v>
      </c>
      <c r="O103" s="11">
        <f t="shared" si="15"/>
        <v>-77.071219999999997</v>
      </c>
      <c r="P103" s="6">
        <f t="shared" si="19"/>
        <v>-67.071219999999997</v>
      </c>
    </row>
    <row r="104" spans="2:16" x14ac:dyDescent="0.25">
      <c r="B104">
        <v>39112244897.959</v>
      </c>
      <c r="C104">
        <v>-9.9734812000000002</v>
      </c>
      <c r="J104">
        <v>39112244897.959</v>
      </c>
      <c r="K104">
        <v>-10.853014</v>
      </c>
    </row>
    <row r="105" spans="2:16" x14ac:dyDescent="0.25">
      <c r="B105">
        <v>39408163265.306</v>
      </c>
      <c r="C105">
        <v>-9.9297141999999994</v>
      </c>
      <c r="J105">
        <v>39408163265.306</v>
      </c>
      <c r="K105">
        <v>-10.771957</v>
      </c>
    </row>
    <row r="106" spans="2:16" x14ac:dyDescent="0.25">
      <c r="B106">
        <v>39704081632.653</v>
      </c>
      <c r="C106">
        <v>-11.559749999999999</v>
      </c>
      <c r="J106">
        <v>39704081632.653</v>
      </c>
      <c r="K106">
        <v>-10.743377000000001</v>
      </c>
    </row>
    <row r="107" spans="2:16" x14ac:dyDescent="0.25">
      <c r="B107">
        <v>40000000000</v>
      </c>
      <c r="C107">
        <v>-9.9455089999999995</v>
      </c>
      <c r="J107">
        <v>40000000000</v>
      </c>
      <c r="K107">
        <v>-10.709012</v>
      </c>
    </row>
    <row r="108" spans="2:16" x14ac:dyDescent="0.25">
      <c r="B108" t="s">
        <v>21</v>
      </c>
      <c r="J108" t="s">
        <v>21</v>
      </c>
    </row>
    <row r="111" spans="2:16" x14ac:dyDescent="0.25">
      <c r="B111" t="s">
        <v>25</v>
      </c>
      <c r="J111" t="s">
        <v>25</v>
      </c>
    </row>
    <row r="112" spans="2:16" x14ac:dyDescent="0.25">
      <c r="B112" t="s">
        <v>19</v>
      </c>
      <c r="C112" t="s">
        <v>117</v>
      </c>
      <c r="D112" t="s">
        <v>75</v>
      </c>
      <c r="J112" t="s">
        <v>19</v>
      </c>
      <c r="K112" t="s">
        <v>117</v>
      </c>
      <c r="L112" t="s">
        <v>75</v>
      </c>
    </row>
    <row r="113" spans="2:12" x14ac:dyDescent="0.25">
      <c r="B113">
        <v>11000000000</v>
      </c>
      <c r="C113">
        <v>-67.849700999999996</v>
      </c>
      <c r="D113">
        <v>-61.678218999999999</v>
      </c>
      <c r="J113">
        <v>11000000000</v>
      </c>
      <c r="K113">
        <v>-69.611069000000001</v>
      </c>
      <c r="L113">
        <v>-58.708958000000003</v>
      </c>
    </row>
    <row r="114" spans="2:12" x14ac:dyDescent="0.25">
      <c r="B114">
        <v>11295918367.347</v>
      </c>
      <c r="C114">
        <v>-69.460708999999994</v>
      </c>
      <c r="D114">
        <v>-64.359879000000006</v>
      </c>
      <c r="J114">
        <v>11295918367.347</v>
      </c>
      <c r="K114">
        <v>-69.886184999999998</v>
      </c>
      <c r="L114">
        <v>-57.893597</v>
      </c>
    </row>
    <row r="115" spans="2:12" x14ac:dyDescent="0.25">
      <c r="B115">
        <v>11591836734.694</v>
      </c>
      <c r="C115">
        <v>-75.518287999999998</v>
      </c>
      <c r="D115">
        <v>-66.810744999999997</v>
      </c>
      <c r="J115">
        <v>11591836734.694</v>
      </c>
      <c r="K115">
        <v>-65.984436000000002</v>
      </c>
      <c r="L115">
        <v>-57.461185</v>
      </c>
    </row>
    <row r="116" spans="2:12" x14ac:dyDescent="0.25">
      <c r="B116">
        <v>11887755102.041</v>
      </c>
      <c r="C116">
        <v>-74.831322</v>
      </c>
      <c r="D116">
        <v>-72.347931000000003</v>
      </c>
      <c r="J116">
        <v>11887755102.041</v>
      </c>
      <c r="K116">
        <v>-66.481468000000007</v>
      </c>
      <c r="L116">
        <v>-58.911385000000003</v>
      </c>
    </row>
    <row r="117" spans="2:12" x14ac:dyDescent="0.25">
      <c r="B117">
        <v>12183673469.388</v>
      </c>
      <c r="C117">
        <v>-85.872307000000006</v>
      </c>
      <c r="D117">
        <v>-70.726523999999998</v>
      </c>
      <c r="J117">
        <v>12183673469.388</v>
      </c>
      <c r="K117">
        <v>-72.470832999999999</v>
      </c>
      <c r="L117">
        <v>-58.723880999999999</v>
      </c>
    </row>
    <row r="118" spans="2:12" x14ac:dyDescent="0.25">
      <c r="B118">
        <v>12479591836.735001</v>
      </c>
      <c r="C118">
        <v>-70.956824999999995</v>
      </c>
      <c r="D118">
        <v>-69.231323000000003</v>
      </c>
      <c r="J118">
        <v>12479591836.735001</v>
      </c>
      <c r="K118">
        <v>-63.733044</v>
      </c>
      <c r="L118">
        <v>-63.672553999999998</v>
      </c>
    </row>
    <row r="119" spans="2:12" x14ac:dyDescent="0.25">
      <c r="B119">
        <v>12775510204.082001</v>
      </c>
      <c r="C119">
        <v>-70.550713000000002</v>
      </c>
      <c r="D119">
        <v>-65.328697000000005</v>
      </c>
      <c r="J119">
        <v>12775510204.082001</v>
      </c>
      <c r="K119">
        <v>-79.825417000000002</v>
      </c>
      <c r="L119">
        <v>-64.315360999999996</v>
      </c>
    </row>
    <row r="120" spans="2:12" x14ac:dyDescent="0.25">
      <c r="B120">
        <v>13071428571.429001</v>
      </c>
      <c r="C120">
        <v>-74.198211999999998</v>
      </c>
      <c r="D120">
        <v>-63.360393999999999</v>
      </c>
      <c r="J120">
        <v>13071428571.429001</v>
      </c>
      <c r="K120">
        <v>-72.959084000000004</v>
      </c>
      <c r="L120">
        <v>-72.169951999999995</v>
      </c>
    </row>
    <row r="121" spans="2:12" x14ac:dyDescent="0.25">
      <c r="B121">
        <v>13367346938.775999</v>
      </c>
      <c r="C121">
        <v>-64.768737999999999</v>
      </c>
      <c r="D121">
        <v>-61.772167000000003</v>
      </c>
      <c r="J121">
        <v>13367346938.775999</v>
      </c>
      <c r="K121">
        <v>-85.910927000000001</v>
      </c>
      <c r="L121">
        <v>-69.401505</v>
      </c>
    </row>
    <row r="122" spans="2:12" x14ac:dyDescent="0.25">
      <c r="B122">
        <v>13663265306.122</v>
      </c>
      <c r="C122">
        <v>-65.365425000000002</v>
      </c>
      <c r="D122">
        <v>-59.088158</v>
      </c>
      <c r="J122">
        <v>13663265306.122</v>
      </c>
      <c r="K122">
        <v>-70.343040000000002</v>
      </c>
      <c r="L122">
        <v>-69.476944000000003</v>
      </c>
    </row>
    <row r="123" spans="2:12" x14ac:dyDescent="0.25">
      <c r="B123">
        <v>13959183673.469</v>
      </c>
      <c r="C123">
        <v>-65.823882999999995</v>
      </c>
      <c r="D123">
        <v>-62.786495000000002</v>
      </c>
      <c r="J123">
        <v>13959183673.469</v>
      </c>
      <c r="K123">
        <v>-72.305992000000003</v>
      </c>
      <c r="L123">
        <v>-67.302277000000004</v>
      </c>
    </row>
    <row r="124" spans="2:12" x14ac:dyDescent="0.25">
      <c r="B124">
        <v>14255102040.816</v>
      </c>
      <c r="C124">
        <v>-75.387580999999997</v>
      </c>
      <c r="D124">
        <v>-64.557152000000002</v>
      </c>
      <c r="J124">
        <v>14255102040.816</v>
      </c>
      <c r="K124">
        <v>-78.791045999999994</v>
      </c>
      <c r="L124">
        <v>-67.697113000000002</v>
      </c>
    </row>
    <row r="125" spans="2:12" x14ac:dyDescent="0.25">
      <c r="B125">
        <v>14551020408.163</v>
      </c>
      <c r="C125">
        <v>-70.410942000000006</v>
      </c>
      <c r="D125">
        <v>-64.836867999999996</v>
      </c>
      <c r="J125">
        <v>14551020408.163</v>
      </c>
      <c r="K125">
        <v>-71.148055999999997</v>
      </c>
      <c r="L125">
        <v>-68.275536000000002</v>
      </c>
    </row>
    <row r="126" spans="2:12" x14ac:dyDescent="0.25">
      <c r="B126">
        <v>14846938775.51</v>
      </c>
      <c r="C126">
        <v>-66.513976999999997</v>
      </c>
      <c r="D126">
        <v>-64.107581999999994</v>
      </c>
      <c r="J126">
        <v>14846938775.51</v>
      </c>
      <c r="K126">
        <v>-73.763878000000005</v>
      </c>
      <c r="L126">
        <v>-70.038773000000006</v>
      </c>
    </row>
    <row r="127" spans="2:12" x14ac:dyDescent="0.25">
      <c r="B127">
        <v>15142857142.857</v>
      </c>
      <c r="C127">
        <v>-73.173714000000004</v>
      </c>
      <c r="D127">
        <v>-62.308509999999998</v>
      </c>
      <c r="J127">
        <v>15142857142.857</v>
      </c>
      <c r="K127">
        <v>-83.974281000000005</v>
      </c>
      <c r="L127">
        <v>-72.900658000000007</v>
      </c>
    </row>
    <row r="128" spans="2:12" x14ac:dyDescent="0.25">
      <c r="B128">
        <v>15438775510.204</v>
      </c>
      <c r="C128">
        <v>-65.012816999999998</v>
      </c>
      <c r="D128">
        <v>-60.213859999999997</v>
      </c>
      <c r="J128">
        <v>15438775510.204</v>
      </c>
      <c r="K128">
        <v>-79.679451</v>
      </c>
      <c r="L128">
        <v>-70.458359000000002</v>
      </c>
    </row>
    <row r="129" spans="2:12" x14ac:dyDescent="0.25">
      <c r="B129">
        <v>15734693877.551001</v>
      </c>
      <c r="C129">
        <v>-60.265166999999998</v>
      </c>
      <c r="D129">
        <v>-54.502223999999998</v>
      </c>
      <c r="J129">
        <v>15734693877.551001</v>
      </c>
      <c r="K129">
        <v>-66.524413999999993</v>
      </c>
      <c r="L129">
        <v>-63.485942999999999</v>
      </c>
    </row>
    <row r="130" spans="2:12" x14ac:dyDescent="0.25">
      <c r="B130">
        <v>16030612244.898001</v>
      </c>
      <c r="C130">
        <v>-55.998390000000001</v>
      </c>
      <c r="D130">
        <v>-50.508144000000001</v>
      </c>
      <c r="J130">
        <v>16030612244.898001</v>
      </c>
      <c r="K130">
        <v>-63.199162000000001</v>
      </c>
      <c r="L130">
        <v>-56.928947000000001</v>
      </c>
    </row>
    <row r="131" spans="2:12" x14ac:dyDescent="0.25">
      <c r="B131">
        <v>16326530612.245001</v>
      </c>
      <c r="C131">
        <v>-53.014771000000003</v>
      </c>
      <c r="D131">
        <v>-49.34552</v>
      </c>
      <c r="J131">
        <v>16326530612.245001</v>
      </c>
      <c r="K131">
        <v>-60.199261</v>
      </c>
      <c r="L131">
        <v>-56.152980999999997</v>
      </c>
    </row>
    <row r="132" spans="2:12" x14ac:dyDescent="0.25">
      <c r="B132">
        <v>16622448979.591999</v>
      </c>
      <c r="C132">
        <v>-56.638717999999997</v>
      </c>
      <c r="D132">
        <v>-48.349155000000003</v>
      </c>
      <c r="J132">
        <v>16622448979.591999</v>
      </c>
      <c r="K132">
        <v>-64.437126000000006</v>
      </c>
      <c r="L132">
        <v>-59.043640000000003</v>
      </c>
    </row>
    <row r="133" spans="2:12" x14ac:dyDescent="0.25">
      <c r="B133">
        <v>16918367346.938999</v>
      </c>
      <c r="C133">
        <v>-52.914200000000001</v>
      </c>
      <c r="D133">
        <v>-48.271743999999998</v>
      </c>
      <c r="J133">
        <v>16918367346.938999</v>
      </c>
      <c r="K133">
        <v>-72.138221999999999</v>
      </c>
      <c r="L133">
        <v>-62.217067999999998</v>
      </c>
    </row>
    <row r="134" spans="2:12" x14ac:dyDescent="0.25">
      <c r="B134">
        <v>17214285714.285999</v>
      </c>
      <c r="C134">
        <v>-52.695594999999997</v>
      </c>
      <c r="D134">
        <v>-48.302371999999998</v>
      </c>
      <c r="J134">
        <v>17214285714.285999</v>
      </c>
      <c r="K134">
        <v>-70.007300999999998</v>
      </c>
      <c r="L134">
        <v>-63.662909999999997</v>
      </c>
    </row>
    <row r="135" spans="2:12" x14ac:dyDescent="0.25">
      <c r="B135">
        <v>17510204081.632999</v>
      </c>
      <c r="C135">
        <v>-56.804851999999997</v>
      </c>
      <c r="D135">
        <v>-49.420012999999997</v>
      </c>
      <c r="J135">
        <v>17510204081.632999</v>
      </c>
      <c r="K135">
        <v>-69.044167000000002</v>
      </c>
      <c r="L135">
        <v>-65.118279000000001</v>
      </c>
    </row>
    <row r="136" spans="2:12" x14ac:dyDescent="0.25">
      <c r="B136">
        <v>17806122448.98</v>
      </c>
      <c r="C136">
        <v>-56.429104000000002</v>
      </c>
      <c r="D136">
        <v>-53.192677000000003</v>
      </c>
      <c r="J136">
        <v>17806122448.98</v>
      </c>
      <c r="K136">
        <v>-76.738037000000006</v>
      </c>
      <c r="L136">
        <v>-65.863663000000003</v>
      </c>
    </row>
    <row r="137" spans="2:12" x14ac:dyDescent="0.25">
      <c r="B137">
        <v>18102040816.327</v>
      </c>
      <c r="C137">
        <v>-64.166167999999999</v>
      </c>
      <c r="D137">
        <v>-58.816840999999997</v>
      </c>
      <c r="J137">
        <v>18102040816.327</v>
      </c>
      <c r="K137">
        <v>-72.398955999999998</v>
      </c>
      <c r="L137">
        <v>-69.131737000000001</v>
      </c>
    </row>
    <row r="138" spans="2:12" x14ac:dyDescent="0.25">
      <c r="B138">
        <v>18397959183.673</v>
      </c>
      <c r="C138">
        <v>-73.824661000000006</v>
      </c>
      <c r="D138">
        <v>-64.338936000000004</v>
      </c>
      <c r="J138">
        <v>18397959183.673</v>
      </c>
      <c r="K138">
        <v>-78.913757000000004</v>
      </c>
      <c r="L138">
        <v>-67.243637000000007</v>
      </c>
    </row>
    <row r="139" spans="2:12" x14ac:dyDescent="0.25">
      <c r="B139">
        <v>18693877551.02</v>
      </c>
      <c r="C139">
        <v>-73.134529000000001</v>
      </c>
      <c r="D139">
        <v>-71.971939000000006</v>
      </c>
      <c r="J139">
        <v>18693877551.02</v>
      </c>
      <c r="K139">
        <v>-71.058127999999996</v>
      </c>
      <c r="L139">
        <v>-64.876709000000005</v>
      </c>
    </row>
    <row r="140" spans="2:12" x14ac:dyDescent="0.25">
      <c r="B140">
        <v>18989795918.367001</v>
      </c>
      <c r="C140">
        <v>-87.211205000000007</v>
      </c>
      <c r="D140">
        <v>-71.511322000000007</v>
      </c>
      <c r="J140">
        <v>18989795918.367001</v>
      </c>
      <c r="K140">
        <v>-65.236557000000005</v>
      </c>
      <c r="L140">
        <v>-62.586544000000004</v>
      </c>
    </row>
    <row r="141" spans="2:12" x14ac:dyDescent="0.25">
      <c r="B141">
        <v>19285714285.714001</v>
      </c>
      <c r="C141">
        <v>-72.495841999999996</v>
      </c>
      <c r="D141">
        <v>-69.692824999999999</v>
      </c>
      <c r="J141">
        <v>19285714285.714001</v>
      </c>
      <c r="K141">
        <v>-72.043419</v>
      </c>
      <c r="L141">
        <v>-63.658161</v>
      </c>
    </row>
    <row r="142" spans="2:12" x14ac:dyDescent="0.25">
      <c r="B142">
        <v>19581632653.061001</v>
      </c>
      <c r="C142">
        <v>-67.697356999999997</v>
      </c>
      <c r="D142">
        <v>-63.817096999999997</v>
      </c>
      <c r="J142">
        <v>19581632653.061001</v>
      </c>
      <c r="K142">
        <v>-74.289519999999996</v>
      </c>
      <c r="L142">
        <v>-68.820587000000003</v>
      </c>
    </row>
    <row r="143" spans="2:12" x14ac:dyDescent="0.25">
      <c r="B143">
        <v>19877551020.408001</v>
      </c>
      <c r="C143">
        <v>-69.596442999999994</v>
      </c>
      <c r="D143">
        <v>-66.362289000000004</v>
      </c>
      <c r="J143">
        <v>19877551020.408001</v>
      </c>
      <c r="K143">
        <v>-80.833008000000007</v>
      </c>
      <c r="L143">
        <v>-68.713615000000004</v>
      </c>
    </row>
    <row r="144" spans="2:12" x14ac:dyDescent="0.25">
      <c r="B144">
        <v>20173469387.755001</v>
      </c>
      <c r="C144">
        <v>-80.270561000000001</v>
      </c>
      <c r="D144">
        <v>-65.531609000000003</v>
      </c>
      <c r="J144">
        <v>20173469387.755001</v>
      </c>
      <c r="K144">
        <v>-71.797225999999995</v>
      </c>
      <c r="L144">
        <v>-67.796120000000002</v>
      </c>
    </row>
    <row r="145" spans="2:12" x14ac:dyDescent="0.25">
      <c r="B145">
        <v>20469387755.102001</v>
      </c>
      <c r="C145">
        <v>-65.496193000000005</v>
      </c>
      <c r="D145">
        <v>-64.212081999999995</v>
      </c>
      <c r="J145">
        <v>20469387755.102001</v>
      </c>
      <c r="K145">
        <v>-71.742324999999994</v>
      </c>
      <c r="L145">
        <v>-64.255065999999999</v>
      </c>
    </row>
    <row r="146" spans="2:12" x14ac:dyDescent="0.25">
      <c r="B146">
        <v>20765306122.449001</v>
      </c>
      <c r="C146">
        <v>-66.098044999999999</v>
      </c>
      <c r="D146">
        <v>-61.447651</v>
      </c>
      <c r="J146">
        <v>20765306122.449001</v>
      </c>
      <c r="K146">
        <v>-70.645072999999996</v>
      </c>
      <c r="L146">
        <v>-64.096908999999997</v>
      </c>
    </row>
    <row r="147" spans="2:12" x14ac:dyDescent="0.25">
      <c r="B147">
        <v>21061224489.796001</v>
      </c>
      <c r="C147">
        <v>-72.541656000000003</v>
      </c>
      <c r="D147">
        <v>-64.453125</v>
      </c>
      <c r="J147">
        <v>21061224489.796001</v>
      </c>
      <c r="K147">
        <v>-72.313796999999994</v>
      </c>
      <c r="L147">
        <v>-62.940907000000003</v>
      </c>
    </row>
    <row r="148" spans="2:12" x14ac:dyDescent="0.25">
      <c r="B148">
        <v>21357142857.143002</v>
      </c>
      <c r="C148">
        <v>-75.069327999999999</v>
      </c>
      <c r="D148">
        <v>-68.361144999999993</v>
      </c>
      <c r="J148">
        <v>21357142857.143002</v>
      </c>
      <c r="K148">
        <v>-69.202927000000003</v>
      </c>
      <c r="L148">
        <v>-64.070328000000003</v>
      </c>
    </row>
    <row r="149" spans="2:12" x14ac:dyDescent="0.25">
      <c r="B149">
        <v>21653061224.490002</v>
      </c>
      <c r="C149">
        <v>-78.371712000000002</v>
      </c>
      <c r="D149">
        <v>-72.526679999999999</v>
      </c>
      <c r="J149">
        <v>21653061224.490002</v>
      </c>
      <c r="K149">
        <v>-74.994315999999998</v>
      </c>
      <c r="L149">
        <v>-62.466228000000001</v>
      </c>
    </row>
    <row r="150" spans="2:12" x14ac:dyDescent="0.25">
      <c r="B150">
        <v>21948979591.837002</v>
      </c>
      <c r="C150">
        <v>-85.657027999999997</v>
      </c>
      <c r="D150">
        <v>-72.281097000000003</v>
      </c>
      <c r="J150">
        <v>21948979591.837002</v>
      </c>
      <c r="K150">
        <v>-68.213691999999995</v>
      </c>
      <c r="L150">
        <v>-58.686503999999999</v>
      </c>
    </row>
    <row r="151" spans="2:12" x14ac:dyDescent="0.25">
      <c r="B151">
        <v>22244897959.183998</v>
      </c>
      <c r="C151">
        <v>-74.974189999999993</v>
      </c>
      <c r="D151">
        <v>-72.120330999999993</v>
      </c>
      <c r="J151">
        <v>22244897959.183998</v>
      </c>
      <c r="K151">
        <v>-58.698048</v>
      </c>
      <c r="L151">
        <v>-52.306941999999999</v>
      </c>
    </row>
    <row r="152" spans="2:12" x14ac:dyDescent="0.25">
      <c r="B152">
        <v>22540816326.530998</v>
      </c>
      <c r="C152">
        <v>-78.343422000000004</v>
      </c>
      <c r="D152">
        <v>-69.528008</v>
      </c>
      <c r="J152">
        <v>22540816326.530998</v>
      </c>
      <c r="K152">
        <v>-56.563965000000003</v>
      </c>
      <c r="L152">
        <v>-48.107959999999999</v>
      </c>
    </row>
    <row r="153" spans="2:12" x14ac:dyDescent="0.25">
      <c r="B153">
        <v>22836734693.877998</v>
      </c>
      <c r="C153">
        <v>-78.134506000000002</v>
      </c>
      <c r="D153">
        <v>-68.016930000000002</v>
      </c>
      <c r="J153">
        <v>22836734693.877998</v>
      </c>
      <c r="K153">
        <v>-56.103828</v>
      </c>
      <c r="L153">
        <v>-47.685218999999996</v>
      </c>
    </row>
    <row r="154" spans="2:12" x14ac:dyDescent="0.25">
      <c r="B154">
        <v>23132653061.223999</v>
      </c>
      <c r="C154">
        <v>-70.451492000000002</v>
      </c>
      <c r="D154">
        <v>-63.59816</v>
      </c>
      <c r="J154">
        <v>23132653061.223999</v>
      </c>
      <c r="K154">
        <v>-57.497829000000003</v>
      </c>
      <c r="L154">
        <v>-50.104187000000003</v>
      </c>
    </row>
    <row r="155" spans="2:12" x14ac:dyDescent="0.25">
      <c r="B155">
        <v>23428571428.570999</v>
      </c>
      <c r="C155">
        <v>-65.147064</v>
      </c>
      <c r="D155">
        <v>-58.209702</v>
      </c>
      <c r="J155">
        <v>23428571428.570999</v>
      </c>
      <c r="K155">
        <v>-63.294212000000002</v>
      </c>
      <c r="L155">
        <v>-53.793517999999999</v>
      </c>
    </row>
    <row r="156" spans="2:12" x14ac:dyDescent="0.25">
      <c r="B156">
        <v>23724489795.917999</v>
      </c>
      <c r="C156">
        <v>-61.995120999999997</v>
      </c>
      <c r="D156">
        <v>-54.388775000000003</v>
      </c>
      <c r="J156">
        <v>23724489795.917999</v>
      </c>
      <c r="K156">
        <v>-66.357192999999995</v>
      </c>
      <c r="L156">
        <v>-54.897945</v>
      </c>
    </row>
    <row r="157" spans="2:12" x14ac:dyDescent="0.25">
      <c r="B157">
        <v>24020408163.264999</v>
      </c>
      <c r="C157">
        <v>-58.982937</v>
      </c>
      <c r="D157">
        <v>-51.075184</v>
      </c>
      <c r="J157">
        <v>24020408163.264999</v>
      </c>
      <c r="K157">
        <v>-60.190975000000002</v>
      </c>
      <c r="L157">
        <v>-53.000317000000003</v>
      </c>
    </row>
    <row r="158" spans="2:12" x14ac:dyDescent="0.25">
      <c r="B158">
        <v>24316326530.612</v>
      </c>
      <c r="C158">
        <v>-55.095253</v>
      </c>
      <c r="D158">
        <v>-48.606479999999998</v>
      </c>
      <c r="J158">
        <v>24316326530.612</v>
      </c>
      <c r="K158">
        <v>-57.322830000000003</v>
      </c>
      <c r="L158">
        <v>-49.542515000000002</v>
      </c>
    </row>
    <row r="159" spans="2:12" x14ac:dyDescent="0.25">
      <c r="B159">
        <v>24612244897.959</v>
      </c>
      <c r="C159">
        <v>-54.281227000000001</v>
      </c>
      <c r="D159">
        <v>-47.967742999999999</v>
      </c>
      <c r="J159">
        <v>24612244897.959</v>
      </c>
      <c r="K159">
        <v>-55.869929999999997</v>
      </c>
      <c r="L159">
        <v>-48.172333000000002</v>
      </c>
    </row>
    <row r="160" spans="2:12" x14ac:dyDescent="0.25">
      <c r="B160">
        <v>24908163265.306</v>
      </c>
      <c r="C160">
        <v>-56.782372000000002</v>
      </c>
      <c r="D160">
        <v>-50.535828000000002</v>
      </c>
      <c r="J160">
        <v>24908163265.306</v>
      </c>
      <c r="K160">
        <v>-55.968716000000001</v>
      </c>
      <c r="L160">
        <v>-47.759815000000003</v>
      </c>
    </row>
    <row r="161" spans="2:12" x14ac:dyDescent="0.25">
      <c r="B161">
        <v>25204081632.653</v>
      </c>
      <c r="C161">
        <v>-62.460869000000002</v>
      </c>
      <c r="D161">
        <v>-57.351672999999998</v>
      </c>
      <c r="J161">
        <v>25204081632.653</v>
      </c>
      <c r="K161">
        <v>-56.123787</v>
      </c>
      <c r="L161">
        <v>-48.336413999999998</v>
      </c>
    </row>
    <row r="162" spans="2:12" x14ac:dyDescent="0.25">
      <c r="B162">
        <v>25500000000</v>
      </c>
      <c r="C162">
        <v>-74.511757000000003</v>
      </c>
      <c r="D162">
        <v>-60.081401999999997</v>
      </c>
      <c r="J162">
        <v>25500000000</v>
      </c>
      <c r="K162">
        <v>-57.675404</v>
      </c>
      <c r="L162">
        <v>-49.400356000000002</v>
      </c>
    </row>
    <row r="163" spans="2:12" x14ac:dyDescent="0.25">
      <c r="B163">
        <v>25795918367.347</v>
      </c>
      <c r="C163">
        <v>-64.761252999999996</v>
      </c>
      <c r="D163">
        <v>-58.273223999999999</v>
      </c>
      <c r="J163">
        <v>25795918367.347</v>
      </c>
      <c r="K163">
        <v>-59.274222999999999</v>
      </c>
      <c r="L163">
        <v>-50.842815000000002</v>
      </c>
    </row>
    <row r="164" spans="2:12" x14ac:dyDescent="0.25">
      <c r="B164">
        <v>26091836734.694</v>
      </c>
      <c r="C164">
        <v>-56.907192000000002</v>
      </c>
      <c r="D164">
        <v>-52.489449</v>
      </c>
      <c r="J164">
        <v>26091836734.694</v>
      </c>
      <c r="K164">
        <v>-60.455703999999997</v>
      </c>
      <c r="L164">
        <v>-51.346660999999997</v>
      </c>
    </row>
    <row r="165" spans="2:12" x14ac:dyDescent="0.25">
      <c r="B165">
        <v>26387755102.041</v>
      </c>
      <c r="C165">
        <v>-57.051918000000001</v>
      </c>
      <c r="D165">
        <v>-50.101528000000002</v>
      </c>
      <c r="J165">
        <v>26387755102.041</v>
      </c>
      <c r="K165">
        <v>-59.110317000000002</v>
      </c>
      <c r="L165">
        <v>-51.847904</v>
      </c>
    </row>
    <row r="166" spans="2:12" x14ac:dyDescent="0.25">
      <c r="B166">
        <v>26683673469.388</v>
      </c>
      <c r="C166">
        <v>-57.427329999999998</v>
      </c>
      <c r="D166">
        <v>-50.876209000000003</v>
      </c>
      <c r="J166">
        <v>26683673469.388</v>
      </c>
      <c r="K166">
        <v>-60.671249000000003</v>
      </c>
      <c r="L166">
        <v>-51.668854000000003</v>
      </c>
    </row>
    <row r="167" spans="2:12" x14ac:dyDescent="0.25">
      <c r="B167">
        <v>26979591836.735001</v>
      </c>
      <c r="C167">
        <v>-59.136341000000002</v>
      </c>
      <c r="D167">
        <v>-52.473571999999997</v>
      </c>
      <c r="J167">
        <v>26979591836.735001</v>
      </c>
      <c r="K167">
        <v>-59.787025</v>
      </c>
      <c r="L167">
        <v>-52.493668</v>
      </c>
    </row>
    <row r="168" spans="2:12" x14ac:dyDescent="0.25">
      <c r="B168">
        <v>27275510204.082001</v>
      </c>
      <c r="C168">
        <v>-61.731205000000003</v>
      </c>
      <c r="D168">
        <v>-55.307076000000002</v>
      </c>
      <c r="J168">
        <v>27275510204.082001</v>
      </c>
      <c r="K168">
        <v>-61.533318000000001</v>
      </c>
      <c r="L168">
        <v>-53.900585</v>
      </c>
    </row>
    <row r="169" spans="2:12" x14ac:dyDescent="0.25">
      <c r="B169">
        <v>27571428571.429001</v>
      </c>
      <c r="C169">
        <v>-65.911804000000004</v>
      </c>
      <c r="D169">
        <v>-60.188023000000001</v>
      </c>
      <c r="J169">
        <v>27571428571.429001</v>
      </c>
      <c r="K169">
        <v>-64.904297</v>
      </c>
      <c r="L169">
        <v>-57.445492000000002</v>
      </c>
    </row>
    <row r="170" spans="2:12" x14ac:dyDescent="0.25">
      <c r="B170">
        <v>27867346938.776001</v>
      </c>
      <c r="C170">
        <v>-73.648796000000004</v>
      </c>
      <c r="D170">
        <v>-66.167900000000003</v>
      </c>
      <c r="J170">
        <v>27867346938.776001</v>
      </c>
      <c r="K170">
        <v>-70.563598999999996</v>
      </c>
      <c r="L170">
        <v>-59.836722999999999</v>
      </c>
    </row>
    <row r="171" spans="2:12" x14ac:dyDescent="0.25">
      <c r="B171">
        <v>28163265306.122002</v>
      </c>
      <c r="C171">
        <v>-79.520454000000001</v>
      </c>
      <c r="D171">
        <v>-65.875136999999995</v>
      </c>
      <c r="J171">
        <v>28163265306.122002</v>
      </c>
      <c r="K171">
        <v>-68.970100000000002</v>
      </c>
      <c r="L171">
        <v>-65.062034999999995</v>
      </c>
    </row>
    <row r="172" spans="2:12" x14ac:dyDescent="0.25">
      <c r="B172">
        <v>28459183673.469002</v>
      </c>
      <c r="C172">
        <v>-64.904381000000001</v>
      </c>
      <c r="D172">
        <v>-62.835406999999996</v>
      </c>
      <c r="J172">
        <v>28459183673.469002</v>
      </c>
      <c r="K172">
        <v>-80.910072</v>
      </c>
      <c r="L172">
        <v>-65.899581999999995</v>
      </c>
    </row>
    <row r="173" spans="2:12" x14ac:dyDescent="0.25">
      <c r="B173">
        <v>28755102040.816002</v>
      </c>
      <c r="C173">
        <v>-64.426910000000007</v>
      </c>
      <c r="D173">
        <v>-57.984318000000002</v>
      </c>
      <c r="J173">
        <v>28755102040.816002</v>
      </c>
      <c r="K173">
        <v>-73.422629999999998</v>
      </c>
      <c r="L173">
        <v>-68.560760000000002</v>
      </c>
    </row>
    <row r="174" spans="2:12" x14ac:dyDescent="0.25">
      <c r="B174">
        <v>29051020408.162998</v>
      </c>
      <c r="C174">
        <v>-64.905906999999999</v>
      </c>
      <c r="D174">
        <v>-59.162227999999999</v>
      </c>
      <c r="J174">
        <v>29051020408.162998</v>
      </c>
      <c r="K174">
        <v>-77.227913000000001</v>
      </c>
      <c r="L174">
        <v>-66.361755000000002</v>
      </c>
    </row>
    <row r="175" spans="2:12" x14ac:dyDescent="0.25">
      <c r="B175">
        <v>29346938775.509998</v>
      </c>
      <c r="C175">
        <v>-68.393012999999996</v>
      </c>
      <c r="D175">
        <v>-59.658253000000002</v>
      </c>
      <c r="J175">
        <v>29346938775.509998</v>
      </c>
      <c r="K175">
        <v>-74.512412999999995</v>
      </c>
      <c r="L175">
        <v>-62.140827000000002</v>
      </c>
    </row>
    <row r="176" spans="2:12" x14ac:dyDescent="0.25">
      <c r="B176">
        <v>29642857142.856998</v>
      </c>
      <c r="C176">
        <v>-65.956253000000004</v>
      </c>
      <c r="D176">
        <v>-60.655982999999999</v>
      </c>
      <c r="J176">
        <v>29642857142.856998</v>
      </c>
      <c r="K176">
        <v>-60.887241000000003</v>
      </c>
      <c r="L176">
        <v>-55.466957000000001</v>
      </c>
    </row>
    <row r="177" spans="2:12" x14ac:dyDescent="0.25">
      <c r="B177">
        <v>29938775510.203999</v>
      </c>
      <c r="C177">
        <v>-68.027405000000002</v>
      </c>
      <c r="D177">
        <v>-61.055435000000003</v>
      </c>
      <c r="J177">
        <v>29938775510.203999</v>
      </c>
      <c r="K177">
        <v>-57.272007000000002</v>
      </c>
      <c r="L177">
        <v>-50.156162000000002</v>
      </c>
    </row>
    <row r="178" spans="2:12" x14ac:dyDescent="0.25">
      <c r="B178">
        <v>30234693877.550999</v>
      </c>
      <c r="C178">
        <v>-69.835480000000004</v>
      </c>
      <c r="D178">
        <v>-65.390984000000003</v>
      </c>
      <c r="J178">
        <v>30234693877.550999</v>
      </c>
      <c r="K178">
        <v>-58.664558</v>
      </c>
      <c r="L178">
        <v>-50.749031000000002</v>
      </c>
    </row>
    <row r="179" spans="2:12" x14ac:dyDescent="0.25">
      <c r="B179">
        <v>30530612244.897999</v>
      </c>
      <c r="C179">
        <v>-79.208725000000001</v>
      </c>
      <c r="D179">
        <v>-69.925788999999995</v>
      </c>
      <c r="J179">
        <v>30530612244.897999</v>
      </c>
      <c r="K179">
        <v>-62.635941000000003</v>
      </c>
      <c r="L179">
        <v>-55.360531000000002</v>
      </c>
    </row>
    <row r="180" spans="2:12" x14ac:dyDescent="0.25">
      <c r="B180">
        <v>30826530612.244999</v>
      </c>
      <c r="C180">
        <v>-81.803000999999995</v>
      </c>
      <c r="D180">
        <v>-70.988235000000003</v>
      </c>
      <c r="J180">
        <v>30826530612.244999</v>
      </c>
      <c r="K180">
        <v>-71.123519999999999</v>
      </c>
      <c r="L180">
        <v>-59.336295999999997</v>
      </c>
    </row>
    <row r="181" spans="2:12" x14ac:dyDescent="0.25">
      <c r="B181">
        <v>31122448979.591999</v>
      </c>
      <c r="C181">
        <v>-73.167427000000004</v>
      </c>
      <c r="D181">
        <v>-68.560074</v>
      </c>
      <c r="J181">
        <v>31122448979.591999</v>
      </c>
      <c r="K181">
        <v>-70.439087000000001</v>
      </c>
      <c r="L181">
        <v>-60.527572999999997</v>
      </c>
    </row>
    <row r="182" spans="2:12" x14ac:dyDescent="0.25">
      <c r="B182">
        <v>31418367346.938999</v>
      </c>
      <c r="C182">
        <v>-72.073654000000005</v>
      </c>
      <c r="D182">
        <v>-67.920508999999996</v>
      </c>
      <c r="J182">
        <v>31418367346.938999</v>
      </c>
      <c r="K182">
        <v>-66.210967999999994</v>
      </c>
      <c r="L182">
        <v>-59.126286</v>
      </c>
    </row>
    <row r="183" spans="2:12" x14ac:dyDescent="0.25">
      <c r="B183">
        <v>31714285714.285999</v>
      </c>
      <c r="C183">
        <v>-80.219093000000001</v>
      </c>
      <c r="D183">
        <v>-65.399238999999994</v>
      </c>
      <c r="J183">
        <v>31714285714.285999</v>
      </c>
      <c r="K183">
        <v>-66.909058000000002</v>
      </c>
      <c r="L183">
        <v>-57.495438</v>
      </c>
    </row>
    <row r="184" spans="2:12" x14ac:dyDescent="0.25">
      <c r="B184">
        <v>32010204081.632999</v>
      </c>
      <c r="C184">
        <v>-66.083449999999999</v>
      </c>
      <c r="D184">
        <v>-62.838417</v>
      </c>
      <c r="J184">
        <v>32010204081.632999</v>
      </c>
      <c r="K184">
        <v>-65.591614000000007</v>
      </c>
      <c r="L184">
        <v>-57.134636</v>
      </c>
    </row>
    <row r="185" spans="2:12" x14ac:dyDescent="0.25">
      <c r="B185">
        <v>32306122448.98</v>
      </c>
      <c r="C185">
        <v>-65.013869999999997</v>
      </c>
      <c r="D185">
        <v>-57.876530000000002</v>
      </c>
      <c r="J185">
        <v>32306122448.98</v>
      </c>
      <c r="K185">
        <v>-65.150948</v>
      </c>
      <c r="L185">
        <v>-56.674751000000001</v>
      </c>
    </row>
    <row r="186" spans="2:12" x14ac:dyDescent="0.25">
      <c r="B186">
        <v>32602040816.327</v>
      </c>
      <c r="C186">
        <v>-66.079025000000001</v>
      </c>
      <c r="D186">
        <v>-59.70026</v>
      </c>
      <c r="J186">
        <v>32602040816.327</v>
      </c>
      <c r="K186">
        <v>-65.453948999999994</v>
      </c>
      <c r="L186">
        <v>-58.647849999999998</v>
      </c>
    </row>
    <row r="187" spans="2:12" x14ac:dyDescent="0.25">
      <c r="B187">
        <v>32897959183.673</v>
      </c>
      <c r="C187">
        <v>-72.270270999999994</v>
      </c>
      <c r="D187">
        <v>-62.828994999999999</v>
      </c>
      <c r="J187">
        <v>32897959183.673</v>
      </c>
      <c r="K187">
        <v>-71.542603</v>
      </c>
      <c r="L187">
        <v>-64.596596000000005</v>
      </c>
    </row>
    <row r="188" spans="2:12" x14ac:dyDescent="0.25">
      <c r="B188">
        <v>33193877551.02</v>
      </c>
      <c r="C188">
        <v>-75.174019000000001</v>
      </c>
      <c r="D188">
        <v>-64.533835999999994</v>
      </c>
      <c r="J188">
        <v>33193877551.02</v>
      </c>
      <c r="K188">
        <v>-82.957977</v>
      </c>
      <c r="L188">
        <v>-69.282364000000001</v>
      </c>
    </row>
    <row r="189" spans="2:12" x14ac:dyDescent="0.25">
      <c r="B189">
        <v>33489795918.367001</v>
      </c>
      <c r="C189">
        <v>-71.882530000000003</v>
      </c>
      <c r="D189">
        <v>-63.362502999999997</v>
      </c>
      <c r="J189">
        <v>33489795918.367001</v>
      </c>
      <c r="K189">
        <v>-79.576972999999995</v>
      </c>
      <c r="L189">
        <v>-70.462540000000004</v>
      </c>
    </row>
    <row r="190" spans="2:12" x14ac:dyDescent="0.25">
      <c r="B190">
        <v>33785714285.714001</v>
      </c>
      <c r="C190">
        <v>-69.466316000000006</v>
      </c>
      <c r="D190">
        <v>-61.300293000000003</v>
      </c>
      <c r="J190">
        <v>33785714285.714001</v>
      </c>
      <c r="K190">
        <v>-75.128769000000005</v>
      </c>
      <c r="L190">
        <v>-66.294785000000005</v>
      </c>
    </row>
    <row r="191" spans="2:12" x14ac:dyDescent="0.25">
      <c r="B191">
        <v>34081632653.061001</v>
      </c>
      <c r="C191">
        <v>-69.611159999999998</v>
      </c>
      <c r="D191">
        <v>-59.963881999999998</v>
      </c>
      <c r="J191">
        <v>34081632653.061001</v>
      </c>
      <c r="K191">
        <v>-70.572318999999993</v>
      </c>
      <c r="L191">
        <v>-63.821548</v>
      </c>
    </row>
    <row r="192" spans="2:12" x14ac:dyDescent="0.25">
      <c r="B192">
        <v>34377551020.407997</v>
      </c>
      <c r="C192">
        <v>-68.453484000000003</v>
      </c>
      <c r="D192">
        <v>-60.316142999999997</v>
      </c>
      <c r="J192">
        <v>34377551020.407997</v>
      </c>
      <c r="K192">
        <v>-72.286208999999999</v>
      </c>
      <c r="L192">
        <v>-61.735809000000003</v>
      </c>
    </row>
    <row r="193" spans="2:12" x14ac:dyDescent="0.25">
      <c r="B193">
        <v>34673469387.754997</v>
      </c>
      <c r="C193">
        <v>-70.978622000000001</v>
      </c>
      <c r="D193">
        <v>-60.056781999999998</v>
      </c>
      <c r="J193">
        <v>34673469387.754997</v>
      </c>
      <c r="K193">
        <v>-69.004645999999994</v>
      </c>
      <c r="L193">
        <v>-61.792037999999998</v>
      </c>
    </row>
    <row r="194" spans="2:12" x14ac:dyDescent="0.25">
      <c r="B194">
        <v>34969387755.101997</v>
      </c>
      <c r="C194">
        <v>-69.163177000000005</v>
      </c>
      <c r="D194">
        <v>-59.321606000000003</v>
      </c>
      <c r="J194">
        <v>34969387755.101997</v>
      </c>
      <c r="K194">
        <v>-70.968245999999994</v>
      </c>
      <c r="L194">
        <v>-60.293537000000001</v>
      </c>
    </row>
    <row r="195" spans="2:12" x14ac:dyDescent="0.25">
      <c r="B195">
        <v>35265306122.448997</v>
      </c>
      <c r="C195">
        <v>-66.482108999999994</v>
      </c>
      <c r="D195">
        <v>-55.171131000000003</v>
      </c>
      <c r="J195">
        <v>35265306122.448997</v>
      </c>
      <c r="K195">
        <v>-68.157668999999999</v>
      </c>
      <c r="L195">
        <v>-59.918506999999998</v>
      </c>
    </row>
    <row r="196" spans="2:12" x14ac:dyDescent="0.25">
      <c r="B196">
        <v>35561224489.795998</v>
      </c>
      <c r="C196">
        <v>-58.683475000000001</v>
      </c>
      <c r="D196">
        <v>-51.753498</v>
      </c>
      <c r="J196">
        <v>35561224489.795998</v>
      </c>
      <c r="K196">
        <v>-68.361282000000003</v>
      </c>
      <c r="L196">
        <v>-59.356986999999997</v>
      </c>
    </row>
    <row r="197" spans="2:12" x14ac:dyDescent="0.25">
      <c r="B197">
        <v>35857142857.142998</v>
      </c>
      <c r="C197">
        <v>-59.086841999999997</v>
      </c>
      <c r="D197">
        <v>-49.152366999999998</v>
      </c>
      <c r="J197">
        <v>35857142857.142998</v>
      </c>
      <c r="K197">
        <v>-69.793364999999994</v>
      </c>
      <c r="L197">
        <v>-60.587276000000003</v>
      </c>
    </row>
    <row r="198" spans="2:12" x14ac:dyDescent="0.25">
      <c r="B198">
        <v>36153061224.489998</v>
      </c>
      <c r="C198">
        <v>-58.822246999999997</v>
      </c>
      <c r="D198">
        <v>-48.553058999999998</v>
      </c>
      <c r="J198">
        <v>36153061224.489998</v>
      </c>
      <c r="K198">
        <v>-72.287871999999993</v>
      </c>
      <c r="L198">
        <v>-61.103217999999998</v>
      </c>
    </row>
    <row r="199" spans="2:12" x14ac:dyDescent="0.25">
      <c r="B199">
        <v>36448979591.836998</v>
      </c>
      <c r="C199">
        <v>-56.999020000000002</v>
      </c>
      <c r="D199">
        <v>-47.766734999999997</v>
      </c>
      <c r="J199">
        <v>36448979591.836998</v>
      </c>
      <c r="K199">
        <v>-70.359459000000001</v>
      </c>
      <c r="L199">
        <v>-61.752437999999998</v>
      </c>
    </row>
    <row r="200" spans="2:12" x14ac:dyDescent="0.25">
      <c r="B200">
        <v>36744897959.183998</v>
      </c>
      <c r="C200">
        <v>-56.633011000000003</v>
      </c>
      <c r="D200">
        <v>-47.313847000000003</v>
      </c>
      <c r="J200">
        <v>36744897959.183998</v>
      </c>
      <c r="K200">
        <v>-72.146666999999994</v>
      </c>
      <c r="L200">
        <v>-61.368980000000001</v>
      </c>
    </row>
    <row r="201" spans="2:12" x14ac:dyDescent="0.25">
      <c r="B201">
        <v>37040816326.530998</v>
      </c>
      <c r="C201">
        <v>-57.342609000000003</v>
      </c>
      <c r="D201">
        <v>-47.574908999999998</v>
      </c>
      <c r="J201">
        <v>37040816326.530998</v>
      </c>
      <c r="K201">
        <v>-71.485923999999997</v>
      </c>
      <c r="L201">
        <v>-61.420540000000003</v>
      </c>
    </row>
    <row r="202" spans="2:12" x14ac:dyDescent="0.25">
      <c r="B202">
        <v>37336734693.877998</v>
      </c>
      <c r="C202">
        <v>-57.590595</v>
      </c>
      <c r="D202">
        <v>-47.354916000000003</v>
      </c>
      <c r="J202">
        <v>37336734693.877998</v>
      </c>
      <c r="K202">
        <v>-70.817267999999999</v>
      </c>
      <c r="L202">
        <v>-60.698948000000001</v>
      </c>
    </row>
    <row r="203" spans="2:12" x14ac:dyDescent="0.25">
      <c r="B203">
        <v>37632653061.223999</v>
      </c>
      <c r="C203">
        <v>-55.914428999999998</v>
      </c>
      <c r="D203">
        <v>-46.621184999999997</v>
      </c>
      <c r="J203">
        <v>37632653061.223999</v>
      </c>
      <c r="K203">
        <v>-70.369277999999994</v>
      </c>
      <c r="L203">
        <v>-59.247452000000003</v>
      </c>
    </row>
    <row r="204" spans="2:12" x14ac:dyDescent="0.25">
      <c r="B204">
        <v>37928571428.570999</v>
      </c>
      <c r="C204">
        <v>-55.103588000000002</v>
      </c>
      <c r="D204">
        <v>-45.932453000000002</v>
      </c>
      <c r="J204">
        <v>37928571428.570999</v>
      </c>
      <c r="K204">
        <v>-67.605202000000006</v>
      </c>
      <c r="L204">
        <v>-57.895404999999997</v>
      </c>
    </row>
    <row r="205" spans="2:12" x14ac:dyDescent="0.25">
      <c r="B205">
        <v>38224489795.917999</v>
      </c>
      <c r="C205">
        <v>-55.488639999999997</v>
      </c>
      <c r="D205">
        <v>-46.101570000000002</v>
      </c>
      <c r="J205">
        <v>38224489795.917999</v>
      </c>
      <c r="K205">
        <v>-67.293884000000006</v>
      </c>
      <c r="L205">
        <v>-57.400528000000001</v>
      </c>
    </row>
    <row r="206" spans="2:12" x14ac:dyDescent="0.25">
      <c r="B206">
        <v>38520408163.264999</v>
      </c>
      <c r="C206">
        <v>-56.3232</v>
      </c>
      <c r="D206">
        <v>-46.434372000000003</v>
      </c>
      <c r="J206">
        <v>38520408163.264999</v>
      </c>
      <c r="K206">
        <v>-69.304039000000003</v>
      </c>
      <c r="L206">
        <v>-56.358170000000001</v>
      </c>
    </row>
    <row r="207" spans="2:12" x14ac:dyDescent="0.25">
      <c r="B207">
        <v>38816326530.612</v>
      </c>
      <c r="C207">
        <v>-55.966147999999997</v>
      </c>
      <c r="D207">
        <v>-46.238953000000002</v>
      </c>
      <c r="J207">
        <v>38816326530.612</v>
      </c>
      <c r="K207">
        <v>-64.842956999999998</v>
      </c>
      <c r="L207">
        <v>-56.277203</v>
      </c>
    </row>
    <row r="208" spans="2:12" x14ac:dyDescent="0.25">
      <c r="B208">
        <v>39112244897.959</v>
      </c>
      <c r="C208">
        <v>-55.334625000000003</v>
      </c>
      <c r="D208">
        <v>-45.758915000000002</v>
      </c>
      <c r="J208">
        <v>39112244897.959</v>
      </c>
      <c r="K208">
        <v>-67.208281999999997</v>
      </c>
      <c r="L208">
        <v>-57.753219999999999</v>
      </c>
    </row>
    <row r="209" spans="2:12" x14ac:dyDescent="0.25">
      <c r="B209">
        <v>39408163265.306</v>
      </c>
      <c r="C209">
        <v>-55.344600999999997</v>
      </c>
      <c r="D209">
        <v>-44.693989000000002</v>
      </c>
      <c r="J209">
        <v>39408163265.306</v>
      </c>
      <c r="K209">
        <v>-73.716835000000003</v>
      </c>
      <c r="L209">
        <v>-60.310828999999998</v>
      </c>
    </row>
    <row r="210" spans="2:12" x14ac:dyDescent="0.25">
      <c r="B210">
        <v>39704081632.653</v>
      </c>
      <c r="C210">
        <v>-54.865692000000003</v>
      </c>
      <c r="D210">
        <v>-44.306313000000003</v>
      </c>
      <c r="J210">
        <v>39704081632.653</v>
      </c>
      <c r="K210">
        <v>-72.375716999999995</v>
      </c>
      <c r="L210">
        <v>-64.789291000000006</v>
      </c>
    </row>
    <row r="211" spans="2:12" x14ac:dyDescent="0.25">
      <c r="B211">
        <v>40000000000</v>
      </c>
      <c r="C211">
        <v>-54.143619999999999</v>
      </c>
      <c r="D211">
        <v>-43.900722999999999</v>
      </c>
      <c r="J211">
        <v>40000000000</v>
      </c>
      <c r="K211">
        <v>-80.499672000000004</v>
      </c>
      <c r="L211">
        <v>-67.071219999999997</v>
      </c>
    </row>
    <row r="212" spans="2:12" x14ac:dyDescent="0.25">
      <c r="B212" t="s">
        <v>21</v>
      </c>
      <c r="J212" t="s">
        <v>21</v>
      </c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122"/>
  <sheetViews>
    <sheetView workbookViewId="0">
      <selection activeCell="J1" sqref="J1:L1048576"/>
    </sheetView>
  </sheetViews>
  <sheetFormatPr defaultRowHeight="15" x14ac:dyDescent="0.25"/>
  <cols>
    <col min="1" max="1" width="13.7109375" style="38" customWidth="1"/>
    <col min="5" max="5" width="2" style="7" customWidth="1"/>
    <col min="6" max="6" width="16.28515625" style="6" bestFit="1" customWidth="1"/>
    <col min="7" max="7" width="25.28515625" style="6" bestFit="1" customWidth="1"/>
    <col min="8" max="8" width="9.28515625" bestFit="1" customWidth="1"/>
    <col min="9" max="9" width="13.7109375" style="38" customWidth="1"/>
    <col min="13" max="13" width="2" style="7" customWidth="1"/>
    <col min="14" max="14" width="16.28515625" style="6" bestFit="1" customWidth="1"/>
    <col min="15" max="15" width="25.28515625" style="6" bestFit="1" customWidth="1"/>
    <col min="16" max="16" width="9.28515625" bestFit="1" customWidth="1"/>
    <col min="17" max="17" width="2" style="7" customWidth="1"/>
  </cols>
  <sheetData>
    <row r="1" spans="1:17" x14ac:dyDescent="0.25">
      <c r="B1" t="s">
        <v>95</v>
      </c>
      <c r="E1" s="10"/>
      <c r="G1" s="39" t="s">
        <v>16</v>
      </c>
      <c r="J1" t="s">
        <v>95</v>
      </c>
      <c r="M1" s="10"/>
      <c r="O1" s="39" t="s">
        <v>17</v>
      </c>
      <c r="Q1" s="10"/>
    </row>
    <row r="2" spans="1:17" x14ac:dyDescent="0.25">
      <c r="A2" s="48" t="s">
        <v>111</v>
      </c>
      <c r="B2" t="s">
        <v>270</v>
      </c>
      <c r="C2" t="s">
        <v>263</v>
      </c>
      <c r="D2" t="s">
        <v>264</v>
      </c>
      <c r="E2" s="10"/>
      <c r="G2" s="79" t="s">
        <v>282</v>
      </c>
      <c r="I2" s="48" t="s">
        <v>108</v>
      </c>
      <c r="J2" t="s">
        <v>270</v>
      </c>
      <c r="K2" t="s">
        <v>263</v>
      </c>
      <c r="L2" t="s">
        <v>264</v>
      </c>
      <c r="M2" s="10"/>
      <c r="O2" s="79" t="s">
        <v>267</v>
      </c>
      <c r="Q2" s="10"/>
    </row>
    <row r="3" spans="1:17" x14ac:dyDescent="0.25">
      <c r="B3" t="s">
        <v>215</v>
      </c>
      <c r="C3" t="s">
        <v>289</v>
      </c>
      <c r="D3" t="s">
        <v>295</v>
      </c>
      <c r="E3" s="10"/>
      <c r="G3" s="13"/>
      <c r="J3" t="s">
        <v>215</v>
      </c>
      <c r="K3" t="s">
        <v>289</v>
      </c>
      <c r="L3" t="s">
        <v>296</v>
      </c>
      <c r="M3" s="10"/>
      <c r="O3" s="13"/>
      <c r="Q3" s="10"/>
    </row>
    <row r="4" spans="1:17" x14ac:dyDescent="0.25">
      <c r="B4" t="s">
        <v>98</v>
      </c>
      <c r="E4" s="10"/>
      <c r="G4" s="39" t="s">
        <v>20</v>
      </c>
      <c r="J4" t="s">
        <v>98</v>
      </c>
      <c r="M4" s="10"/>
      <c r="O4" s="39" t="s">
        <v>20</v>
      </c>
      <c r="Q4" s="10"/>
    </row>
    <row r="5" spans="1:17" x14ac:dyDescent="0.25">
      <c r="E5" s="10"/>
      <c r="F5" s="6" t="s">
        <v>18</v>
      </c>
      <c r="H5" s="6"/>
      <c r="M5" s="10"/>
      <c r="N5" s="6" t="s">
        <v>18</v>
      </c>
      <c r="P5" s="6"/>
      <c r="Q5" s="10"/>
    </row>
    <row r="6" spans="1:17" ht="15.75" x14ac:dyDescent="0.25">
      <c r="E6" s="10"/>
      <c r="F6" s="6" t="s">
        <v>19</v>
      </c>
      <c r="G6" s="6" t="str">
        <f t="shared" ref="G6:G25" si="0">D32</f>
        <v>1Rx0L dBc Log Mag(dB)</v>
      </c>
      <c r="H6" s="33">
        <v>1</v>
      </c>
      <c r="M6" s="10"/>
      <c r="N6" s="6" t="s">
        <v>19</v>
      </c>
      <c r="O6" s="6" t="str">
        <f t="shared" ref="O6:O25" si="1">L32</f>
        <v>1Rx0L dBc Log Mag(dB)</v>
      </c>
      <c r="P6" s="33">
        <v>1</v>
      </c>
      <c r="Q6" s="10"/>
    </row>
    <row r="7" spans="1:17" ht="15.75" x14ac:dyDescent="0.25">
      <c r="B7" t="s">
        <v>99</v>
      </c>
      <c r="E7" s="10"/>
      <c r="F7" s="6">
        <f t="shared" ref="F7:F25" si="2">B33/1000000000</f>
        <v>11</v>
      </c>
      <c r="G7" s="6">
        <f t="shared" si="0"/>
        <v>-35.401145999999997</v>
      </c>
      <c r="H7" s="34">
        <f>ABS(AVERAGE(G7:G25)-(H6-1)*5)</f>
        <v>34.241262526315786</v>
      </c>
      <c r="J7" t="s">
        <v>99</v>
      </c>
      <c r="M7" s="10"/>
      <c r="N7" s="6">
        <f t="shared" ref="N7:N25" si="3">J33/1000000000</f>
        <v>11</v>
      </c>
      <c r="O7" s="6">
        <f t="shared" si="1"/>
        <v>-18.232351000000001</v>
      </c>
      <c r="P7" s="34">
        <f>ABS(AVERAGE(O7:O25)-(P6-1)*5)</f>
        <v>15.266965021052634</v>
      </c>
      <c r="Q7" s="10"/>
    </row>
    <row r="8" spans="1:17" x14ac:dyDescent="0.25">
      <c r="B8" t="s">
        <v>19</v>
      </c>
      <c r="C8" t="s">
        <v>113</v>
      </c>
      <c r="E8" s="10"/>
      <c r="F8" s="6">
        <f t="shared" si="2"/>
        <v>12.611111111111001</v>
      </c>
      <c r="G8" s="6">
        <f t="shared" si="0"/>
        <v>-36.237952999999997</v>
      </c>
      <c r="H8" s="6"/>
      <c r="J8" t="s">
        <v>19</v>
      </c>
      <c r="K8" t="s">
        <v>113</v>
      </c>
      <c r="M8" s="10"/>
      <c r="N8" s="6">
        <f t="shared" si="3"/>
        <v>12.611111111111001</v>
      </c>
      <c r="O8" s="6">
        <f t="shared" si="1"/>
        <v>-20.375689999999999</v>
      </c>
      <c r="P8" s="6"/>
      <c r="Q8" s="10"/>
    </row>
    <row r="9" spans="1:17" x14ac:dyDescent="0.25">
      <c r="B9">
        <v>11000000000</v>
      </c>
      <c r="C9">
        <v>-7.4307156000000001</v>
      </c>
      <c r="E9" s="10"/>
      <c r="F9" s="6">
        <f t="shared" si="2"/>
        <v>14.222222222221999</v>
      </c>
      <c r="G9" s="6">
        <f t="shared" si="0"/>
        <v>-34.313282000000001</v>
      </c>
      <c r="H9" s="6"/>
      <c r="J9">
        <v>11000000000</v>
      </c>
      <c r="K9">
        <v>-11.488246</v>
      </c>
      <c r="M9" s="10"/>
      <c r="N9" s="6">
        <f t="shared" si="3"/>
        <v>14.222222222221999</v>
      </c>
      <c r="O9" s="6">
        <f t="shared" si="1"/>
        <v>-18.823073999999998</v>
      </c>
      <c r="P9" s="6"/>
      <c r="Q9" s="10"/>
    </row>
    <row r="10" spans="1:17" x14ac:dyDescent="0.25">
      <c r="B10">
        <v>12611111111.111</v>
      </c>
      <c r="C10">
        <v>-6.9642533999999996</v>
      </c>
      <c r="E10" s="10"/>
      <c r="F10" s="6">
        <f t="shared" si="2"/>
        <v>15.833333333333</v>
      </c>
      <c r="G10" s="6">
        <f t="shared" si="0"/>
        <v>-36.229118</v>
      </c>
      <c r="H10" s="6"/>
      <c r="J10">
        <v>12611111111.111</v>
      </c>
      <c r="K10">
        <v>-8.3970490000000009</v>
      </c>
      <c r="M10" s="10"/>
      <c r="N10" s="6">
        <f t="shared" si="3"/>
        <v>15.833333333333</v>
      </c>
      <c r="O10" s="6">
        <f t="shared" si="1"/>
        <v>-18.052975</v>
      </c>
      <c r="P10" s="6"/>
      <c r="Q10" s="10"/>
    </row>
    <row r="11" spans="1:17" x14ac:dyDescent="0.25">
      <c r="B11">
        <v>14222222222.222</v>
      </c>
      <c r="C11">
        <v>-6.3267955999999996</v>
      </c>
      <c r="E11" s="10"/>
      <c r="F11" s="6">
        <f t="shared" si="2"/>
        <v>17.444444444443999</v>
      </c>
      <c r="G11" s="6">
        <f t="shared" si="0"/>
        <v>-43.256839999999997</v>
      </c>
      <c r="H11" s="6"/>
      <c r="J11">
        <v>14222222222.222</v>
      </c>
      <c r="K11">
        <v>-6.7156323999999996</v>
      </c>
      <c r="M11" s="10"/>
      <c r="N11" s="6">
        <f t="shared" si="3"/>
        <v>17.444444444443999</v>
      </c>
      <c r="O11" s="6">
        <f t="shared" si="1"/>
        <v>-18.109103999999999</v>
      </c>
      <c r="P11" s="6"/>
      <c r="Q11" s="10"/>
    </row>
    <row r="12" spans="1:17" x14ac:dyDescent="0.25">
      <c r="B12">
        <v>15833333333.333</v>
      </c>
      <c r="C12">
        <v>-6.1523808999999998</v>
      </c>
      <c r="E12" s="10"/>
      <c r="F12" s="6">
        <f t="shared" si="2"/>
        <v>19.055555555556001</v>
      </c>
      <c r="G12" s="6">
        <f t="shared" si="0"/>
        <v>-52.167693999999997</v>
      </c>
      <c r="H12" s="6"/>
      <c r="J12">
        <v>15833333333.333</v>
      </c>
      <c r="K12">
        <v>-6.6076059000000003</v>
      </c>
      <c r="M12" s="10"/>
      <c r="N12" s="6">
        <f t="shared" si="3"/>
        <v>19.055555555556001</v>
      </c>
      <c r="O12" s="6">
        <f t="shared" si="1"/>
        <v>-20.11544</v>
      </c>
      <c r="P12" s="6"/>
      <c r="Q12" s="10"/>
    </row>
    <row r="13" spans="1:17" x14ac:dyDescent="0.25">
      <c r="B13">
        <v>17444444444.444</v>
      </c>
      <c r="C13">
        <v>-6.0092673000000003</v>
      </c>
      <c r="E13" s="10"/>
      <c r="F13" s="6">
        <f t="shared" si="2"/>
        <v>20.666666666666998</v>
      </c>
      <c r="G13" s="6">
        <f t="shared" si="0"/>
        <v>-40.339046000000003</v>
      </c>
      <c r="H13" s="6"/>
      <c r="J13">
        <v>17444444444.444</v>
      </c>
      <c r="K13">
        <v>-6.8099613000000003</v>
      </c>
      <c r="M13" s="10"/>
      <c r="N13" s="6">
        <f t="shared" si="3"/>
        <v>20.666666666666998</v>
      </c>
      <c r="O13" s="6">
        <f t="shared" si="1"/>
        <v>-24.527312999999999</v>
      </c>
      <c r="P13" s="6"/>
      <c r="Q13" s="10"/>
    </row>
    <row r="14" spans="1:17" x14ac:dyDescent="0.25">
      <c r="B14">
        <v>19055555555.556</v>
      </c>
      <c r="C14">
        <v>-6.1170115000000003</v>
      </c>
      <c r="E14" s="10"/>
      <c r="F14" s="6">
        <f t="shared" si="2"/>
        <v>22.277777777777999</v>
      </c>
      <c r="G14" s="6">
        <f t="shared" si="0"/>
        <v>-35.888779</v>
      </c>
      <c r="H14" s="6"/>
      <c r="J14">
        <v>19055555555.556</v>
      </c>
      <c r="K14">
        <v>-6.9243082999999999</v>
      </c>
      <c r="M14" s="10"/>
      <c r="N14" s="6">
        <f t="shared" si="3"/>
        <v>22.277777777777999</v>
      </c>
      <c r="O14" s="6">
        <f t="shared" si="1"/>
        <v>-23.852876999999999</v>
      </c>
      <c r="P14" s="6"/>
      <c r="Q14" s="10"/>
    </row>
    <row r="15" spans="1:17" x14ac:dyDescent="0.25">
      <c r="B15">
        <v>20666666666.667</v>
      </c>
      <c r="C15">
        <v>-6.2940868999999999</v>
      </c>
      <c r="E15" s="10"/>
      <c r="F15" s="6">
        <f t="shared" si="2"/>
        <v>23.888888888888999</v>
      </c>
      <c r="G15" s="6">
        <f t="shared" si="0"/>
        <v>-32.984692000000003</v>
      </c>
      <c r="H15" s="6"/>
      <c r="J15">
        <v>20666666666.667</v>
      </c>
      <c r="K15">
        <v>-7.2188344000000004</v>
      </c>
      <c r="M15" s="10"/>
      <c r="N15" s="6">
        <f t="shared" si="3"/>
        <v>23.888888888888999</v>
      </c>
      <c r="O15" s="6">
        <f t="shared" si="1"/>
        <v>-19.708449999999999</v>
      </c>
      <c r="P15" s="6"/>
      <c r="Q15" s="10"/>
    </row>
    <row r="16" spans="1:17" x14ac:dyDescent="0.25">
      <c r="B16">
        <v>22277777777.778</v>
      </c>
      <c r="C16">
        <v>-7.4198855999999997</v>
      </c>
      <c r="E16" s="10"/>
      <c r="F16" s="6">
        <f t="shared" si="2"/>
        <v>25.5</v>
      </c>
      <c r="G16" s="6">
        <f t="shared" si="0"/>
        <v>-32.369929999999997</v>
      </c>
      <c r="H16" s="6"/>
      <c r="J16">
        <v>22277777777.778</v>
      </c>
      <c r="K16">
        <v>-8.8743248000000001</v>
      </c>
      <c r="M16" s="10"/>
      <c r="N16" s="6">
        <f t="shared" si="3"/>
        <v>25.5</v>
      </c>
      <c r="O16" s="6">
        <f t="shared" si="1"/>
        <v>-15.182639999999999</v>
      </c>
      <c r="P16" s="6"/>
      <c r="Q16" s="10"/>
    </row>
    <row r="17" spans="2:17" x14ac:dyDescent="0.25">
      <c r="B17">
        <v>23888888888.889</v>
      </c>
      <c r="C17">
        <v>-8.0163077999999999</v>
      </c>
      <c r="E17" s="10"/>
      <c r="F17" s="6">
        <f t="shared" si="2"/>
        <v>27.111111111111001</v>
      </c>
      <c r="G17" s="6">
        <f t="shared" si="0"/>
        <v>-33.162517999999999</v>
      </c>
      <c r="H17" s="6"/>
      <c r="J17">
        <v>23888888888.889</v>
      </c>
      <c r="K17">
        <v>-8.4004822000000008</v>
      </c>
      <c r="M17" s="10"/>
      <c r="N17" s="6">
        <f t="shared" si="3"/>
        <v>27.111111111111001</v>
      </c>
      <c r="O17" s="6">
        <f t="shared" si="1"/>
        <v>-13.191990000000001</v>
      </c>
      <c r="P17" s="6"/>
      <c r="Q17" s="10"/>
    </row>
    <row r="18" spans="2:17" x14ac:dyDescent="0.25">
      <c r="B18">
        <v>25500000000</v>
      </c>
      <c r="C18">
        <v>-7.4132204000000002</v>
      </c>
      <c r="E18" s="10"/>
      <c r="F18" s="6">
        <f t="shared" si="2"/>
        <v>28.722222222222001</v>
      </c>
      <c r="G18" s="6">
        <f t="shared" si="0"/>
        <v>-36.960769999999997</v>
      </c>
      <c r="H18" s="6"/>
      <c r="J18">
        <v>25500000000</v>
      </c>
      <c r="K18">
        <v>-9.0006208000000001</v>
      </c>
      <c r="M18" s="10"/>
      <c r="N18" s="6">
        <f t="shared" si="3"/>
        <v>28.722222222222001</v>
      </c>
      <c r="O18" s="6">
        <f t="shared" si="1"/>
        <v>-10.983263000000001</v>
      </c>
      <c r="P18" s="6"/>
      <c r="Q18" s="10"/>
    </row>
    <row r="19" spans="2:17" x14ac:dyDescent="0.25">
      <c r="B19">
        <v>27111111111.111</v>
      </c>
      <c r="C19">
        <v>-7.3690867000000004</v>
      </c>
      <c r="E19" s="10"/>
      <c r="F19" s="6">
        <f t="shared" si="2"/>
        <v>30.333333333333002</v>
      </c>
      <c r="G19" s="6">
        <f t="shared" si="0"/>
        <v>-41.024985999999998</v>
      </c>
      <c r="H19" s="6"/>
      <c r="J19">
        <v>27111111111.111</v>
      </c>
      <c r="K19">
        <v>-8.5822810999999994</v>
      </c>
      <c r="M19" s="10"/>
      <c r="N19" s="6">
        <f t="shared" si="3"/>
        <v>30.333333333333002</v>
      </c>
      <c r="O19" s="6">
        <f t="shared" si="1"/>
        <v>-11.96668</v>
      </c>
      <c r="P19" s="6"/>
      <c r="Q19" s="10"/>
    </row>
    <row r="20" spans="2:17" x14ac:dyDescent="0.25">
      <c r="B20">
        <v>28722222222.222</v>
      </c>
      <c r="C20">
        <v>-7.1392436000000004</v>
      </c>
      <c r="E20" s="10"/>
      <c r="F20" s="6">
        <f t="shared" si="2"/>
        <v>31.944444444443999</v>
      </c>
      <c r="G20" s="6">
        <f t="shared" si="0"/>
        <v>-28.171244000000002</v>
      </c>
      <c r="H20" s="6"/>
      <c r="J20">
        <v>28722222222.222</v>
      </c>
      <c r="K20">
        <v>-8.9569329999999994</v>
      </c>
      <c r="M20" s="10"/>
      <c r="N20" s="6">
        <f t="shared" si="3"/>
        <v>31.944444444443999</v>
      </c>
      <c r="O20" s="6">
        <f t="shared" si="1"/>
        <v>-11.598594</v>
      </c>
      <c r="P20" s="6"/>
      <c r="Q20" s="10"/>
    </row>
    <row r="21" spans="2:17" x14ac:dyDescent="0.25">
      <c r="B21">
        <v>30333333333.333</v>
      </c>
      <c r="C21">
        <v>-7.3403592</v>
      </c>
      <c r="E21" s="10"/>
      <c r="F21" s="6">
        <f t="shared" si="2"/>
        <v>33.555555555555998</v>
      </c>
      <c r="G21" s="6">
        <f t="shared" si="0"/>
        <v>-26.070644000000001</v>
      </c>
      <c r="H21" s="6"/>
      <c r="J21">
        <v>30333333333.333</v>
      </c>
      <c r="K21">
        <v>-9.1376857999999999</v>
      </c>
      <c r="M21" s="10"/>
      <c r="N21" s="6">
        <f t="shared" si="3"/>
        <v>33.555555555555998</v>
      </c>
      <c r="O21" s="6">
        <f t="shared" si="1"/>
        <v>-9.9006433000000005</v>
      </c>
      <c r="P21" s="6"/>
      <c r="Q21" s="10"/>
    </row>
    <row r="22" spans="2:17" x14ac:dyDescent="0.25">
      <c r="B22">
        <v>31944444444.444</v>
      </c>
      <c r="C22">
        <v>-7.8798288999999997</v>
      </c>
      <c r="E22" s="10"/>
      <c r="F22" s="6">
        <f t="shared" si="2"/>
        <v>35.166666666666998</v>
      </c>
      <c r="G22" s="6">
        <f t="shared" si="0"/>
        <v>-24.604762999999998</v>
      </c>
      <c r="H22" s="6"/>
      <c r="J22">
        <v>31944444444.444</v>
      </c>
      <c r="K22">
        <v>-9.0551033000000007</v>
      </c>
      <c r="M22" s="10"/>
      <c r="N22" s="6">
        <f t="shared" si="3"/>
        <v>35.166666666666998</v>
      </c>
      <c r="O22" s="6">
        <f t="shared" si="1"/>
        <v>-8.3474245000000007</v>
      </c>
      <c r="P22" s="6"/>
      <c r="Q22" s="10"/>
    </row>
    <row r="23" spans="2:17" x14ac:dyDescent="0.25">
      <c r="B23">
        <v>33555555555.556</v>
      </c>
      <c r="C23">
        <v>-9.0131186999999997</v>
      </c>
      <c r="E23" s="10"/>
      <c r="F23" s="6">
        <f t="shared" si="2"/>
        <v>36.777777777777999</v>
      </c>
      <c r="G23" s="6">
        <f t="shared" si="0"/>
        <v>-24.648997999999999</v>
      </c>
      <c r="H23" s="6"/>
      <c r="J23">
        <v>33555555555.556</v>
      </c>
      <c r="K23">
        <v>-9.0982342000000003</v>
      </c>
      <c r="M23" s="10"/>
      <c r="N23" s="6">
        <f t="shared" si="3"/>
        <v>36.777777777777999</v>
      </c>
      <c r="O23" s="6">
        <f t="shared" si="1"/>
        <v>-8.6736374000000005</v>
      </c>
      <c r="P23" s="6"/>
      <c r="Q23" s="10"/>
    </row>
    <row r="24" spans="2:17" x14ac:dyDescent="0.25">
      <c r="B24">
        <v>35166666666.667</v>
      </c>
      <c r="C24">
        <v>-9.6470728000000001</v>
      </c>
      <c r="E24" s="10"/>
      <c r="F24" s="6">
        <f t="shared" si="2"/>
        <v>38.388888888888999</v>
      </c>
      <c r="G24" s="6">
        <f t="shared" si="0"/>
        <v>-25.140664999999998</v>
      </c>
      <c r="H24" s="6"/>
      <c r="J24">
        <v>35166666666.667</v>
      </c>
      <c r="K24">
        <v>-9.3797444999999993</v>
      </c>
      <c r="M24" s="10"/>
      <c r="N24" s="6">
        <f t="shared" si="3"/>
        <v>38.388888888888999</v>
      </c>
      <c r="O24" s="6">
        <f t="shared" si="1"/>
        <v>-9.4430361000000005</v>
      </c>
      <c r="P24" s="6"/>
      <c r="Q24" s="10"/>
    </row>
    <row r="25" spans="2:17" x14ac:dyDescent="0.25">
      <c r="B25">
        <v>36777777777.778</v>
      </c>
      <c r="C25">
        <v>-9.7060584999999993</v>
      </c>
      <c r="E25" s="10"/>
      <c r="F25" s="6">
        <f t="shared" si="2"/>
        <v>40</v>
      </c>
      <c r="G25" s="6">
        <f t="shared" si="0"/>
        <v>-31.61092</v>
      </c>
      <c r="H25" s="6"/>
      <c r="J25">
        <v>36777777777.778</v>
      </c>
      <c r="K25">
        <v>-10.050784</v>
      </c>
      <c r="M25" s="10"/>
      <c r="N25" s="6">
        <f t="shared" si="3"/>
        <v>40</v>
      </c>
      <c r="O25" s="6">
        <f t="shared" si="1"/>
        <v>-8.9871531000000004</v>
      </c>
      <c r="P25" s="6"/>
      <c r="Q25" s="10"/>
    </row>
    <row r="26" spans="2:17" x14ac:dyDescent="0.25">
      <c r="B26">
        <v>38388888888.889</v>
      </c>
      <c r="C26">
        <v>-9.6214665999999998</v>
      </c>
      <c r="E26" s="10"/>
      <c r="F26" s="6" t="s">
        <v>21</v>
      </c>
      <c r="H26" s="6"/>
      <c r="J26">
        <v>38388888888.889</v>
      </c>
      <c r="K26">
        <v>-10.561161999999999</v>
      </c>
      <c r="M26" s="10"/>
      <c r="N26" s="6" t="s">
        <v>21</v>
      </c>
      <c r="P26" s="6"/>
      <c r="Q26" s="10"/>
    </row>
    <row r="27" spans="2:17" x14ac:dyDescent="0.25">
      <c r="B27">
        <v>40000000000</v>
      </c>
      <c r="C27">
        <v>-10.178430000000001</v>
      </c>
      <c r="E27" s="10"/>
      <c r="H27" s="6"/>
      <c r="J27">
        <v>40000000000</v>
      </c>
      <c r="K27">
        <v>-10.761094999999999</v>
      </c>
      <c r="M27" s="10"/>
      <c r="P27" s="6"/>
      <c r="Q27" s="10"/>
    </row>
    <row r="28" spans="2:17" x14ac:dyDescent="0.25">
      <c r="B28" t="s">
        <v>21</v>
      </c>
      <c r="E28" s="10"/>
      <c r="H28" s="6"/>
      <c r="J28" t="s">
        <v>21</v>
      </c>
      <c r="M28" s="10"/>
      <c r="P28" s="6"/>
      <c r="Q28" s="10"/>
    </row>
    <row r="29" spans="2:17" x14ac:dyDescent="0.25">
      <c r="E29" s="10"/>
      <c r="F29" s="6" t="s">
        <v>22</v>
      </c>
      <c r="H29" s="6"/>
      <c r="M29" s="10"/>
      <c r="N29" s="6" t="s">
        <v>22</v>
      </c>
      <c r="P29" s="6"/>
      <c r="Q29" s="10"/>
    </row>
    <row r="30" spans="2:17" ht="15.75" x14ac:dyDescent="0.25">
      <c r="E30" s="10"/>
      <c r="F30" s="6" t="s">
        <v>19</v>
      </c>
      <c r="G30" s="6" t="str">
        <f t="shared" ref="G30:G49" si="4">D56</f>
        <v>2Rx0L dBc Log Mag(dB)</v>
      </c>
      <c r="H30" s="33">
        <v>2</v>
      </c>
      <c r="M30" s="10"/>
      <c r="N30" s="6" t="s">
        <v>19</v>
      </c>
      <c r="O30" s="6" t="str">
        <f t="shared" ref="O30:O49" si="5">L56</f>
        <v>2Rx0L dBc Log Mag(dB)</v>
      </c>
      <c r="P30" s="33">
        <v>2</v>
      </c>
      <c r="Q30" s="10"/>
    </row>
    <row r="31" spans="2:17" ht="15.75" x14ac:dyDescent="0.25">
      <c r="B31" t="s">
        <v>18</v>
      </c>
      <c r="E31" s="10"/>
      <c r="F31" s="6">
        <f t="shared" ref="F31:F49" si="6">B57/1000000000</f>
        <v>22</v>
      </c>
      <c r="G31" s="6">
        <f t="shared" si="4"/>
        <v>-80.916183000000004</v>
      </c>
      <c r="H31" s="34">
        <f>ABS(AVERAGE(G31:G49)-(H30-1)*5)</f>
        <v>72.637827473684212</v>
      </c>
      <c r="J31" t="s">
        <v>18</v>
      </c>
      <c r="M31" s="10"/>
      <c r="N31" s="6">
        <f t="shared" ref="N31:N49" si="7">J57/1000000000</f>
        <v>22</v>
      </c>
      <c r="O31" s="6">
        <f t="shared" si="5"/>
        <v>-75.627632000000006</v>
      </c>
      <c r="P31" s="34">
        <f>ABS(AVERAGE(O31:O49)-(P30-1)*5)</f>
        <v>70.715781368421034</v>
      </c>
      <c r="Q31" s="10"/>
    </row>
    <row r="32" spans="2:17" x14ac:dyDescent="0.25">
      <c r="B32" t="s">
        <v>19</v>
      </c>
      <c r="C32" t="s">
        <v>239</v>
      </c>
      <c r="D32" t="s">
        <v>242</v>
      </c>
      <c r="E32" s="10"/>
      <c r="F32" s="6">
        <f t="shared" si="6"/>
        <v>23</v>
      </c>
      <c r="G32" s="6">
        <f t="shared" si="4"/>
        <v>-77.420822000000001</v>
      </c>
      <c r="H32" s="6"/>
      <c r="J32" t="s">
        <v>19</v>
      </c>
      <c r="K32" t="s">
        <v>239</v>
      </c>
      <c r="L32" t="s">
        <v>242</v>
      </c>
      <c r="M32" s="10"/>
      <c r="N32" s="6">
        <f t="shared" si="7"/>
        <v>23</v>
      </c>
      <c r="O32" s="6">
        <f t="shared" si="5"/>
        <v>-74.784774999999996</v>
      </c>
      <c r="P32" s="6"/>
      <c r="Q32" s="10"/>
    </row>
    <row r="33" spans="2:17" x14ac:dyDescent="0.25">
      <c r="B33">
        <v>11000000000</v>
      </c>
      <c r="C33">
        <v>-42.831862999999998</v>
      </c>
      <c r="D33">
        <v>-35.401145999999997</v>
      </c>
      <c r="E33" s="10"/>
      <c r="F33" s="6">
        <f t="shared" si="6"/>
        <v>24</v>
      </c>
      <c r="G33" s="6">
        <f t="shared" si="4"/>
        <v>-83.556258999999997</v>
      </c>
      <c r="H33" s="6"/>
      <c r="J33">
        <v>11000000000</v>
      </c>
      <c r="K33">
        <v>-29.720596</v>
      </c>
      <c r="L33">
        <v>-18.232351000000001</v>
      </c>
      <c r="M33" s="10"/>
      <c r="N33" s="6">
        <f t="shared" si="7"/>
        <v>24</v>
      </c>
      <c r="O33" s="6">
        <f t="shared" si="5"/>
        <v>-75.138153000000003</v>
      </c>
      <c r="P33" s="6"/>
      <c r="Q33" s="10"/>
    </row>
    <row r="34" spans="2:17" x14ac:dyDescent="0.25">
      <c r="B34">
        <v>12611111111.111</v>
      </c>
      <c r="C34">
        <v>-43.202205999999997</v>
      </c>
      <c r="D34">
        <v>-36.237952999999997</v>
      </c>
      <c r="E34" s="10"/>
      <c r="F34" s="6">
        <f t="shared" si="6"/>
        <v>25</v>
      </c>
      <c r="G34" s="6">
        <f t="shared" si="4"/>
        <v>-81.160210000000006</v>
      </c>
      <c r="H34" s="6"/>
      <c r="J34">
        <v>12611111111.111</v>
      </c>
      <c r="K34">
        <v>-28.772739000000001</v>
      </c>
      <c r="L34">
        <v>-20.375689999999999</v>
      </c>
      <c r="M34" s="10"/>
      <c r="N34" s="6">
        <f t="shared" si="7"/>
        <v>25</v>
      </c>
      <c r="O34" s="6">
        <f t="shared" si="5"/>
        <v>-72.159592000000004</v>
      </c>
      <c r="P34" s="6"/>
      <c r="Q34" s="10"/>
    </row>
    <row r="35" spans="2:17" x14ac:dyDescent="0.25">
      <c r="B35">
        <v>14222222222.222</v>
      </c>
      <c r="C35">
        <v>-40.640076000000001</v>
      </c>
      <c r="D35">
        <v>-34.313282000000001</v>
      </c>
      <c r="E35" s="10"/>
      <c r="F35" s="6">
        <f t="shared" si="6"/>
        <v>26</v>
      </c>
      <c r="G35" s="6">
        <f t="shared" si="4"/>
        <v>-74.772171</v>
      </c>
      <c r="H35" s="6"/>
      <c r="J35">
        <v>14222222222.222</v>
      </c>
      <c r="K35">
        <v>-25.538706000000001</v>
      </c>
      <c r="L35">
        <v>-18.823073999999998</v>
      </c>
      <c r="M35" s="10"/>
      <c r="N35" s="6">
        <f t="shared" si="7"/>
        <v>26</v>
      </c>
      <c r="O35" s="6">
        <f t="shared" si="5"/>
        <v>-74.565712000000005</v>
      </c>
      <c r="P35" s="6"/>
      <c r="Q35" s="10"/>
    </row>
    <row r="36" spans="2:17" x14ac:dyDescent="0.25">
      <c r="B36">
        <v>15833333333.333</v>
      </c>
      <c r="C36">
        <v>-42.381500000000003</v>
      </c>
      <c r="D36">
        <v>-36.229118</v>
      </c>
      <c r="E36" s="10"/>
      <c r="F36" s="6">
        <f t="shared" si="6"/>
        <v>27</v>
      </c>
      <c r="G36" s="6">
        <f t="shared" si="4"/>
        <v>-73.374268000000001</v>
      </c>
      <c r="H36" s="6"/>
      <c r="J36">
        <v>15833333333.333</v>
      </c>
      <c r="K36">
        <v>-24.66058</v>
      </c>
      <c r="L36">
        <v>-18.052975</v>
      </c>
      <c r="M36" s="10"/>
      <c r="N36" s="6">
        <f t="shared" si="7"/>
        <v>27</v>
      </c>
      <c r="O36" s="6">
        <f t="shared" si="5"/>
        <v>-74.363929999999996</v>
      </c>
      <c r="P36" s="6"/>
      <c r="Q36" s="10"/>
    </row>
    <row r="37" spans="2:17" x14ac:dyDescent="0.25">
      <c r="B37">
        <v>17444444444.444</v>
      </c>
      <c r="C37">
        <v>-49.266109</v>
      </c>
      <c r="D37">
        <v>-43.256839999999997</v>
      </c>
      <c r="E37" s="10"/>
      <c r="F37" s="6">
        <f t="shared" si="6"/>
        <v>28</v>
      </c>
      <c r="G37" s="6">
        <f t="shared" si="4"/>
        <v>-71.967117000000002</v>
      </c>
      <c r="H37" s="6"/>
      <c r="J37">
        <v>17444444444.444</v>
      </c>
      <c r="K37">
        <v>-24.919065</v>
      </c>
      <c r="L37">
        <v>-18.109103999999999</v>
      </c>
      <c r="M37" s="10"/>
      <c r="N37" s="6">
        <f t="shared" si="7"/>
        <v>28</v>
      </c>
      <c r="O37" s="6">
        <f t="shared" si="5"/>
        <v>-70.593697000000006</v>
      </c>
      <c r="P37" s="6"/>
      <c r="Q37" s="10"/>
    </row>
    <row r="38" spans="2:17" x14ac:dyDescent="0.25">
      <c r="B38">
        <v>19055555555.556</v>
      </c>
      <c r="C38">
        <v>-58.284706</v>
      </c>
      <c r="D38">
        <v>-52.167693999999997</v>
      </c>
      <c r="E38" s="10"/>
      <c r="F38" s="6">
        <f t="shared" si="6"/>
        <v>29</v>
      </c>
      <c r="G38" s="6">
        <f t="shared" si="4"/>
        <v>-70.700644999999994</v>
      </c>
      <c r="H38" s="6"/>
      <c r="J38">
        <v>19055555555.556</v>
      </c>
      <c r="K38">
        <v>-27.039746999999998</v>
      </c>
      <c r="L38">
        <v>-20.11544</v>
      </c>
      <c r="M38" s="10"/>
      <c r="N38" s="6">
        <f t="shared" si="7"/>
        <v>29</v>
      </c>
      <c r="O38" s="6">
        <f t="shared" si="5"/>
        <v>-72.468924999999999</v>
      </c>
      <c r="P38" s="6"/>
      <c r="Q38" s="10"/>
    </row>
    <row r="39" spans="2:17" x14ac:dyDescent="0.25">
      <c r="B39">
        <v>20666666666.667</v>
      </c>
      <c r="C39">
        <v>-46.633133000000001</v>
      </c>
      <c r="D39">
        <v>-40.339046000000003</v>
      </c>
      <c r="E39" s="10"/>
      <c r="F39" s="6">
        <f t="shared" si="6"/>
        <v>30</v>
      </c>
      <c r="G39" s="6">
        <f t="shared" si="4"/>
        <v>-70.874831999999998</v>
      </c>
      <c r="H39" s="6"/>
      <c r="J39">
        <v>20666666666.667</v>
      </c>
      <c r="K39">
        <v>-31.746147000000001</v>
      </c>
      <c r="L39">
        <v>-24.527312999999999</v>
      </c>
      <c r="M39" s="10"/>
      <c r="N39" s="6">
        <f t="shared" si="7"/>
        <v>30</v>
      </c>
      <c r="O39" s="6">
        <f t="shared" si="5"/>
        <v>-69.491623000000004</v>
      </c>
      <c r="P39" s="6"/>
      <c r="Q39" s="10"/>
    </row>
    <row r="40" spans="2:17" x14ac:dyDescent="0.25">
      <c r="B40">
        <v>22277777777.778</v>
      </c>
      <c r="C40">
        <v>-43.308661999999998</v>
      </c>
      <c r="D40">
        <v>-35.888779</v>
      </c>
      <c r="E40" s="10"/>
      <c r="F40" s="6">
        <f t="shared" si="6"/>
        <v>31</v>
      </c>
      <c r="G40" s="6">
        <f t="shared" si="4"/>
        <v>-71.472060999999997</v>
      </c>
      <c r="H40" s="6"/>
      <c r="J40">
        <v>22277777777.778</v>
      </c>
      <c r="K40">
        <v>-32.727203000000003</v>
      </c>
      <c r="L40">
        <v>-23.852876999999999</v>
      </c>
      <c r="M40" s="10"/>
      <c r="N40" s="6">
        <f t="shared" si="7"/>
        <v>31</v>
      </c>
      <c r="O40" s="6">
        <f t="shared" si="5"/>
        <v>-61.209620999999999</v>
      </c>
      <c r="P40" s="6"/>
      <c r="Q40" s="10"/>
    </row>
    <row r="41" spans="2:17" x14ac:dyDescent="0.25">
      <c r="B41">
        <v>23888888888.889</v>
      </c>
      <c r="C41">
        <v>-41.000999</v>
      </c>
      <c r="D41">
        <v>-32.984692000000003</v>
      </c>
      <c r="E41" s="10"/>
      <c r="F41" s="6">
        <f t="shared" si="6"/>
        <v>32</v>
      </c>
      <c r="G41" s="6">
        <f t="shared" si="4"/>
        <v>-62.48912</v>
      </c>
      <c r="H41" s="6"/>
      <c r="J41">
        <v>23888888888.889</v>
      </c>
      <c r="K41">
        <v>-28.108931999999999</v>
      </c>
      <c r="L41">
        <v>-19.708449999999999</v>
      </c>
      <c r="M41" s="10"/>
      <c r="N41" s="6">
        <f t="shared" si="7"/>
        <v>32</v>
      </c>
      <c r="O41" s="6">
        <f t="shared" si="5"/>
        <v>-56.804240999999998</v>
      </c>
      <c r="P41" s="6"/>
      <c r="Q41" s="10"/>
    </row>
    <row r="42" spans="2:17" x14ac:dyDescent="0.25">
      <c r="B42">
        <v>25500000000</v>
      </c>
      <c r="C42">
        <v>-39.783149999999999</v>
      </c>
      <c r="D42">
        <v>-32.369929999999997</v>
      </c>
      <c r="E42" s="10"/>
      <c r="F42" s="6">
        <f t="shared" si="6"/>
        <v>33</v>
      </c>
      <c r="G42" s="6">
        <f t="shared" si="4"/>
        <v>-59.698109000000002</v>
      </c>
      <c r="H42" s="6"/>
      <c r="J42">
        <v>25500000000</v>
      </c>
      <c r="K42">
        <v>-24.183260000000001</v>
      </c>
      <c r="L42">
        <v>-15.182639999999999</v>
      </c>
      <c r="M42" s="10"/>
      <c r="N42" s="6">
        <f t="shared" si="7"/>
        <v>33</v>
      </c>
      <c r="O42" s="6">
        <f t="shared" si="5"/>
        <v>-54.190426000000002</v>
      </c>
      <c r="P42" s="6"/>
      <c r="Q42" s="10"/>
    </row>
    <row r="43" spans="2:17" x14ac:dyDescent="0.25">
      <c r="B43">
        <v>27111111111.111</v>
      </c>
      <c r="C43">
        <v>-40.531604999999999</v>
      </c>
      <c r="D43">
        <v>-33.162517999999999</v>
      </c>
      <c r="E43" s="10"/>
      <c r="F43" s="6">
        <f t="shared" si="6"/>
        <v>34</v>
      </c>
      <c r="G43" s="6">
        <f t="shared" si="4"/>
        <v>-58.270622000000003</v>
      </c>
      <c r="H43" s="6"/>
      <c r="J43">
        <v>27111111111.111</v>
      </c>
      <c r="K43">
        <v>-21.774270999999999</v>
      </c>
      <c r="L43">
        <v>-13.191990000000001</v>
      </c>
      <c r="M43" s="10"/>
      <c r="N43" s="6">
        <f t="shared" si="7"/>
        <v>34</v>
      </c>
      <c r="O43" s="6">
        <f t="shared" si="5"/>
        <v>-55.652222000000002</v>
      </c>
      <c r="P43" s="6"/>
      <c r="Q43" s="10"/>
    </row>
    <row r="44" spans="2:17" x14ac:dyDescent="0.25">
      <c r="B44">
        <v>28722222222.222</v>
      </c>
      <c r="C44">
        <v>-44.100014000000002</v>
      </c>
      <c r="D44">
        <v>-36.960769999999997</v>
      </c>
      <c r="E44" s="10"/>
      <c r="F44" s="6">
        <f t="shared" si="6"/>
        <v>35</v>
      </c>
      <c r="G44" s="6">
        <f t="shared" si="4"/>
        <v>-58.800288999999999</v>
      </c>
      <c r="H44" s="6"/>
      <c r="J44">
        <v>28722222222.222</v>
      </c>
      <c r="K44">
        <v>-19.940197000000001</v>
      </c>
      <c r="L44">
        <v>-10.983263000000001</v>
      </c>
      <c r="M44" s="10"/>
      <c r="N44" s="6">
        <f t="shared" si="7"/>
        <v>35</v>
      </c>
      <c r="O44" s="6">
        <f t="shared" si="5"/>
        <v>-55.810561999999997</v>
      </c>
      <c r="P44" s="6"/>
      <c r="Q44" s="10"/>
    </row>
    <row r="45" spans="2:17" x14ac:dyDescent="0.25">
      <c r="B45">
        <v>30333333333.333</v>
      </c>
      <c r="C45">
        <v>-48.365344999999998</v>
      </c>
      <c r="D45">
        <v>-41.024985999999998</v>
      </c>
      <c r="E45" s="10"/>
      <c r="F45" s="6">
        <f t="shared" si="6"/>
        <v>36</v>
      </c>
      <c r="G45" s="6">
        <f t="shared" si="4"/>
        <v>-60.268776000000003</v>
      </c>
      <c r="H45" s="6"/>
      <c r="J45">
        <v>30333333333.333</v>
      </c>
      <c r="K45">
        <v>-21.104365999999999</v>
      </c>
      <c r="L45">
        <v>-11.96668</v>
      </c>
      <c r="M45" s="10"/>
      <c r="N45" s="6">
        <f t="shared" si="7"/>
        <v>36</v>
      </c>
      <c r="O45" s="6">
        <f t="shared" si="5"/>
        <v>-55.984394000000002</v>
      </c>
      <c r="P45" s="6"/>
      <c r="Q45" s="10"/>
    </row>
    <row r="46" spans="2:17" x14ac:dyDescent="0.25">
      <c r="B46">
        <v>31944444444.444</v>
      </c>
      <c r="C46">
        <v>-36.051071</v>
      </c>
      <c r="D46">
        <v>-28.171244000000002</v>
      </c>
      <c r="E46" s="10"/>
      <c r="F46" s="6">
        <f t="shared" si="6"/>
        <v>37</v>
      </c>
      <c r="G46" s="6">
        <f t="shared" si="4"/>
        <v>-60.258926000000002</v>
      </c>
      <c r="H46" s="6"/>
      <c r="J46">
        <v>31944444444.444</v>
      </c>
      <c r="K46">
        <v>-20.653696</v>
      </c>
      <c r="L46">
        <v>-11.598594</v>
      </c>
      <c r="M46" s="10"/>
      <c r="N46" s="6">
        <f t="shared" si="7"/>
        <v>37</v>
      </c>
      <c r="O46" s="6">
        <f t="shared" si="5"/>
        <v>-62.583480999999999</v>
      </c>
      <c r="P46" s="6"/>
      <c r="Q46" s="10"/>
    </row>
    <row r="47" spans="2:17" x14ac:dyDescent="0.25">
      <c r="B47">
        <v>33555555555.556</v>
      </c>
      <c r="C47">
        <v>-35.083762999999998</v>
      </c>
      <c r="D47">
        <v>-26.070644000000001</v>
      </c>
      <c r="E47" s="10"/>
      <c r="F47" s="6">
        <f t="shared" si="6"/>
        <v>38</v>
      </c>
      <c r="G47" s="6">
        <f t="shared" si="4"/>
        <v>-57.313541000000001</v>
      </c>
      <c r="H47" s="6"/>
      <c r="J47">
        <v>33555555555.556</v>
      </c>
      <c r="K47">
        <v>-18.998878000000001</v>
      </c>
      <c r="L47">
        <v>-9.9006433000000005</v>
      </c>
      <c r="M47" s="10"/>
      <c r="N47" s="6">
        <f t="shared" si="7"/>
        <v>38</v>
      </c>
      <c r="O47" s="6">
        <f t="shared" si="5"/>
        <v>-61.518326000000002</v>
      </c>
      <c r="P47" s="6"/>
      <c r="Q47" s="10"/>
    </row>
    <row r="48" spans="2:17" x14ac:dyDescent="0.25">
      <c r="B48">
        <v>35166666666.667</v>
      </c>
      <c r="C48">
        <v>-34.251835</v>
      </c>
      <c r="D48">
        <v>-24.604762999999998</v>
      </c>
      <c r="E48" s="10"/>
      <c r="F48" s="6">
        <f t="shared" si="6"/>
        <v>39</v>
      </c>
      <c r="G48" s="6">
        <f t="shared" si="4"/>
        <v>-56.546824999999998</v>
      </c>
      <c r="H48" s="6"/>
      <c r="J48">
        <v>35166666666.667</v>
      </c>
      <c r="K48">
        <v>-17.727169</v>
      </c>
      <c r="L48">
        <v>-8.3474245000000007</v>
      </c>
      <c r="M48" s="10"/>
      <c r="N48" s="6">
        <f t="shared" si="7"/>
        <v>39</v>
      </c>
      <c r="O48" s="6">
        <f t="shared" si="5"/>
        <v>-61.344917000000002</v>
      </c>
      <c r="P48" s="6"/>
      <c r="Q48" s="10"/>
    </row>
    <row r="49" spans="2:17" x14ac:dyDescent="0.25">
      <c r="B49">
        <v>36777777777.778</v>
      </c>
      <c r="C49">
        <v>-34.355057000000002</v>
      </c>
      <c r="D49">
        <v>-24.648997999999999</v>
      </c>
      <c r="E49" s="10"/>
      <c r="F49" s="6">
        <f t="shared" si="6"/>
        <v>40</v>
      </c>
      <c r="G49" s="6">
        <f t="shared" si="4"/>
        <v>-55.257945999999997</v>
      </c>
      <c r="H49" s="6"/>
      <c r="J49">
        <v>36777777777.778</v>
      </c>
      <c r="K49">
        <v>-18.724422000000001</v>
      </c>
      <c r="L49">
        <v>-8.6736374000000005</v>
      </c>
      <c r="M49" s="10"/>
      <c r="N49" s="6">
        <f t="shared" si="7"/>
        <v>40</v>
      </c>
      <c r="O49" s="6">
        <f t="shared" si="5"/>
        <v>-64.307616999999993</v>
      </c>
      <c r="P49" s="6"/>
      <c r="Q49" s="10"/>
    </row>
    <row r="50" spans="2:17" x14ac:dyDescent="0.25">
      <c r="B50">
        <v>38388888888.889</v>
      </c>
      <c r="C50">
        <v>-34.762130999999997</v>
      </c>
      <c r="D50">
        <v>-25.140664999999998</v>
      </c>
      <c r="E50" s="10"/>
      <c r="F50" s="6" t="s">
        <v>21</v>
      </c>
      <c r="H50" s="6"/>
      <c r="J50">
        <v>38388888888.889</v>
      </c>
      <c r="K50">
        <v>-20.004197999999999</v>
      </c>
      <c r="L50">
        <v>-9.4430361000000005</v>
      </c>
      <c r="M50" s="10"/>
      <c r="N50" s="6" t="s">
        <v>21</v>
      </c>
      <c r="P50" s="6"/>
      <c r="Q50" s="10"/>
    </row>
    <row r="51" spans="2:17" x14ac:dyDescent="0.25">
      <c r="B51">
        <v>40000000000</v>
      </c>
      <c r="C51">
        <v>-41.789349000000001</v>
      </c>
      <c r="D51">
        <v>-31.61092</v>
      </c>
      <c r="E51" s="10"/>
      <c r="H51" s="6"/>
      <c r="J51">
        <v>40000000000</v>
      </c>
      <c r="K51">
        <v>-19.748249000000001</v>
      </c>
      <c r="L51">
        <v>-8.9871531000000004</v>
      </c>
      <c r="M51" s="10"/>
      <c r="P51" s="6"/>
      <c r="Q51" s="10"/>
    </row>
    <row r="52" spans="2:17" x14ac:dyDescent="0.25">
      <c r="B52" t="s">
        <v>21</v>
      </c>
      <c r="E52" s="8"/>
      <c r="H52" s="6"/>
      <c r="J52" t="s">
        <v>21</v>
      </c>
      <c r="M52" s="8"/>
      <c r="P52" s="6"/>
      <c r="Q52" s="8"/>
    </row>
    <row r="53" spans="2:17" x14ac:dyDescent="0.25">
      <c r="E53" s="8"/>
      <c r="F53" s="6" t="s">
        <v>23</v>
      </c>
      <c r="H53" s="6"/>
      <c r="M53" s="8"/>
      <c r="N53" s="6" t="s">
        <v>23</v>
      </c>
      <c r="P53" s="6"/>
      <c r="Q53" s="8"/>
    </row>
    <row r="54" spans="2:17" ht="15.75" x14ac:dyDescent="0.25">
      <c r="E54" s="8"/>
      <c r="F54" s="6" t="s">
        <v>19</v>
      </c>
      <c r="G54" s="6" t="str">
        <f>D80</f>
        <v>3Rx0L dBc Log Mag(dB)</v>
      </c>
      <c r="H54" s="33">
        <v>3</v>
      </c>
      <c r="M54" s="8"/>
      <c r="N54" s="6" t="s">
        <v>19</v>
      </c>
      <c r="O54" s="6" t="str">
        <f>L80</f>
        <v>3Rx0L dBc Log Mag(dB)</v>
      </c>
      <c r="P54" s="33">
        <v>3</v>
      </c>
      <c r="Q54" s="8"/>
    </row>
    <row r="55" spans="2:17" ht="15.75" x14ac:dyDescent="0.25">
      <c r="B55" t="s">
        <v>22</v>
      </c>
      <c r="E55" s="8"/>
      <c r="F55" s="6">
        <f>B81/1000000000</f>
        <v>33</v>
      </c>
      <c r="G55" s="6">
        <f>D81</f>
        <v>-69.910538000000003</v>
      </c>
      <c r="H55" s="34">
        <f>ABS(AVERAGE(G55:G73)-(H54-1)*5)</f>
        <v>85.243320736842122</v>
      </c>
      <c r="J55" t="s">
        <v>22</v>
      </c>
      <c r="M55" s="8"/>
      <c r="N55" s="6">
        <f>J81/1000000000</f>
        <v>33</v>
      </c>
      <c r="O55" s="6">
        <f>L81</f>
        <v>-74.810364000000007</v>
      </c>
      <c r="P55" s="34">
        <f>ABS(AVERAGE(O55:O73)-(P54-1)*5)</f>
        <v>78.517499789473689</v>
      </c>
      <c r="Q55" s="8"/>
    </row>
    <row r="56" spans="2:17" x14ac:dyDescent="0.25">
      <c r="B56" t="s">
        <v>19</v>
      </c>
      <c r="C56" t="s">
        <v>240</v>
      </c>
      <c r="D56" t="s">
        <v>243</v>
      </c>
      <c r="E56" s="8"/>
      <c r="F56" s="6">
        <v>19805555555.556</v>
      </c>
      <c r="G56" s="80">
        <f t="shared" ref="G56:G73" si="8">D82</f>
        <v>-70.246407000000005</v>
      </c>
      <c r="H56" s="6"/>
      <c r="J56" t="s">
        <v>19</v>
      </c>
      <c r="K56" t="s">
        <v>240</v>
      </c>
      <c r="L56" t="s">
        <v>243</v>
      </c>
      <c r="M56" s="8"/>
      <c r="N56" s="6">
        <v>19805555555.556</v>
      </c>
      <c r="O56" s="80">
        <f t="shared" ref="O56:O73" si="9">L82</f>
        <v>-75.268585000000002</v>
      </c>
      <c r="P56" s="6"/>
      <c r="Q56" s="8"/>
    </row>
    <row r="57" spans="2:17" x14ac:dyDescent="0.25">
      <c r="B57">
        <v>22000000000</v>
      </c>
      <c r="C57">
        <v>-88.346892999999994</v>
      </c>
      <c r="D57">
        <v>-80.916183000000004</v>
      </c>
      <c r="E57" s="8"/>
      <c r="F57" s="6">
        <v>20111111111.111</v>
      </c>
      <c r="G57" s="80">
        <f t="shared" si="8"/>
        <v>-71.904319999999998</v>
      </c>
      <c r="H57" s="6"/>
      <c r="J57">
        <v>22000000000</v>
      </c>
      <c r="K57">
        <v>-87.115882999999997</v>
      </c>
      <c r="L57">
        <v>-75.627632000000006</v>
      </c>
      <c r="M57" s="8"/>
      <c r="N57" s="6">
        <v>20111111111.111</v>
      </c>
      <c r="O57" s="80">
        <f t="shared" si="9"/>
        <v>-78.396286000000003</v>
      </c>
      <c r="P57" s="6"/>
      <c r="Q57" s="8"/>
    </row>
    <row r="58" spans="2:17" x14ac:dyDescent="0.25">
      <c r="B58">
        <v>23000000000</v>
      </c>
      <c r="C58">
        <v>-84.385077999999993</v>
      </c>
      <c r="D58">
        <v>-77.420822000000001</v>
      </c>
      <c r="E58" s="8"/>
      <c r="F58" s="6">
        <v>20416666666.667</v>
      </c>
      <c r="G58" s="80">
        <f t="shared" si="8"/>
        <v>-72.918182000000002</v>
      </c>
      <c r="H58" s="6"/>
      <c r="J58">
        <v>23000000000</v>
      </c>
      <c r="K58">
        <v>-83.181824000000006</v>
      </c>
      <c r="L58">
        <v>-74.784774999999996</v>
      </c>
      <c r="M58" s="8"/>
      <c r="N58" s="6">
        <v>20416666666.667</v>
      </c>
      <c r="O58" s="80">
        <f t="shared" si="9"/>
        <v>-75.339966000000004</v>
      </c>
      <c r="P58" s="6"/>
      <c r="Q58" s="8"/>
    </row>
    <row r="59" spans="2:17" x14ac:dyDescent="0.25">
      <c r="B59">
        <v>24000000000</v>
      </c>
      <c r="C59">
        <v>-89.883056999999994</v>
      </c>
      <c r="D59">
        <v>-83.556258999999997</v>
      </c>
      <c r="E59" s="8"/>
      <c r="F59" s="6">
        <v>20722222222.222</v>
      </c>
      <c r="G59" s="80">
        <f t="shared" si="8"/>
        <v>-73.727592000000001</v>
      </c>
      <c r="H59" s="6"/>
      <c r="J59">
        <v>24000000000</v>
      </c>
      <c r="K59">
        <v>-81.853783000000007</v>
      </c>
      <c r="L59">
        <v>-75.138153000000003</v>
      </c>
      <c r="M59" s="8"/>
      <c r="N59" s="6">
        <v>20722222222.222</v>
      </c>
      <c r="O59" s="80">
        <f t="shared" si="9"/>
        <v>-71.854927000000004</v>
      </c>
      <c r="P59" s="6"/>
      <c r="Q59" s="8"/>
    </row>
    <row r="60" spans="2:17" x14ac:dyDescent="0.25">
      <c r="B60">
        <v>25000000000</v>
      </c>
      <c r="C60">
        <v>-87.312591999999995</v>
      </c>
      <c r="D60">
        <v>-81.160210000000006</v>
      </c>
      <c r="E60" s="8"/>
      <c r="F60" s="6">
        <v>21027777777.778</v>
      </c>
      <c r="G60" s="80">
        <f t="shared" si="8"/>
        <v>-77.987244000000004</v>
      </c>
      <c r="H60" s="6"/>
      <c r="J60">
        <v>25000000000</v>
      </c>
      <c r="K60">
        <v>-78.767196999999996</v>
      </c>
      <c r="L60">
        <v>-72.159592000000004</v>
      </c>
      <c r="M60" s="8"/>
      <c r="N60" s="6">
        <v>21027777777.778</v>
      </c>
      <c r="O60" s="80">
        <f t="shared" si="9"/>
        <v>-69.725662</v>
      </c>
      <c r="P60" s="6"/>
      <c r="Q60" s="8"/>
    </row>
    <row r="61" spans="2:17" x14ac:dyDescent="0.25">
      <c r="B61">
        <v>26000000000</v>
      </c>
      <c r="C61">
        <v>-80.781441000000001</v>
      </c>
      <c r="D61">
        <v>-74.772171</v>
      </c>
      <c r="E61" s="8"/>
      <c r="F61" s="6">
        <v>21333333333.333</v>
      </c>
      <c r="G61" s="80">
        <f t="shared" si="8"/>
        <v>-76.102722</v>
      </c>
      <c r="H61" s="6"/>
      <c r="J61">
        <v>26000000000</v>
      </c>
      <c r="K61">
        <v>-81.375670999999997</v>
      </c>
      <c r="L61">
        <v>-74.565712000000005</v>
      </c>
      <c r="M61" s="8"/>
      <c r="N61" s="6">
        <v>21333333333.333</v>
      </c>
      <c r="O61" s="80">
        <f t="shared" si="9"/>
        <v>-68.047218000000001</v>
      </c>
      <c r="P61" s="6"/>
      <c r="Q61" s="8"/>
    </row>
    <row r="62" spans="2:17" x14ac:dyDescent="0.25">
      <c r="B62">
        <v>27000000000</v>
      </c>
      <c r="C62">
        <v>-79.491280000000003</v>
      </c>
      <c r="D62">
        <v>-73.374268000000001</v>
      </c>
      <c r="E62" s="8"/>
      <c r="F62" s="6">
        <v>21638888888.889</v>
      </c>
      <c r="G62" s="80">
        <f t="shared" si="8"/>
        <v>-76.208420000000004</v>
      </c>
      <c r="H62" s="6"/>
      <c r="J62">
        <v>27000000000</v>
      </c>
      <c r="K62">
        <v>-81.288239000000004</v>
      </c>
      <c r="L62">
        <v>-74.363929999999996</v>
      </c>
      <c r="M62" s="8"/>
      <c r="N62" s="6">
        <v>21638888888.889</v>
      </c>
      <c r="O62" s="80">
        <f t="shared" si="9"/>
        <v>-65.706123000000005</v>
      </c>
      <c r="P62" s="6"/>
      <c r="Q62" s="8"/>
    </row>
    <row r="63" spans="2:17" x14ac:dyDescent="0.25">
      <c r="B63">
        <v>28000000000</v>
      </c>
      <c r="C63">
        <v>-78.261200000000002</v>
      </c>
      <c r="D63">
        <v>-71.967117000000002</v>
      </c>
      <c r="E63" s="8"/>
      <c r="F63" s="6">
        <v>21944444444.444</v>
      </c>
      <c r="G63" s="80">
        <f t="shared" si="8"/>
        <v>-75.187897000000007</v>
      </c>
      <c r="H63" s="6"/>
      <c r="J63">
        <v>28000000000</v>
      </c>
      <c r="K63">
        <v>-77.812531000000007</v>
      </c>
      <c r="L63">
        <v>-70.593697000000006</v>
      </c>
      <c r="M63" s="8"/>
      <c r="N63" s="6">
        <v>21944444444.444</v>
      </c>
      <c r="O63" s="80">
        <f t="shared" si="9"/>
        <v>-66.584655999999995</v>
      </c>
      <c r="P63" s="6"/>
      <c r="Q63" s="8"/>
    </row>
    <row r="64" spans="2:17" x14ac:dyDescent="0.25">
      <c r="B64">
        <v>29000000000</v>
      </c>
      <c r="C64">
        <v>-78.120529000000005</v>
      </c>
      <c r="D64">
        <v>-70.700644999999994</v>
      </c>
      <c r="E64" s="8"/>
      <c r="F64" s="6">
        <v>22250000000</v>
      </c>
      <c r="G64" s="80">
        <f t="shared" si="8"/>
        <v>-77.072593999999995</v>
      </c>
      <c r="H64" s="6"/>
      <c r="J64">
        <v>29000000000</v>
      </c>
      <c r="K64">
        <v>-81.343245999999994</v>
      </c>
      <c r="L64">
        <v>-72.468924999999999</v>
      </c>
      <c r="M64" s="8"/>
      <c r="N64" s="6">
        <v>22250000000</v>
      </c>
      <c r="O64" s="80">
        <f t="shared" si="9"/>
        <v>-64.663619999999995</v>
      </c>
      <c r="P64" s="6"/>
      <c r="Q64" s="8"/>
    </row>
    <row r="65" spans="2:17" x14ac:dyDescent="0.25">
      <c r="B65">
        <v>30000000000</v>
      </c>
      <c r="C65">
        <v>-78.891136000000003</v>
      </c>
      <c r="D65">
        <v>-70.874831999999998</v>
      </c>
      <c r="E65" s="8"/>
      <c r="F65" s="6">
        <v>22555555555.556</v>
      </c>
      <c r="G65" s="80">
        <f t="shared" si="8"/>
        <v>-78.208236999999997</v>
      </c>
      <c r="H65" s="6"/>
      <c r="J65">
        <v>30000000000</v>
      </c>
      <c r="K65">
        <v>-77.892105000000001</v>
      </c>
      <c r="L65">
        <v>-69.491623000000004</v>
      </c>
      <c r="M65" s="8"/>
      <c r="N65" s="6">
        <v>22555555555.556</v>
      </c>
      <c r="O65" s="80">
        <f t="shared" si="9"/>
        <v>-66.448181000000005</v>
      </c>
      <c r="P65" s="6"/>
      <c r="Q65" s="8"/>
    </row>
    <row r="66" spans="2:17" x14ac:dyDescent="0.25">
      <c r="B66">
        <v>31000000000</v>
      </c>
      <c r="C66">
        <v>-78.885277000000002</v>
      </c>
      <c r="D66">
        <v>-71.472060999999997</v>
      </c>
      <c r="E66" s="8"/>
      <c r="F66" s="6">
        <v>22861111111.111</v>
      </c>
      <c r="G66" s="80">
        <f t="shared" si="8"/>
        <v>-76.852608000000004</v>
      </c>
      <c r="H66" s="6"/>
      <c r="J66">
        <v>31000000000</v>
      </c>
      <c r="K66">
        <v>-70.210243000000006</v>
      </c>
      <c r="L66">
        <v>-61.209620999999999</v>
      </c>
      <c r="M66" s="8"/>
      <c r="N66" s="6">
        <v>22861111111.111</v>
      </c>
      <c r="O66" s="80">
        <f t="shared" si="9"/>
        <v>-65.071556000000001</v>
      </c>
      <c r="P66" s="6"/>
      <c r="Q66" s="8"/>
    </row>
    <row r="67" spans="2:17" x14ac:dyDescent="0.25">
      <c r="B67">
        <v>32000000000</v>
      </c>
      <c r="C67">
        <v>-69.858208000000005</v>
      </c>
      <c r="D67">
        <v>-62.48912</v>
      </c>
      <c r="E67" s="8"/>
      <c r="F67" s="6">
        <v>23166666666.667</v>
      </c>
      <c r="G67" s="80">
        <f t="shared" si="8"/>
        <v>-78.893805999999998</v>
      </c>
      <c r="H67" s="6"/>
      <c r="J67">
        <v>32000000000</v>
      </c>
      <c r="K67">
        <v>-65.386520000000004</v>
      </c>
      <c r="L67">
        <v>-56.804240999999998</v>
      </c>
      <c r="M67" s="8"/>
      <c r="N67" s="6">
        <v>23166666666.667</v>
      </c>
      <c r="O67" s="80">
        <f t="shared" si="9"/>
        <v>-64.265686000000002</v>
      </c>
      <c r="P67" s="6"/>
      <c r="Q67" s="8"/>
    </row>
    <row r="68" spans="2:17" x14ac:dyDescent="0.25">
      <c r="B68">
        <v>33000000000</v>
      </c>
      <c r="C68">
        <v>-66.837349000000003</v>
      </c>
      <c r="D68">
        <v>-59.698109000000002</v>
      </c>
      <c r="E68" s="8"/>
      <c r="F68" s="6">
        <v>23472222222.222</v>
      </c>
      <c r="G68" s="80">
        <f t="shared" si="8"/>
        <v>-77.984070000000003</v>
      </c>
      <c r="H68" s="6"/>
      <c r="J68">
        <v>33000000000</v>
      </c>
      <c r="K68">
        <v>-63.147362000000001</v>
      </c>
      <c r="L68">
        <v>-54.190426000000002</v>
      </c>
      <c r="M68" s="8"/>
      <c r="N68" s="6">
        <v>23472222222.222</v>
      </c>
      <c r="O68" s="80">
        <f t="shared" si="9"/>
        <v>-65.082526999999999</v>
      </c>
      <c r="P68" s="6"/>
      <c r="Q68" s="8"/>
    </row>
    <row r="69" spans="2:17" x14ac:dyDescent="0.25">
      <c r="B69">
        <v>34000000000</v>
      </c>
      <c r="C69">
        <v>-65.610984999999999</v>
      </c>
      <c r="D69">
        <v>-58.270622000000003</v>
      </c>
      <c r="E69" s="8"/>
      <c r="F69" s="6">
        <v>23777777777.778</v>
      </c>
      <c r="G69" s="80">
        <f t="shared" si="8"/>
        <v>-75.125281999999999</v>
      </c>
      <c r="H69" s="6"/>
      <c r="J69">
        <v>34000000000</v>
      </c>
      <c r="K69">
        <v>-64.789908999999994</v>
      </c>
      <c r="L69">
        <v>-55.652222000000002</v>
      </c>
      <c r="M69" s="8"/>
      <c r="N69" s="6">
        <v>23777777777.778</v>
      </c>
      <c r="O69" s="80">
        <f t="shared" si="9"/>
        <v>-65.746139999999997</v>
      </c>
      <c r="P69" s="6"/>
      <c r="Q69" s="8"/>
    </row>
    <row r="70" spans="2:17" x14ac:dyDescent="0.25">
      <c r="B70">
        <v>35000000000</v>
      </c>
      <c r="C70">
        <v>-66.680115000000001</v>
      </c>
      <c r="D70">
        <v>-58.800288999999999</v>
      </c>
      <c r="E70" s="8"/>
      <c r="F70" s="6">
        <v>24083333333.333</v>
      </c>
      <c r="G70" s="80">
        <f t="shared" si="8"/>
        <v>-75.249329000000003</v>
      </c>
      <c r="H70" s="6"/>
      <c r="J70">
        <v>35000000000</v>
      </c>
      <c r="K70">
        <v>-64.865662</v>
      </c>
      <c r="L70">
        <v>-55.810561999999997</v>
      </c>
      <c r="M70" s="8"/>
      <c r="N70" s="6">
        <v>24083333333.333</v>
      </c>
      <c r="O70" s="80">
        <f t="shared" si="9"/>
        <v>-67.152946</v>
      </c>
      <c r="P70" s="6"/>
      <c r="Q70" s="8"/>
    </row>
    <row r="71" spans="2:17" x14ac:dyDescent="0.25">
      <c r="B71">
        <v>36000000000</v>
      </c>
      <c r="C71">
        <v>-69.281891000000002</v>
      </c>
      <c r="D71">
        <v>-60.268776000000003</v>
      </c>
      <c r="E71" s="8"/>
      <c r="F71" s="6">
        <v>24388888888.889</v>
      </c>
      <c r="G71" s="80">
        <f t="shared" si="8"/>
        <v>-75.132828000000003</v>
      </c>
      <c r="H71" s="6"/>
      <c r="J71">
        <v>36000000000</v>
      </c>
      <c r="K71">
        <v>-65.082626000000005</v>
      </c>
      <c r="L71">
        <v>-55.984394000000002</v>
      </c>
      <c r="M71" s="8"/>
      <c r="N71" s="6">
        <v>24388888888.889</v>
      </c>
      <c r="O71" s="80">
        <f t="shared" si="9"/>
        <v>-65.668709000000007</v>
      </c>
      <c r="P71" s="6"/>
      <c r="Q71" s="8"/>
    </row>
    <row r="72" spans="2:17" x14ac:dyDescent="0.25">
      <c r="B72">
        <v>37000000000</v>
      </c>
      <c r="C72">
        <v>-69.905997999999997</v>
      </c>
      <c r="D72">
        <v>-60.258926000000002</v>
      </c>
      <c r="E72" s="8"/>
      <c r="F72" s="6">
        <v>24694444444.444</v>
      </c>
      <c r="G72" s="80">
        <f t="shared" si="8"/>
        <v>-76.622321999999997</v>
      </c>
      <c r="H72" s="6"/>
      <c r="J72">
        <v>37000000000</v>
      </c>
      <c r="K72">
        <v>-71.963226000000006</v>
      </c>
      <c r="L72">
        <v>-62.583480999999999</v>
      </c>
      <c r="M72" s="8"/>
      <c r="N72" s="6">
        <v>24694444444.444</v>
      </c>
      <c r="O72" s="80">
        <f t="shared" si="9"/>
        <v>-66.094345000000004</v>
      </c>
      <c r="P72" s="6"/>
      <c r="Q72" s="8"/>
    </row>
    <row r="73" spans="2:17" x14ac:dyDescent="0.25">
      <c r="B73">
        <v>38000000000</v>
      </c>
      <c r="C73">
        <v>-67.019599999999997</v>
      </c>
      <c r="D73">
        <v>-57.313541000000001</v>
      </c>
      <c r="E73" s="8"/>
      <c r="F73" s="6">
        <v>25000000000</v>
      </c>
      <c r="G73" s="80">
        <f t="shared" si="8"/>
        <v>-74.288696000000002</v>
      </c>
      <c r="H73" s="6"/>
      <c r="J73">
        <v>38000000000</v>
      </c>
      <c r="K73">
        <v>-71.569114999999996</v>
      </c>
      <c r="L73">
        <v>-61.518326000000002</v>
      </c>
      <c r="M73" s="8"/>
      <c r="N73" s="6">
        <v>25000000000</v>
      </c>
      <c r="O73" s="80">
        <f t="shared" si="9"/>
        <v>-65.904999000000004</v>
      </c>
      <c r="P73" s="6"/>
      <c r="Q73" s="8"/>
    </row>
    <row r="74" spans="2:17" x14ac:dyDescent="0.25">
      <c r="B74">
        <v>39000000000</v>
      </c>
      <c r="C74">
        <v>-66.168289000000001</v>
      </c>
      <c r="D74">
        <v>-56.546824999999998</v>
      </c>
      <c r="E74" s="8"/>
      <c r="F74" s="6" t="s">
        <v>21</v>
      </c>
      <c r="H74" s="6"/>
      <c r="J74">
        <v>39000000000</v>
      </c>
      <c r="K74">
        <v>-71.906081999999998</v>
      </c>
      <c r="L74">
        <v>-61.344917000000002</v>
      </c>
      <c r="M74" s="8"/>
      <c r="N74" s="6" t="s">
        <v>21</v>
      </c>
      <c r="P74" s="6"/>
      <c r="Q74" s="8"/>
    </row>
    <row r="75" spans="2:17" x14ac:dyDescent="0.25">
      <c r="B75">
        <v>40000000000</v>
      </c>
      <c r="C75">
        <v>-65.436378000000005</v>
      </c>
      <c r="D75">
        <v>-55.257945999999997</v>
      </c>
      <c r="H75" s="6"/>
      <c r="J75">
        <v>40000000000</v>
      </c>
      <c r="K75">
        <v>-75.068718000000004</v>
      </c>
      <c r="L75">
        <v>-64.307616999999993</v>
      </c>
      <c r="P75" s="6"/>
    </row>
    <row r="76" spans="2:17" x14ac:dyDescent="0.25">
      <c r="B76" t="s">
        <v>21</v>
      </c>
      <c r="H76" s="6"/>
      <c r="J76" t="s">
        <v>21</v>
      </c>
      <c r="P76" s="6"/>
    </row>
    <row r="77" spans="2:17" x14ac:dyDescent="0.25">
      <c r="F77" s="6" t="s">
        <v>24</v>
      </c>
      <c r="H77" s="6"/>
      <c r="N77" s="6" t="s">
        <v>24</v>
      </c>
      <c r="P77" s="6"/>
    </row>
    <row r="78" spans="2:17" ht="15.75" x14ac:dyDescent="0.25">
      <c r="F78" s="6" t="s">
        <v>19</v>
      </c>
      <c r="G78" s="6">
        <f t="shared" ref="G78:G97" si="10">D104</f>
        <v>0</v>
      </c>
      <c r="H78" s="33">
        <v>4</v>
      </c>
      <c r="N78" s="6" t="s">
        <v>19</v>
      </c>
      <c r="O78" s="6">
        <f t="shared" ref="O78:O97" si="11">L104</f>
        <v>0</v>
      </c>
      <c r="P78" s="33">
        <v>4</v>
      </c>
    </row>
    <row r="79" spans="2:17" ht="15.75" x14ac:dyDescent="0.25">
      <c r="B79" t="s">
        <v>23</v>
      </c>
      <c r="F79" s="6">
        <f t="shared" ref="F79:F97" si="12">B105/1000000000</f>
        <v>0</v>
      </c>
      <c r="G79" s="6">
        <f t="shared" si="10"/>
        <v>0</v>
      </c>
      <c r="H79" s="34">
        <f>ABS(AVERAGE(G79:G97)-(H78-1)*5)</f>
        <v>15</v>
      </c>
      <c r="J79" t="s">
        <v>23</v>
      </c>
      <c r="N79" s="6">
        <f t="shared" ref="N79:N97" si="13">J105/1000000000</f>
        <v>0</v>
      </c>
      <c r="O79" s="6">
        <f t="shared" si="11"/>
        <v>0</v>
      </c>
      <c r="P79" s="34">
        <f>ABS(AVERAGE(O79:O97)-(P78-1)*10)</f>
        <v>30</v>
      </c>
    </row>
    <row r="80" spans="2:17" x14ac:dyDescent="0.25">
      <c r="B80" t="s">
        <v>19</v>
      </c>
      <c r="C80" t="s">
        <v>241</v>
      </c>
      <c r="D80" t="s">
        <v>244</v>
      </c>
      <c r="F80" s="6">
        <f t="shared" si="12"/>
        <v>0</v>
      </c>
      <c r="G80" s="6">
        <f t="shared" si="10"/>
        <v>0</v>
      </c>
      <c r="H80" s="6"/>
      <c r="J80" t="s">
        <v>19</v>
      </c>
      <c r="K80" t="s">
        <v>241</v>
      </c>
      <c r="L80" t="s">
        <v>244</v>
      </c>
      <c r="N80" s="6">
        <f t="shared" si="13"/>
        <v>0</v>
      </c>
      <c r="O80" s="6">
        <f t="shared" si="11"/>
        <v>0</v>
      </c>
      <c r="P80" s="6"/>
    </row>
    <row r="81" spans="2:16" x14ac:dyDescent="0.25">
      <c r="B81">
        <v>33000000000</v>
      </c>
      <c r="C81">
        <v>-77.341247999999993</v>
      </c>
      <c r="D81">
        <v>-69.910538000000003</v>
      </c>
      <c r="F81" s="6">
        <f t="shared" si="12"/>
        <v>0</v>
      </c>
      <c r="G81" s="6">
        <f t="shared" si="10"/>
        <v>0</v>
      </c>
      <c r="H81" s="6"/>
      <c r="J81">
        <v>33000000000</v>
      </c>
      <c r="K81">
        <v>-86.298607000000004</v>
      </c>
      <c r="L81">
        <v>-74.810364000000007</v>
      </c>
      <c r="N81" s="6">
        <f t="shared" si="13"/>
        <v>0</v>
      </c>
      <c r="O81" s="6">
        <f t="shared" si="11"/>
        <v>0</v>
      </c>
      <c r="P81" s="6"/>
    </row>
    <row r="82" spans="2:16" x14ac:dyDescent="0.25">
      <c r="B82">
        <v>33388888888.889</v>
      </c>
      <c r="C82">
        <v>-77.210655000000003</v>
      </c>
      <c r="D82">
        <v>-70.246407000000005</v>
      </c>
      <c r="F82" s="6">
        <f t="shared" si="12"/>
        <v>0</v>
      </c>
      <c r="G82" s="6">
        <f t="shared" si="10"/>
        <v>0</v>
      </c>
      <c r="H82" s="6"/>
      <c r="J82">
        <v>33388888888.889</v>
      </c>
      <c r="K82">
        <v>-83.665633999999997</v>
      </c>
      <c r="L82">
        <v>-75.268585000000002</v>
      </c>
      <c r="N82" s="6">
        <f t="shared" si="13"/>
        <v>0</v>
      </c>
      <c r="O82" s="6">
        <f t="shared" si="11"/>
        <v>0</v>
      </c>
      <c r="P82" s="6"/>
    </row>
    <row r="83" spans="2:16" x14ac:dyDescent="0.25">
      <c r="B83">
        <v>33777777777.778</v>
      </c>
      <c r="C83">
        <v>-78.231110000000001</v>
      </c>
      <c r="D83">
        <v>-71.904319999999998</v>
      </c>
      <c r="F83" s="6">
        <f t="shared" si="12"/>
        <v>0</v>
      </c>
      <c r="G83" s="6">
        <f t="shared" si="10"/>
        <v>0</v>
      </c>
      <c r="H83" s="6"/>
      <c r="J83">
        <v>33777777777.778</v>
      </c>
      <c r="K83">
        <v>-85.111915999999994</v>
      </c>
      <c r="L83">
        <v>-78.396286000000003</v>
      </c>
      <c r="N83" s="6">
        <f t="shared" si="13"/>
        <v>0</v>
      </c>
      <c r="O83" s="6">
        <f t="shared" si="11"/>
        <v>0</v>
      </c>
      <c r="P83" s="6"/>
    </row>
    <row r="84" spans="2:16" x14ac:dyDescent="0.25">
      <c r="B84">
        <v>34166666666.667</v>
      </c>
      <c r="C84">
        <v>-79.070564000000005</v>
      </c>
      <c r="D84">
        <v>-72.918182000000002</v>
      </c>
      <c r="F84" s="6">
        <f t="shared" si="12"/>
        <v>0</v>
      </c>
      <c r="G84" s="6">
        <f t="shared" si="10"/>
        <v>0</v>
      </c>
      <c r="H84" s="6"/>
      <c r="J84">
        <v>34166666666.667</v>
      </c>
      <c r="K84">
        <v>-81.947570999999996</v>
      </c>
      <c r="L84">
        <v>-75.339966000000004</v>
      </c>
      <c r="N84" s="6">
        <f t="shared" si="13"/>
        <v>0</v>
      </c>
      <c r="O84" s="6">
        <f t="shared" si="11"/>
        <v>0</v>
      </c>
      <c r="P84" s="6"/>
    </row>
    <row r="85" spans="2:16" x14ac:dyDescent="0.25">
      <c r="B85">
        <v>34555555555.556</v>
      </c>
      <c r="C85">
        <v>-79.736862000000002</v>
      </c>
      <c r="D85">
        <v>-73.727592000000001</v>
      </c>
      <c r="F85" s="6">
        <f t="shared" si="12"/>
        <v>0</v>
      </c>
      <c r="G85" s="6">
        <f t="shared" si="10"/>
        <v>0</v>
      </c>
      <c r="H85" s="6"/>
      <c r="J85">
        <v>34555555555.556</v>
      </c>
      <c r="K85">
        <v>-78.664885999999996</v>
      </c>
      <c r="L85">
        <v>-71.854927000000004</v>
      </c>
      <c r="N85" s="6">
        <f t="shared" si="13"/>
        <v>0</v>
      </c>
      <c r="O85" s="6">
        <f t="shared" si="11"/>
        <v>0</v>
      </c>
      <c r="P85" s="6"/>
    </row>
    <row r="86" spans="2:16" x14ac:dyDescent="0.25">
      <c r="B86">
        <v>34944444444.444</v>
      </c>
      <c r="C86">
        <v>-84.104256000000007</v>
      </c>
      <c r="D86">
        <v>-77.987244000000004</v>
      </c>
      <c r="F86" s="6">
        <f t="shared" si="12"/>
        <v>0</v>
      </c>
      <c r="G86" s="6">
        <f t="shared" si="10"/>
        <v>0</v>
      </c>
      <c r="H86" s="6"/>
      <c r="J86">
        <v>34944444444.444</v>
      </c>
      <c r="K86">
        <v>-76.649970999999994</v>
      </c>
      <c r="L86">
        <v>-69.725662</v>
      </c>
      <c r="N86" s="6">
        <f t="shared" si="13"/>
        <v>0</v>
      </c>
      <c r="O86" s="6">
        <f t="shared" si="11"/>
        <v>0</v>
      </c>
      <c r="P86" s="6"/>
    </row>
    <row r="87" spans="2:16" x14ac:dyDescent="0.25">
      <c r="B87">
        <v>35333333333.333</v>
      </c>
      <c r="C87">
        <v>-82.396811999999997</v>
      </c>
      <c r="D87">
        <v>-76.102722</v>
      </c>
      <c r="F87" s="6">
        <f t="shared" si="12"/>
        <v>0</v>
      </c>
      <c r="G87" s="6">
        <f t="shared" si="10"/>
        <v>0</v>
      </c>
      <c r="H87" s="6"/>
      <c r="J87">
        <v>35333333333.333</v>
      </c>
      <c r="K87">
        <v>-75.266052000000002</v>
      </c>
      <c r="L87">
        <v>-68.047218000000001</v>
      </c>
      <c r="N87" s="6">
        <f t="shared" si="13"/>
        <v>0</v>
      </c>
      <c r="O87" s="6">
        <f t="shared" si="11"/>
        <v>0</v>
      </c>
      <c r="P87" s="6"/>
    </row>
    <row r="88" spans="2:16" x14ac:dyDescent="0.25">
      <c r="B88">
        <v>35722222222.222</v>
      </c>
      <c r="C88">
        <v>-83.628304</v>
      </c>
      <c r="D88">
        <v>-76.208420000000004</v>
      </c>
      <c r="F88" s="6">
        <f t="shared" si="12"/>
        <v>0</v>
      </c>
      <c r="G88" s="6">
        <f t="shared" si="10"/>
        <v>0</v>
      </c>
      <c r="H88" s="6"/>
      <c r="J88">
        <v>35722222222.222</v>
      </c>
      <c r="K88">
        <v>-74.580444</v>
      </c>
      <c r="L88">
        <v>-65.706123000000005</v>
      </c>
      <c r="N88" s="6">
        <f t="shared" si="13"/>
        <v>0</v>
      </c>
      <c r="O88" s="6">
        <f t="shared" si="11"/>
        <v>0</v>
      </c>
      <c r="P88" s="6"/>
    </row>
    <row r="89" spans="2:16" x14ac:dyDescent="0.25">
      <c r="B89">
        <v>36111111111.111</v>
      </c>
      <c r="C89">
        <v>-83.204207999999994</v>
      </c>
      <c r="D89">
        <v>-75.187897000000007</v>
      </c>
      <c r="F89" s="6">
        <f t="shared" si="12"/>
        <v>0</v>
      </c>
      <c r="G89" s="6">
        <f t="shared" si="10"/>
        <v>0</v>
      </c>
      <c r="H89" s="6"/>
      <c r="J89">
        <v>36111111111.111</v>
      </c>
      <c r="K89">
        <v>-74.985138000000006</v>
      </c>
      <c r="L89">
        <v>-66.584655999999995</v>
      </c>
      <c r="N89" s="6">
        <f t="shared" si="13"/>
        <v>0</v>
      </c>
      <c r="O89" s="6">
        <f t="shared" si="11"/>
        <v>0</v>
      </c>
      <c r="P89" s="6"/>
    </row>
    <row r="90" spans="2:16" x14ac:dyDescent="0.25">
      <c r="B90">
        <v>36500000000</v>
      </c>
      <c r="C90">
        <v>-84.485816999999997</v>
      </c>
      <c r="D90">
        <v>-77.072593999999995</v>
      </c>
      <c r="F90" s="6">
        <f t="shared" si="12"/>
        <v>0</v>
      </c>
      <c r="G90" s="6">
        <f t="shared" si="10"/>
        <v>0</v>
      </c>
      <c r="H90" s="6"/>
      <c r="J90">
        <v>36500000000</v>
      </c>
      <c r="K90">
        <v>-73.664246000000006</v>
      </c>
      <c r="L90">
        <v>-64.663619999999995</v>
      </c>
      <c r="N90" s="6">
        <f t="shared" si="13"/>
        <v>0</v>
      </c>
      <c r="O90" s="6">
        <f t="shared" si="11"/>
        <v>0</v>
      </c>
      <c r="P90" s="6"/>
    </row>
    <row r="91" spans="2:16" x14ac:dyDescent="0.25">
      <c r="B91">
        <v>36888888888.889</v>
      </c>
      <c r="C91">
        <v>-85.577324000000004</v>
      </c>
      <c r="D91">
        <v>-78.208236999999997</v>
      </c>
      <c r="F91" s="6">
        <f t="shared" si="12"/>
        <v>0</v>
      </c>
      <c r="G91" s="6">
        <f t="shared" si="10"/>
        <v>0</v>
      </c>
      <c r="H91" s="6"/>
      <c r="J91">
        <v>36888888888.889</v>
      </c>
      <c r="K91">
        <v>-75.030463999999995</v>
      </c>
      <c r="L91">
        <v>-66.448181000000005</v>
      </c>
      <c r="N91" s="6">
        <f t="shared" si="13"/>
        <v>0</v>
      </c>
      <c r="O91" s="6">
        <f t="shared" si="11"/>
        <v>0</v>
      </c>
      <c r="P91" s="6"/>
    </row>
    <row r="92" spans="2:16" x14ac:dyDescent="0.25">
      <c r="B92">
        <v>37277777777.778</v>
      </c>
      <c r="C92">
        <v>-83.991851999999994</v>
      </c>
      <c r="D92">
        <v>-76.852608000000004</v>
      </c>
      <c r="F92" s="6">
        <f t="shared" si="12"/>
        <v>0</v>
      </c>
      <c r="G92" s="6">
        <f t="shared" si="10"/>
        <v>0</v>
      </c>
      <c r="H92" s="6"/>
      <c r="J92">
        <v>37277777777.778</v>
      </c>
      <c r="K92">
        <v>-74.028487999999996</v>
      </c>
      <c r="L92">
        <v>-65.071556000000001</v>
      </c>
      <c r="N92" s="6">
        <f t="shared" si="13"/>
        <v>0</v>
      </c>
      <c r="O92" s="6">
        <f t="shared" si="11"/>
        <v>0</v>
      </c>
      <c r="P92" s="6"/>
    </row>
    <row r="93" spans="2:16" x14ac:dyDescent="0.25">
      <c r="B93">
        <v>37666666666.667</v>
      </c>
      <c r="C93">
        <v>-86.234168999999994</v>
      </c>
      <c r="D93">
        <v>-78.893805999999998</v>
      </c>
      <c r="F93" s="6">
        <f t="shared" si="12"/>
        <v>0</v>
      </c>
      <c r="G93" s="6">
        <f t="shared" si="10"/>
        <v>0</v>
      </c>
      <c r="H93" s="6"/>
      <c r="J93">
        <v>37666666666.667</v>
      </c>
      <c r="K93">
        <v>-73.403373999999999</v>
      </c>
      <c r="L93">
        <v>-64.265686000000002</v>
      </c>
      <c r="N93" s="6">
        <f t="shared" si="13"/>
        <v>0</v>
      </c>
      <c r="O93" s="6">
        <f t="shared" si="11"/>
        <v>0</v>
      </c>
      <c r="P93" s="6"/>
    </row>
    <row r="94" spans="2:16" x14ac:dyDescent="0.25">
      <c r="B94">
        <v>38055555555.556</v>
      </c>
      <c r="C94">
        <v>-85.863899000000004</v>
      </c>
      <c r="D94">
        <v>-77.984070000000003</v>
      </c>
      <c r="F94" s="6">
        <f t="shared" si="12"/>
        <v>0</v>
      </c>
      <c r="G94" s="6">
        <f t="shared" si="10"/>
        <v>0</v>
      </c>
      <c r="H94" s="6"/>
      <c r="J94">
        <v>38055555555.556</v>
      </c>
      <c r="K94">
        <v>-74.137634000000006</v>
      </c>
      <c r="L94">
        <v>-65.082526999999999</v>
      </c>
      <c r="N94" s="6">
        <f t="shared" si="13"/>
        <v>0</v>
      </c>
      <c r="O94" s="6">
        <f t="shared" si="11"/>
        <v>0</v>
      </c>
      <c r="P94" s="6"/>
    </row>
    <row r="95" spans="2:16" x14ac:dyDescent="0.25">
      <c r="B95">
        <v>38444444444.444</v>
      </c>
      <c r="C95">
        <v>-84.138405000000006</v>
      </c>
      <c r="D95">
        <v>-75.125281999999999</v>
      </c>
      <c r="F95" s="6">
        <f t="shared" si="12"/>
        <v>0</v>
      </c>
      <c r="G95" s="6">
        <f t="shared" si="10"/>
        <v>0</v>
      </c>
      <c r="H95" s="6"/>
      <c r="J95">
        <v>38444444444.444</v>
      </c>
      <c r="K95">
        <v>-74.844375999999997</v>
      </c>
      <c r="L95">
        <v>-65.746139999999997</v>
      </c>
      <c r="N95" s="6">
        <f t="shared" si="13"/>
        <v>0</v>
      </c>
      <c r="O95" s="6">
        <f t="shared" si="11"/>
        <v>0</v>
      </c>
      <c r="P95" s="6"/>
    </row>
    <row r="96" spans="2:16" x14ac:dyDescent="0.25">
      <c r="B96">
        <v>38833333333.333</v>
      </c>
      <c r="C96">
        <v>-84.8964</v>
      </c>
      <c r="D96">
        <v>-75.249329000000003</v>
      </c>
      <c r="F96" s="6">
        <f t="shared" si="12"/>
        <v>0</v>
      </c>
      <c r="G96" s="6">
        <f t="shared" si="10"/>
        <v>0</v>
      </c>
      <c r="H96" s="6"/>
      <c r="J96">
        <v>38833333333.333</v>
      </c>
      <c r="K96">
        <v>-76.532691999999997</v>
      </c>
      <c r="L96">
        <v>-67.152946</v>
      </c>
      <c r="N96" s="6">
        <f t="shared" si="13"/>
        <v>0</v>
      </c>
      <c r="O96" s="6">
        <f t="shared" si="11"/>
        <v>0</v>
      </c>
      <c r="P96" s="6"/>
    </row>
    <row r="97" spans="2:16" x14ac:dyDescent="0.25">
      <c r="B97">
        <v>39222222222.222</v>
      </c>
      <c r="C97">
        <v>-84.838890000000006</v>
      </c>
      <c r="D97">
        <v>-75.132828000000003</v>
      </c>
      <c r="F97" s="6">
        <f t="shared" si="12"/>
        <v>0</v>
      </c>
      <c r="G97" s="6">
        <f t="shared" si="10"/>
        <v>0</v>
      </c>
      <c r="H97" s="6"/>
      <c r="J97">
        <v>39222222222.222</v>
      </c>
      <c r="K97">
        <v>-75.719498000000002</v>
      </c>
      <c r="L97">
        <v>-65.668709000000007</v>
      </c>
      <c r="N97" s="6">
        <f t="shared" si="13"/>
        <v>0</v>
      </c>
      <c r="O97" s="6">
        <f t="shared" si="11"/>
        <v>0</v>
      </c>
      <c r="P97" s="6"/>
    </row>
    <row r="98" spans="2:16" x14ac:dyDescent="0.25">
      <c r="B98">
        <v>39611111111.111</v>
      </c>
      <c r="C98">
        <v>-86.243790000000004</v>
      </c>
      <c r="D98">
        <v>-76.622321999999997</v>
      </c>
      <c r="F98" s="6" t="s">
        <v>21</v>
      </c>
      <c r="H98" s="6"/>
      <c r="J98">
        <v>39611111111.111</v>
      </c>
      <c r="K98">
        <v>-76.655501999999998</v>
      </c>
      <c r="L98">
        <v>-66.094345000000004</v>
      </c>
      <c r="N98" s="6" t="s">
        <v>21</v>
      </c>
      <c r="P98" s="6"/>
    </row>
    <row r="99" spans="2:16" x14ac:dyDescent="0.25">
      <c r="B99">
        <v>40000000000</v>
      </c>
      <c r="C99">
        <v>-84.467124999999996</v>
      </c>
      <c r="D99">
        <v>-74.288696000000002</v>
      </c>
      <c r="H99" s="6"/>
      <c r="J99">
        <v>40000000000</v>
      </c>
      <c r="K99">
        <v>-76.6661</v>
      </c>
      <c r="L99">
        <v>-65.904999000000004</v>
      </c>
      <c r="P99" s="6"/>
    </row>
    <row r="100" spans="2:16" x14ac:dyDescent="0.25">
      <c r="B100" t="s">
        <v>21</v>
      </c>
      <c r="H100" s="6"/>
      <c r="J100" t="s">
        <v>21</v>
      </c>
      <c r="P100" s="6"/>
    </row>
    <row r="101" spans="2:16" x14ac:dyDescent="0.25">
      <c r="F101" s="6" t="s">
        <v>25</v>
      </c>
      <c r="H101" s="6"/>
      <c r="N101" s="6" t="s">
        <v>25</v>
      </c>
      <c r="P101" s="6"/>
    </row>
    <row r="102" spans="2:16" ht="15.75" x14ac:dyDescent="0.25">
      <c r="F102" s="6" t="s">
        <v>19</v>
      </c>
      <c r="G102" s="6">
        <f t="shared" ref="G102:G121" si="14">D128</f>
        <v>0</v>
      </c>
      <c r="H102" s="33">
        <v>5</v>
      </c>
      <c r="N102" s="6" t="s">
        <v>19</v>
      </c>
      <c r="O102" s="6">
        <f t="shared" ref="O102:O121" si="15">L128</f>
        <v>0</v>
      </c>
      <c r="P102" s="33">
        <v>5</v>
      </c>
    </row>
    <row r="103" spans="2:16" ht="15.75" x14ac:dyDescent="0.25">
      <c r="F103" s="6">
        <f t="shared" ref="F103:F121" si="16">B129/1000000000</f>
        <v>0</v>
      </c>
      <c r="G103" s="6">
        <f t="shared" si="14"/>
        <v>0</v>
      </c>
      <c r="H103" s="34">
        <f>ABS(AVERAGE(G103:G121)-(H102-1)*5)</f>
        <v>20</v>
      </c>
      <c r="N103" s="6">
        <f t="shared" ref="N103:N121" si="17">J129/1000000000</f>
        <v>0</v>
      </c>
      <c r="O103" s="6">
        <f t="shared" si="15"/>
        <v>0</v>
      </c>
      <c r="P103" s="34">
        <f>ABS(AVERAGE(O103:O121)-(P102-1)*10)</f>
        <v>40</v>
      </c>
    </row>
    <row r="104" spans="2:16" x14ac:dyDescent="0.25">
      <c r="F104" s="6">
        <f t="shared" si="16"/>
        <v>0</v>
      </c>
      <c r="G104" s="6">
        <f t="shared" si="14"/>
        <v>0</v>
      </c>
      <c r="N104" s="6">
        <f t="shared" si="17"/>
        <v>0</v>
      </c>
      <c r="O104" s="6">
        <f t="shared" si="15"/>
        <v>0</v>
      </c>
    </row>
    <row r="105" spans="2:16" x14ac:dyDescent="0.25">
      <c r="F105" s="6">
        <f t="shared" si="16"/>
        <v>0</v>
      </c>
      <c r="G105" s="6">
        <f t="shared" si="14"/>
        <v>0</v>
      </c>
      <c r="N105" s="6">
        <f t="shared" si="17"/>
        <v>0</v>
      </c>
      <c r="O105" s="6">
        <f t="shared" si="15"/>
        <v>0</v>
      </c>
    </row>
    <row r="106" spans="2:16" x14ac:dyDescent="0.25">
      <c r="F106" s="6">
        <f t="shared" si="16"/>
        <v>0</v>
      </c>
      <c r="G106" s="6">
        <f t="shared" si="14"/>
        <v>0</v>
      </c>
      <c r="N106" s="6">
        <f t="shared" si="17"/>
        <v>0</v>
      </c>
      <c r="O106" s="6">
        <f t="shared" si="15"/>
        <v>0</v>
      </c>
    </row>
    <row r="107" spans="2:16" x14ac:dyDescent="0.25">
      <c r="F107" s="6">
        <f t="shared" si="16"/>
        <v>0</v>
      </c>
      <c r="G107" s="6">
        <f t="shared" si="14"/>
        <v>0</v>
      </c>
      <c r="N107" s="6">
        <f t="shared" si="17"/>
        <v>0</v>
      </c>
      <c r="O107" s="6">
        <f t="shared" si="15"/>
        <v>0</v>
      </c>
    </row>
    <row r="108" spans="2:16" x14ac:dyDescent="0.25">
      <c r="F108" s="6">
        <f t="shared" si="16"/>
        <v>0</v>
      </c>
      <c r="G108" s="6">
        <f t="shared" si="14"/>
        <v>0</v>
      </c>
      <c r="N108" s="6">
        <f t="shared" si="17"/>
        <v>0</v>
      </c>
      <c r="O108" s="6">
        <f t="shared" si="15"/>
        <v>0</v>
      </c>
    </row>
    <row r="109" spans="2:16" x14ac:dyDescent="0.25">
      <c r="F109" s="6">
        <f t="shared" si="16"/>
        <v>0</v>
      </c>
      <c r="G109" s="6">
        <f t="shared" si="14"/>
        <v>0</v>
      </c>
      <c r="N109" s="6">
        <f t="shared" si="17"/>
        <v>0</v>
      </c>
      <c r="O109" s="6">
        <f t="shared" si="15"/>
        <v>0</v>
      </c>
    </row>
    <row r="110" spans="2:16" x14ac:dyDescent="0.25">
      <c r="F110" s="6">
        <f t="shared" si="16"/>
        <v>0</v>
      </c>
      <c r="G110" s="6">
        <f t="shared" si="14"/>
        <v>0</v>
      </c>
      <c r="N110" s="6">
        <f t="shared" si="17"/>
        <v>0</v>
      </c>
      <c r="O110" s="6">
        <f t="shared" si="15"/>
        <v>0</v>
      </c>
    </row>
    <row r="111" spans="2:16" x14ac:dyDescent="0.25">
      <c r="F111" s="6">
        <f t="shared" si="16"/>
        <v>0</v>
      </c>
      <c r="G111" s="6">
        <f t="shared" si="14"/>
        <v>0</v>
      </c>
      <c r="N111" s="6">
        <f t="shared" si="17"/>
        <v>0</v>
      </c>
      <c r="O111" s="6">
        <f t="shared" si="15"/>
        <v>0</v>
      </c>
    </row>
    <row r="112" spans="2:16" x14ac:dyDescent="0.25">
      <c r="F112" s="6">
        <f t="shared" si="16"/>
        <v>0</v>
      </c>
      <c r="G112" s="6">
        <f t="shared" si="14"/>
        <v>0</v>
      </c>
      <c r="N112" s="6">
        <f t="shared" si="17"/>
        <v>0</v>
      </c>
      <c r="O112" s="6">
        <f t="shared" si="15"/>
        <v>0</v>
      </c>
    </row>
    <row r="113" spans="6:15" x14ac:dyDescent="0.25">
      <c r="F113" s="6">
        <f t="shared" si="16"/>
        <v>0</v>
      </c>
      <c r="G113" s="6">
        <f t="shared" si="14"/>
        <v>0</v>
      </c>
      <c r="N113" s="6">
        <f t="shared" si="17"/>
        <v>0</v>
      </c>
      <c r="O113" s="6">
        <f t="shared" si="15"/>
        <v>0</v>
      </c>
    </row>
    <row r="114" spans="6:15" x14ac:dyDescent="0.25">
      <c r="F114" s="6">
        <f t="shared" si="16"/>
        <v>0</v>
      </c>
      <c r="G114" s="6">
        <f t="shared" si="14"/>
        <v>0</v>
      </c>
      <c r="N114" s="6">
        <f t="shared" si="17"/>
        <v>0</v>
      </c>
      <c r="O114" s="6">
        <f t="shared" si="15"/>
        <v>0</v>
      </c>
    </row>
    <row r="115" spans="6:15" x14ac:dyDescent="0.25">
      <c r="F115" s="6">
        <f t="shared" si="16"/>
        <v>0</v>
      </c>
      <c r="G115" s="6">
        <f t="shared" si="14"/>
        <v>0</v>
      </c>
      <c r="N115" s="6">
        <f t="shared" si="17"/>
        <v>0</v>
      </c>
      <c r="O115" s="6">
        <f t="shared" si="15"/>
        <v>0</v>
      </c>
    </row>
    <row r="116" spans="6:15" x14ac:dyDescent="0.25">
      <c r="F116" s="6">
        <f t="shared" si="16"/>
        <v>0</v>
      </c>
      <c r="G116" s="6">
        <f t="shared" si="14"/>
        <v>0</v>
      </c>
      <c r="N116" s="6">
        <f t="shared" si="17"/>
        <v>0</v>
      </c>
      <c r="O116" s="6">
        <f t="shared" si="15"/>
        <v>0</v>
      </c>
    </row>
    <row r="117" spans="6:15" x14ac:dyDescent="0.25">
      <c r="F117" s="6">
        <f t="shared" si="16"/>
        <v>0</v>
      </c>
      <c r="G117" s="6">
        <f t="shared" si="14"/>
        <v>0</v>
      </c>
      <c r="N117" s="6">
        <f t="shared" si="17"/>
        <v>0</v>
      </c>
      <c r="O117" s="6">
        <f t="shared" si="15"/>
        <v>0</v>
      </c>
    </row>
    <row r="118" spans="6:15" x14ac:dyDescent="0.25">
      <c r="F118" s="6">
        <f t="shared" si="16"/>
        <v>0</v>
      </c>
      <c r="G118" s="6">
        <f t="shared" si="14"/>
        <v>0</v>
      </c>
      <c r="N118" s="6">
        <f t="shared" si="17"/>
        <v>0</v>
      </c>
      <c r="O118" s="6">
        <f t="shared" si="15"/>
        <v>0</v>
      </c>
    </row>
    <row r="119" spans="6:15" x14ac:dyDescent="0.25">
      <c r="F119" s="6">
        <f t="shared" si="16"/>
        <v>0</v>
      </c>
      <c r="G119" s="6">
        <f t="shared" si="14"/>
        <v>0</v>
      </c>
      <c r="N119" s="6">
        <f t="shared" si="17"/>
        <v>0</v>
      </c>
      <c r="O119" s="6">
        <f t="shared" si="15"/>
        <v>0</v>
      </c>
    </row>
    <row r="120" spans="6:15" x14ac:dyDescent="0.25">
      <c r="F120" s="6">
        <f t="shared" si="16"/>
        <v>0</v>
      </c>
      <c r="G120" s="6">
        <f t="shared" si="14"/>
        <v>0</v>
      </c>
      <c r="N120" s="6">
        <f t="shared" si="17"/>
        <v>0</v>
      </c>
      <c r="O120" s="6">
        <f t="shared" si="15"/>
        <v>0</v>
      </c>
    </row>
    <row r="121" spans="6:15" x14ac:dyDescent="0.25">
      <c r="F121" s="6">
        <f t="shared" si="16"/>
        <v>0</v>
      </c>
      <c r="G121" s="6">
        <f t="shared" si="14"/>
        <v>0</v>
      </c>
      <c r="N121" s="6">
        <f t="shared" si="17"/>
        <v>0</v>
      </c>
      <c r="O121" s="6">
        <f t="shared" si="15"/>
        <v>0</v>
      </c>
    </row>
    <row r="122" spans="6:15" x14ac:dyDescent="0.25">
      <c r="F122" s="6" t="s">
        <v>21</v>
      </c>
      <c r="N122" s="6" t="s">
        <v>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604"/>
  <sheetViews>
    <sheetView workbookViewId="0">
      <selection activeCell="J1" sqref="J1:L1048576"/>
    </sheetView>
  </sheetViews>
  <sheetFormatPr defaultRowHeight="15" x14ac:dyDescent="0.25"/>
  <cols>
    <col min="1" max="1" width="13.7109375" style="97" customWidth="1"/>
    <col min="2" max="4" width="9.140625" style="98"/>
    <col min="5" max="5" width="2" style="109" customWidth="1"/>
    <col min="6" max="6" width="17.42578125" style="100" bestFit="1" customWidth="1"/>
    <col min="7" max="7" width="25.28515625" style="100" bestFit="1" customWidth="1"/>
    <col min="8" max="8" width="9.28515625" style="100" bestFit="1" customWidth="1"/>
    <col min="9" max="9" width="13.7109375" style="97" customWidth="1"/>
    <col min="10" max="12" width="9.140625" style="98"/>
    <col min="13" max="13" width="2" style="109" customWidth="1"/>
    <col min="14" max="14" width="17.42578125" style="100" bestFit="1" customWidth="1"/>
    <col min="15" max="15" width="25.28515625" style="100" bestFit="1" customWidth="1"/>
    <col min="16" max="16" width="9.28515625" style="100" customWidth="1"/>
    <col min="17" max="17" width="2" style="109" customWidth="1"/>
    <col min="18" max="16384" width="9.140625" style="98"/>
  </cols>
  <sheetData>
    <row r="1" spans="1:17" x14ac:dyDescent="0.25">
      <c r="B1" s="98" t="s">
        <v>95</v>
      </c>
      <c r="E1" s="99"/>
      <c r="G1" s="100" t="s">
        <v>16</v>
      </c>
      <c r="J1" s="98" t="s">
        <v>95</v>
      </c>
      <c r="M1" s="99"/>
      <c r="O1" s="100" t="s">
        <v>17</v>
      </c>
      <c r="Q1" s="99"/>
    </row>
    <row r="2" spans="1:17" x14ac:dyDescent="0.25">
      <c r="A2" s="101" t="s">
        <v>111</v>
      </c>
      <c r="B2" s="98" t="s">
        <v>270</v>
      </c>
      <c r="C2" s="98" t="s">
        <v>263</v>
      </c>
      <c r="D2" s="98" t="s">
        <v>264</v>
      </c>
      <c r="E2" s="99"/>
      <c r="F2" s="102"/>
      <c r="G2" s="103" t="s">
        <v>284</v>
      </c>
      <c r="I2" s="101" t="s">
        <v>108</v>
      </c>
      <c r="J2" s="98" t="s">
        <v>270</v>
      </c>
      <c r="K2" s="98" t="s">
        <v>263</v>
      </c>
      <c r="L2" s="98" t="s">
        <v>264</v>
      </c>
      <c r="M2" s="99"/>
      <c r="N2" s="102"/>
      <c r="O2" s="103" t="s">
        <v>284</v>
      </c>
      <c r="Q2" s="99"/>
    </row>
    <row r="3" spans="1:17" x14ac:dyDescent="0.25">
      <c r="B3" s="98" t="s">
        <v>215</v>
      </c>
      <c r="C3" s="98" t="s">
        <v>289</v>
      </c>
      <c r="D3" s="98" t="s">
        <v>297</v>
      </c>
      <c r="E3" s="99"/>
      <c r="F3" s="102"/>
      <c r="G3" s="104"/>
      <c r="J3" s="98" t="s">
        <v>215</v>
      </c>
      <c r="K3" s="98" t="s">
        <v>289</v>
      </c>
      <c r="L3" s="98" t="s">
        <v>298</v>
      </c>
      <c r="M3" s="99"/>
      <c r="N3" s="102"/>
      <c r="O3" s="104"/>
      <c r="Q3" s="99"/>
    </row>
    <row r="4" spans="1:17" x14ac:dyDescent="0.25">
      <c r="B4" s="98" t="s">
        <v>98</v>
      </c>
      <c r="E4" s="99"/>
      <c r="G4" s="105" t="s">
        <v>20</v>
      </c>
      <c r="J4" s="98" t="s">
        <v>98</v>
      </c>
      <c r="M4" s="99"/>
      <c r="O4" s="105" t="s">
        <v>20</v>
      </c>
      <c r="Q4" s="99"/>
    </row>
    <row r="5" spans="1:17" x14ac:dyDescent="0.25">
      <c r="E5" s="99"/>
      <c r="F5" s="100" t="s">
        <v>18</v>
      </c>
      <c r="M5" s="99"/>
      <c r="N5" s="100" t="s">
        <v>18</v>
      </c>
      <c r="Q5" s="99"/>
    </row>
    <row r="6" spans="1:17" ht="15.75" x14ac:dyDescent="0.25">
      <c r="E6" s="99"/>
      <c r="F6" s="100" t="s">
        <v>19</v>
      </c>
      <c r="G6" s="100" t="str">
        <f t="shared" ref="G6:G25" si="0">D32</f>
        <v>1Rx2L dBc Log Mag(dB)</v>
      </c>
      <c r="H6" s="106">
        <v>1</v>
      </c>
      <c r="M6" s="99"/>
      <c r="N6" s="100" t="s">
        <v>19</v>
      </c>
      <c r="O6" s="100" t="str">
        <f t="shared" ref="O6:O25" si="1">L32</f>
        <v>1Rx2L dBc Log Mag(dB)</v>
      </c>
      <c r="P6" s="106">
        <v>1</v>
      </c>
      <c r="Q6" s="99"/>
    </row>
    <row r="7" spans="1:17" ht="15.75" x14ac:dyDescent="0.25">
      <c r="B7" s="98" t="s">
        <v>99</v>
      </c>
      <c r="E7" s="99"/>
      <c r="F7" s="100">
        <f t="shared" ref="F7:F25" si="2">B33/1000000000</f>
        <v>16.989000000000001</v>
      </c>
      <c r="G7" s="100">
        <f t="shared" si="0"/>
        <v>-27.431259000000001</v>
      </c>
      <c r="H7" s="107">
        <f>ABS(AVERAGE(G7:G25)-(H6-1)*5)</f>
        <v>32.820558526315793</v>
      </c>
      <c r="J7" s="98" t="s">
        <v>99</v>
      </c>
      <c r="M7" s="99"/>
      <c r="N7" s="100">
        <f t="shared" ref="N7:N25" si="3">J33/1000000000</f>
        <v>16.989000000000001</v>
      </c>
      <c r="O7" s="100">
        <f t="shared" si="1"/>
        <v>-37.456051000000002</v>
      </c>
      <c r="P7" s="107">
        <f>ABS(AVERAGE(O7:O25)-(P6-1)*5)</f>
        <v>35.788423368421057</v>
      </c>
      <c r="Q7" s="99"/>
    </row>
    <row r="8" spans="1:17" x14ac:dyDescent="0.25">
      <c r="B8" s="98" t="s">
        <v>19</v>
      </c>
      <c r="C8" s="98" t="s">
        <v>113</v>
      </c>
      <c r="E8" s="99"/>
      <c r="F8" s="100">
        <f t="shared" si="2"/>
        <v>18.267388888888998</v>
      </c>
      <c r="G8" s="100">
        <f t="shared" si="0"/>
        <v>-28.933163</v>
      </c>
      <c r="J8" s="98" t="s">
        <v>19</v>
      </c>
      <c r="K8" s="98" t="s">
        <v>113</v>
      </c>
      <c r="M8" s="99"/>
      <c r="N8" s="100">
        <f t="shared" si="3"/>
        <v>18.267388888888998</v>
      </c>
      <c r="O8" s="100">
        <f t="shared" si="1"/>
        <v>-38.460937999999999</v>
      </c>
      <c r="Q8" s="99"/>
    </row>
    <row r="9" spans="1:17" x14ac:dyDescent="0.25">
      <c r="B9" s="98">
        <v>11091000000</v>
      </c>
      <c r="C9" s="98">
        <v>-7.3520002</v>
      </c>
      <c r="E9" s="99"/>
      <c r="F9" s="100">
        <f t="shared" si="2"/>
        <v>19.545777777778</v>
      </c>
      <c r="G9" s="100">
        <f t="shared" si="0"/>
        <v>-31.171211</v>
      </c>
      <c r="J9" s="98">
        <v>11091000000</v>
      </c>
      <c r="K9" s="98">
        <v>-11.300177</v>
      </c>
      <c r="M9" s="99"/>
      <c r="N9" s="100">
        <f t="shared" si="3"/>
        <v>19.545777777778</v>
      </c>
      <c r="O9" s="100">
        <f t="shared" si="1"/>
        <v>-40.475937000000002</v>
      </c>
      <c r="Q9" s="99"/>
    </row>
    <row r="10" spans="1:17" x14ac:dyDescent="0.25">
      <c r="B10" s="98">
        <v>12697055555.556</v>
      </c>
      <c r="C10" s="98">
        <v>-6.8784194000000003</v>
      </c>
      <c r="E10" s="99"/>
      <c r="F10" s="100">
        <f t="shared" si="2"/>
        <v>20.824166666667001</v>
      </c>
      <c r="G10" s="100">
        <f t="shared" si="0"/>
        <v>-30.840437000000001</v>
      </c>
      <c r="J10" s="98">
        <v>12697055555.556</v>
      </c>
      <c r="K10" s="98">
        <v>-8.2721394999999998</v>
      </c>
      <c r="M10" s="99"/>
      <c r="N10" s="100">
        <f t="shared" si="3"/>
        <v>20.824166666667001</v>
      </c>
      <c r="O10" s="100">
        <f t="shared" si="1"/>
        <v>-43.019385999999997</v>
      </c>
      <c r="Q10" s="99"/>
    </row>
    <row r="11" spans="1:17" x14ac:dyDescent="0.25">
      <c r="B11" s="98">
        <v>14303111111.111</v>
      </c>
      <c r="C11" s="98">
        <v>-6.3036336999999998</v>
      </c>
      <c r="E11" s="99"/>
      <c r="F11" s="100">
        <f t="shared" si="2"/>
        <v>22.102555555555998</v>
      </c>
      <c r="G11" s="100">
        <f t="shared" si="0"/>
        <v>-28.425341</v>
      </c>
      <c r="J11" s="98">
        <v>14303111111.111</v>
      </c>
      <c r="K11" s="98">
        <v>-6.6435231999999997</v>
      </c>
      <c r="M11" s="99"/>
      <c r="N11" s="100">
        <f t="shared" si="3"/>
        <v>22.102555555555998</v>
      </c>
      <c r="O11" s="100">
        <f t="shared" si="1"/>
        <v>-41.997410000000002</v>
      </c>
      <c r="Q11" s="99"/>
    </row>
    <row r="12" spans="1:17" x14ac:dyDescent="0.25">
      <c r="B12" s="98">
        <v>15909166666.667</v>
      </c>
      <c r="C12" s="98">
        <v>-6.1837559000000004</v>
      </c>
      <c r="E12" s="99"/>
      <c r="F12" s="100">
        <f t="shared" si="2"/>
        <v>23.380944444444001</v>
      </c>
      <c r="G12" s="100">
        <f t="shared" si="0"/>
        <v>-31.268170999999999</v>
      </c>
      <c r="J12" s="98">
        <v>15909166666.667</v>
      </c>
      <c r="K12" s="98">
        <v>-6.5833367999999997</v>
      </c>
      <c r="M12" s="99"/>
      <c r="N12" s="100">
        <f t="shared" si="3"/>
        <v>23.380944444444001</v>
      </c>
      <c r="O12" s="100">
        <f t="shared" si="1"/>
        <v>-32.123386000000004</v>
      </c>
      <c r="Q12" s="99"/>
    </row>
    <row r="13" spans="1:17" x14ac:dyDescent="0.25">
      <c r="B13" s="98">
        <v>17515222222.222</v>
      </c>
      <c r="C13" s="98">
        <v>-5.9621129000000002</v>
      </c>
      <c r="E13" s="99"/>
      <c r="F13" s="100">
        <f t="shared" si="2"/>
        <v>24.659333333332999</v>
      </c>
      <c r="G13" s="100">
        <f t="shared" si="0"/>
        <v>-36.150612000000002</v>
      </c>
      <c r="J13" s="98">
        <v>17515222222.222</v>
      </c>
      <c r="K13" s="98">
        <v>-6.8947272000000002</v>
      </c>
      <c r="M13" s="99"/>
      <c r="N13" s="100">
        <f t="shared" si="3"/>
        <v>24.659333333332999</v>
      </c>
      <c r="O13" s="100">
        <f t="shared" si="1"/>
        <v>-31.267344999999999</v>
      </c>
      <c r="Q13" s="99"/>
    </row>
    <row r="14" spans="1:17" x14ac:dyDescent="0.25">
      <c r="B14" s="98">
        <v>19121277777.778</v>
      </c>
      <c r="C14" s="98">
        <v>-6.1351351999999997</v>
      </c>
      <c r="E14" s="99"/>
      <c r="F14" s="100">
        <f t="shared" si="2"/>
        <v>25.937722222222</v>
      </c>
      <c r="G14" s="100">
        <f t="shared" si="0"/>
        <v>-37.752006999999999</v>
      </c>
      <c r="J14" s="98">
        <v>19121277777.778</v>
      </c>
      <c r="K14" s="98">
        <v>-6.9069184999999997</v>
      </c>
      <c r="M14" s="99"/>
      <c r="N14" s="100">
        <f t="shared" si="3"/>
        <v>25.937722222222</v>
      </c>
      <c r="O14" s="100">
        <f t="shared" si="1"/>
        <v>-30.894424000000001</v>
      </c>
      <c r="Q14" s="99"/>
    </row>
    <row r="15" spans="1:17" x14ac:dyDescent="0.25">
      <c r="B15" s="98">
        <v>20727333333.333</v>
      </c>
      <c r="C15" s="98">
        <v>-6.2479934999999998</v>
      </c>
      <c r="E15" s="99"/>
      <c r="F15" s="100">
        <f t="shared" si="2"/>
        <v>27.216111111111001</v>
      </c>
      <c r="G15" s="100">
        <f t="shared" si="0"/>
        <v>-31.925460999999999</v>
      </c>
      <c r="J15" s="98">
        <v>20727333333.333</v>
      </c>
      <c r="K15" s="98">
        <v>-7.2332992999999997</v>
      </c>
      <c r="M15" s="99"/>
      <c r="N15" s="100">
        <f t="shared" si="3"/>
        <v>27.216111111111001</v>
      </c>
      <c r="O15" s="100">
        <f t="shared" si="1"/>
        <v>-31.165469999999999</v>
      </c>
      <c r="Q15" s="99"/>
    </row>
    <row r="16" spans="1:17" x14ac:dyDescent="0.25">
      <c r="B16" s="98">
        <v>22333388888.889</v>
      </c>
      <c r="C16" s="98">
        <v>-7.2984837999999996</v>
      </c>
      <c r="E16" s="99"/>
      <c r="F16" s="100">
        <f t="shared" si="2"/>
        <v>28.494499999999999</v>
      </c>
      <c r="G16" s="100">
        <f t="shared" si="0"/>
        <v>-31.245169000000001</v>
      </c>
      <c r="J16" s="98">
        <v>22333388888.889</v>
      </c>
      <c r="K16" s="98">
        <v>-8.9929065999999995</v>
      </c>
      <c r="M16" s="99"/>
      <c r="N16" s="100">
        <f t="shared" si="3"/>
        <v>28.494499999999999</v>
      </c>
      <c r="O16" s="100">
        <f t="shared" si="1"/>
        <v>-33.222541999999997</v>
      </c>
      <c r="Q16" s="99"/>
    </row>
    <row r="17" spans="2:17" x14ac:dyDescent="0.25">
      <c r="B17" s="98">
        <v>23939444444.444</v>
      </c>
      <c r="C17" s="98">
        <v>-7.8689342</v>
      </c>
      <c r="E17" s="99"/>
      <c r="F17" s="100">
        <f t="shared" si="2"/>
        <v>29.772888888889</v>
      </c>
      <c r="G17" s="100">
        <f t="shared" si="0"/>
        <v>-32.515025999999999</v>
      </c>
      <c r="J17" s="98">
        <v>23939444444.444</v>
      </c>
      <c r="K17" s="98">
        <v>-8.5591307000000008</v>
      </c>
      <c r="M17" s="99"/>
      <c r="N17" s="100">
        <f t="shared" si="3"/>
        <v>29.772888888889</v>
      </c>
      <c r="O17" s="100">
        <f t="shared" si="1"/>
        <v>-30.988823</v>
      </c>
      <c r="Q17" s="99"/>
    </row>
    <row r="18" spans="2:17" x14ac:dyDescent="0.25">
      <c r="B18" s="98">
        <v>25545500000</v>
      </c>
      <c r="C18" s="98">
        <v>-7.5415044</v>
      </c>
      <c r="E18" s="99"/>
      <c r="F18" s="100">
        <f t="shared" si="2"/>
        <v>31.051277777778001</v>
      </c>
      <c r="G18" s="100">
        <f t="shared" si="0"/>
        <v>-28.329636000000001</v>
      </c>
      <c r="J18" s="98">
        <v>25545500000</v>
      </c>
      <c r="K18" s="98">
        <v>-8.8728142000000005</v>
      </c>
      <c r="M18" s="99"/>
      <c r="N18" s="100">
        <f t="shared" si="3"/>
        <v>31.051277777778001</v>
      </c>
      <c r="O18" s="100">
        <f t="shared" si="1"/>
        <v>-33.861046000000002</v>
      </c>
      <c r="Q18" s="99"/>
    </row>
    <row r="19" spans="2:17" x14ac:dyDescent="0.25">
      <c r="B19" s="98">
        <v>27151555555.556</v>
      </c>
      <c r="C19" s="98">
        <v>-7.3611202000000002</v>
      </c>
      <c r="E19" s="99"/>
      <c r="F19" s="100">
        <f t="shared" si="2"/>
        <v>32.329666666667002</v>
      </c>
      <c r="G19" s="100">
        <f t="shared" si="0"/>
        <v>-29.612006999999998</v>
      </c>
      <c r="J19" s="98">
        <v>27151555555.556</v>
      </c>
      <c r="K19" s="98">
        <v>-8.5874156999999993</v>
      </c>
      <c r="M19" s="99"/>
      <c r="N19" s="100">
        <f t="shared" si="3"/>
        <v>32.329666666667002</v>
      </c>
      <c r="O19" s="100">
        <f t="shared" si="1"/>
        <v>-32.384028999999998</v>
      </c>
      <c r="Q19" s="99"/>
    </row>
    <row r="20" spans="2:17" x14ac:dyDescent="0.25">
      <c r="B20" s="98">
        <v>28757611111.111</v>
      </c>
      <c r="C20" s="98">
        <v>-7.1001105000000004</v>
      </c>
      <c r="E20" s="99"/>
      <c r="F20" s="100">
        <f t="shared" si="2"/>
        <v>33.608055555556</v>
      </c>
      <c r="G20" s="100">
        <f t="shared" si="0"/>
        <v>-36.782367999999998</v>
      </c>
      <c r="J20" s="98">
        <v>28757611111.111</v>
      </c>
      <c r="K20" s="98">
        <v>-8.9995785000000001</v>
      </c>
      <c r="M20" s="99"/>
      <c r="N20" s="100">
        <f t="shared" si="3"/>
        <v>33.608055555556</v>
      </c>
      <c r="O20" s="100">
        <f t="shared" si="1"/>
        <v>-32.330105000000003</v>
      </c>
      <c r="Q20" s="99"/>
    </row>
    <row r="21" spans="2:17" x14ac:dyDescent="0.25">
      <c r="B21" s="98">
        <v>30363666666.667</v>
      </c>
      <c r="C21" s="98">
        <v>-7.3649038999999998</v>
      </c>
      <c r="E21" s="99"/>
      <c r="F21" s="100">
        <f t="shared" si="2"/>
        <v>34.886444444444002</v>
      </c>
      <c r="G21" s="100">
        <f t="shared" si="0"/>
        <v>-45.098739999999999</v>
      </c>
      <c r="J21" s="98">
        <v>30363666666.667</v>
      </c>
      <c r="K21" s="98">
        <v>-9.0660162</v>
      </c>
      <c r="M21" s="99"/>
      <c r="N21" s="100">
        <f t="shared" si="3"/>
        <v>34.886444444444002</v>
      </c>
      <c r="O21" s="100">
        <f t="shared" si="1"/>
        <v>-35.043151999999999</v>
      </c>
      <c r="Q21" s="99"/>
    </row>
    <row r="22" spans="2:17" x14ac:dyDescent="0.25">
      <c r="B22" s="98">
        <v>31969722222.222</v>
      </c>
      <c r="C22" s="98">
        <v>-7.8647632999999999</v>
      </c>
      <c r="E22" s="99"/>
      <c r="F22" s="100">
        <f t="shared" si="2"/>
        <v>36.164833333333</v>
      </c>
      <c r="G22" s="100">
        <f t="shared" si="0"/>
        <v>-37.508228000000003</v>
      </c>
      <c r="J22" s="98">
        <v>31969722222.222</v>
      </c>
      <c r="K22" s="98">
        <v>-9.0911398000000005</v>
      </c>
      <c r="M22" s="99"/>
      <c r="N22" s="100">
        <f t="shared" si="3"/>
        <v>36.164833333333</v>
      </c>
      <c r="O22" s="100">
        <f t="shared" si="1"/>
        <v>-33.701065</v>
      </c>
      <c r="Q22" s="99"/>
    </row>
    <row r="23" spans="2:17" x14ac:dyDescent="0.25">
      <c r="B23" s="98">
        <v>33575777777.778</v>
      </c>
      <c r="C23" s="98">
        <v>-9.0362262999999992</v>
      </c>
      <c r="E23" s="99"/>
      <c r="F23" s="100">
        <f t="shared" si="2"/>
        <v>37.443222222221998</v>
      </c>
      <c r="G23" s="100">
        <f t="shared" si="0"/>
        <v>-39.055458000000002</v>
      </c>
      <c r="J23" s="98">
        <v>33575777777.778</v>
      </c>
      <c r="K23" s="98">
        <v>-9.0739374000000002</v>
      </c>
      <c r="M23" s="99"/>
      <c r="N23" s="100">
        <f t="shared" si="3"/>
        <v>37.443222222221998</v>
      </c>
      <c r="O23" s="100">
        <f t="shared" si="1"/>
        <v>-36.841498999999999</v>
      </c>
      <c r="Q23" s="99"/>
    </row>
    <row r="24" spans="2:17" x14ac:dyDescent="0.25">
      <c r="B24" s="98">
        <v>35181833333.333</v>
      </c>
      <c r="C24" s="98">
        <v>-9.6025772000000007</v>
      </c>
      <c r="E24" s="99"/>
      <c r="F24" s="100">
        <f t="shared" si="2"/>
        <v>38.721611111111002</v>
      </c>
      <c r="G24" s="100">
        <f t="shared" si="0"/>
        <v>-31.803766</v>
      </c>
      <c r="J24" s="98">
        <v>35181833333.333</v>
      </c>
      <c r="K24" s="98">
        <v>-9.4214152999999996</v>
      </c>
      <c r="M24" s="99"/>
      <c r="N24" s="100">
        <f t="shared" si="3"/>
        <v>38.721611111111002</v>
      </c>
      <c r="O24" s="100">
        <f t="shared" si="1"/>
        <v>-45.332687</v>
      </c>
      <c r="Q24" s="99"/>
    </row>
    <row r="25" spans="2:17" x14ac:dyDescent="0.25">
      <c r="B25" s="98">
        <v>36787888888.889</v>
      </c>
      <c r="C25" s="98">
        <v>-9.7141456999999996</v>
      </c>
      <c r="E25" s="99"/>
      <c r="F25" s="100">
        <f t="shared" si="2"/>
        <v>40</v>
      </c>
      <c r="G25" s="100">
        <f t="shared" si="0"/>
        <v>-27.742552</v>
      </c>
      <c r="J25" s="98">
        <v>36787888888.889</v>
      </c>
      <c r="K25" s="98">
        <v>-10.018103</v>
      </c>
      <c r="M25" s="99"/>
      <c r="N25" s="100">
        <f t="shared" si="3"/>
        <v>40</v>
      </c>
      <c r="O25" s="100">
        <f t="shared" si="1"/>
        <v>-39.414749</v>
      </c>
      <c r="Q25" s="99"/>
    </row>
    <row r="26" spans="2:17" x14ac:dyDescent="0.25">
      <c r="B26" s="98">
        <v>38393944444.444</v>
      </c>
      <c r="C26" s="98">
        <v>-9.6291647000000005</v>
      </c>
      <c r="E26" s="99"/>
      <c r="F26" s="100" t="s">
        <v>21</v>
      </c>
      <c r="J26" s="98">
        <v>38393944444.444</v>
      </c>
      <c r="K26" s="98">
        <v>-10.588630999999999</v>
      </c>
      <c r="M26" s="99"/>
      <c r="N26" s="100" t="s">
        <v>21</v>
      </c>
      <c r="Q26" s="99"/>
    </row>
    <row r="27" spans="2:17" x14ac:dyDescent="0.25">
      <c r="B27" s="98">
        <v>40000000000</v>
      </c>
      <c r="C27" s="98">
        <v>-10.154579999999999</v>
      </c>
      <c r="E27" s="99"/>
      <c r="J27" s="98">
        <v>40000000000</v>
      </c>
      <c r="K27" s="98">
        <v>-10.753548</v>
      </c>
      <c r="M27" s="99"/>
      <c r="Q27" s="99"/>
    </row>
    <row r="28" spans="2:17" x14ac:dyDescent="0.25">
      <c r="B28" s="98" t="s">
        <v>21</v>
      </c>
      <c r="E28" s="99"/>
      <c r="J28" s="98" t="s">
        <v>21</v>
      </c>
      <c r="M28" s="99"/>
      <c r="Q28" s="99"/>
    </row>
    <row r="29" spans="2:17" x14ac:dyDescent="0.25">
      <c r="E29" s="99"/>
      <c r="F29" s="100" t="s">
        <v>22</v>
      </c>
      <c r="M29" s="99"/>
      <c r="N29" s="100" t="s">
        <v>22</v>
      </c>
      <c r="Q29" s="99"/>
    </row>
    <row r="30" spans="2:17" ht="15.75" x14ac:dyDescent="0.25">
      <c r="E30" s="99"/>
      <c r="F30" s="100" t="s">
        <v>19</v>
      </c>
      <c r="G30" s="100" t="str">
        <f t="shared" ref="G30:G49" si="4">D56</f>
        <v>1Rx3L dBc Log Mag(dB)</v>
      </c>
      <c r="H30" s="106">
        <v>1</v>
      </c>
      <c r="M30" s="99"/>
      <c r="N30" s="100" t="s">
        <v>19</v>
      </c>
      <c r="O30" s="100" t="str">
        <f t="shared" ref="O30:O49" si="5">L56</f>
        <v>1Rx3L dBc Log Mag(dB)</v>
      </c>
      <c r="P30" s="106">
        <v>1</v>
      </c>
      <c r="Q30" s="99"/>
    </row>
    <row r="31" spans="2:17" ht="15.75" x14ac:dyDescent="0.25">
      <c r="B31" s="98" t="s">
        <v>18</v>
      </c>
      <c r="E31" s="99"/>
      <c r="F31" s="100">
        <f t="shared" ref="F31:F49" si="6">B57/1000000000</f>
        <v>26.989000000000001</v>
      </c>
      <c r="G31" s="100">
        <f t="shared" si="4"/>
        <v>-10.150178</v>
      </c>
      <c r="H31" s="107">
        <f>ABS(AVERAGE(G31:G49)-(H30-1)*5)</f>
        <v>15.279718936842107</v>
      </c>
      <c r="J31" s="98" t="s">
        <v>18</v>
      </c>
      <c r="M31" s="99"/>
      <c r="N31" s="100">
        <f t="shared" ref="N31:N49" si="7">J57/1000000000</f>
        <v>26.989000000000001</v>
      </c>
      <c r="O31" s="100">
        <f t="shared" si="5"/>
        <v>-1.6502602</v>
      </c>
      <c r="P31" s="107">
        <f>ABS(AVERAGE(O31:O49)-(P30-1)*5)</f>
        <v>11.066603357894737</v>
      </c>
      <c r="Q31" s="99"/>
    </row>
    <row r="32" spans="2:17" x14ac:dyDescent="0.25">
      <c r="B32" s="98" t="s">
        <v>19</v>
      </c>
      <c r="C32" s="98" t="s">
        <v>123</v>
      </c>
      <c r="D32" s="98" t="s">
        <v>31</v>
      </c>
      <c r="E32" s="99"/>
      <c r="F32" s="100">
        <f t="shared" si="6"/>
        <v>27.711833333333001</v>
      </c>
      <c r="G32" s="100">
        <f t="shared" si="4"/>
        <v>-10.873851999999999</v>
      </c>
      <c r="J32" s="98" t="s">
        <v>19</v>
      </c>
      <c r="K32" s="98" t="s">
        <v>123</v>
      </c>
      <c r="L32" s="98" t="s">
        <v>31</v>
      </c>
      <c r="M32" s="99"/>
      <c r="N32" s="100">
        <f t="shared" si="7"/>
        <v>27.711833333333001</v>
      </c>
      <c r="O32" s="100">
        <f t="shared" si="5"/>
        <v>-5.1013551000000001</v>
      </c>
      <c r="Q32" s="99"/>
    </row>
    <row r="33" spans="2:17" x14ac:dyDescent="0.25">
      <c r="B33" s="98">
        <v>16989000000</v>
      </c>
      <c r="C33" s="98">
        <v>-34.783259999999999</v>
      </c>
      <c r="D33" s="98">
        <v>-27.431259000000001</v>
      </c>
      <c r="E33" s="99"/>
      <c r="F33" s="100">
        <f t="shared" si="6"/>
        <v>28.434666666666999</v>
      </c>
      <c r="G33" s="100">
        <f t="shared" si="4"/>
        <v>-10.173303000000001</v>
      </c>
      <c r="J33" s="98">
        <v>16989000000</v>
      </c>
      <c r="K33" s="98">
        <v>-48.756225999999998</v>
      </c>
      <c r="L33" s="98">
        <v>-37.456051000000002</v>
      </c>
      <c r="M33" s="99"/>
      <c r="N33" s="100">
        <f t="shared" si="7"/>
        <v>28.434666666666999</v>
      </c>
      <c r="O33" s="100">
        <f t="shared" si="5"/>
        <v>-7.4849334000000001</v>
      </c>
      <c r="Q33" s="99"/>
    </row>
    <row r="34" spans="2:17" x14ac:dyDescent="0.25">
      <c r="B34" s="98">
        <v>18267388888.889</v>
      </c>
      <c r="C34" s="98">
        <v>-35.811580999999997</v>
      </c>
      <c r="D34" s="98">
        <v>-28.933163</v>
      </c>
      <c r="E34" s="99"/>
      <c r="F34" s="100">
        <f t="shared" si="6"/>
        <v>29.157499999999999</v>
      </c>
      <c r="G34" s="100">
        <f t="shared" si="4"/>
        <v>-9.1804685999999993</v>
      </c>
      <c r="J34" s="98">
        <v>18267388888.889</v>
      </c>
      <c r="K34" s="98">
        <v>-46.733077999999999</v>
      </c>
      <c r="L34" s="98">
        <v>-38.460937999999999</v>
      </c>
      <c r="M34" s="99"/>
      <c r="N34" s="100">
        <f t="shared" si="7"/>
        <v>29.157499999999999</v>
      </c>
      <c r="O34" s="100">
        <f t="shared" si="5"/>
        <v>-8.4027767000000004</v>
      </c>
      <c r="Q34" s="99"/>
    </row>
    <row r="35" spans="2:17" x14ac:dyDescent="0.25">
      <c r="B35" s="98">
        <v>19545777777.778</v>
      </c>
      <c r="C35" s="98">
        <v>-37.474845999999999</v>
      </c>
      <c r="D35" s="98">
        <v>-31.171211</v>
      </c>
      <c r="E35" s="99"/>
      <c r="F35" s="100">
        <f t="shared" si="6"/>
        <v>29.880333333332999</v>
      </c>
      <c r="G35" s="100">
        <f t="shared" si="4"/>
        <v>-8.2362862000000003</v>
      </c>
      <c r="J35" s="98">
        <v>19545777777.778</v>
      </c>
      <c r="K35" s="98">
        <v>-47.119461000000001</v>
      </c>
      <c r="L35" s="98">
        <v>-40.475937000000002</v>
      </c>
      <c r="M35" s="99"/>
      <c r="N35" s="100">
        <f t="shared" si="7"/>
        <v>29.880333333332999</v>
      </c>
      <c r="O35" s="100">
        <f t="shared" si="5"/>
        <v>-9.4056043999999996</v>
      </c>
      <c r="Q35" s="99"/>
    </row>
    <row r="36" spans="2:17" x14ac:dyDescent="0.25">
      <c r="B36" s="98">
        <v>20824166666.667</v>
      </c>
      <c r="C36" s="98">
        <v>-37.024192999999997</v>
      </c>
      <c r="D36" s="98">
        <v>-30.840437000000001</v>
      </c>
      <c r="E36" s="99"/>
      <c r="F36" s="100">
        <f t="shared" si="6"/>
        <v>30.603166666667001</v>
      </c>
      <c r="G36" s="100">
        <f t="shared" si="4"/>
        <v>-9.1214600000000008</v>
      </c>
      <c r="J36" s="98">
        <v>20824166666.667</v>
      </c>
      <c r="K36" s="98">
        <v>-49.602722</v>
      </c>
      <c r="L36" s="98">
        <v>-43.019385999999997</v>
      </c>
      <c r="M36" s="99"/>
      <c r="N36" s="100">
        <f t="shared" si="7"/>
        <v>30.603166666667001</v>
      </c>
      <c r="O36" s="100">
        <f t="shared" si="5"/>
        <v>-10.474149000000001</v>
      </c>
      <c r="Q36" s="99"/>
    </row>
    <row r="37" spans="2:17" x14ac:dyDescent="0.25">
      <c r="B37" s="98">
        <v>22102555555.556</v>
      </c>
      <c r="C37" s="98">
        <v>-34.387455000000003</v>
      </c>
      <c r="D37" s="98">
        <v>-28.425341</v>
      </c>
      <c r="E37" s="99"/>
      <c r="F37" s="100">
        <f t="shared" si="6"/>
        <v>31.326000000000001</v>
      </c>
      <c r="G37" s="100">
        <f t="shared" si="4"/>
        <v>-10.240572</v>
      </c>
      <c r="J37" s="98">
        <v>22102555555.556</v>
      </c>
      <c r="K37" s="98">
        <v>-48.892136000000001</v>
      </c>
      <c r="L37" s="98">
        <v>-41.997410000000002</v>
      </c>
      <c r="M37" s="99"/>
      <c r="N37" s="100">
        <f t="shared" si="7"/>
        <v>31.326000000000001</v>
      </c>
      <c r="O37" s="100">
        <f t="shared" si="5"/>
        <v>-10.860765000000001</v>
      </c>
      <c r="Q37" s="99"/>
    </row>
    <row r="38" spans="2:17" x14ac:dyDescent="0.25">
      <c r="B38" s="98">
        <v>23380944444.444</v>
      </c>
      <c r="C38" s="98">
        <v>-37.403305000000003</v>
      </c>
      <c r="D38" s="98">
        <v>-31.268170999999999</v>
      </c>
      <c r="E38" s="99"/>
      <c r="F38" s="100">
        <f t="shared" si="6"/>
        <v>32.048833333333</v>
      </c>
      <c r="G38" s="100">
        <f t="shared" si="4"/>
        <v>-10.226721</v>
      </c>
      <c r="J38" s="98">
        <v>23380944444.444</v>
      </c>
      <c r="K38" s="98">
        <v>-39.030304000000001</v>
      </c>
      <c r="L38" s="98">
        <v>-32.123386000000004</v>
      </c>
      <c r="M38" s="99"/>
      <c r="N38" s="100">
        <f t="shared" si="7"/>
        <v>32.048833333333</v>
      </c>
      <c r="O38" s="100">
        <f t="shared" si="5"/>
        <v>-10.024564</v>
      </c>
      <c r="Q38" s="99"/>
    </row>
    <row r="39" spans="2:17" x14ac:dyDescent="0.25">
      <c r="B39" s="98">
        <v>24659333333.333</v>
      </c>
      <c r="C39" s="98">
        <v>-42.398605000000003</v>
      </c>
      <c r="D39" s="98">
        <v>-36.150612000000002</v>
      </c>
      <c r="E39" s="99"/>
      <c r="F39" s="100">
        <f t="shared" si="6"/>
        <v>32.771666666667002</v>
      </c>
      <c r="G39" s="100">
        <f t="shared" si="4"/>
        <v>-11.760489</v>
      </c>
      <c r="J39" s="98">
        <v>24659333333.333</v>
      </c>
      <c r="K39" s="98">
        <v>-38.500644999999999</v>
      </c>
      <c r="L39" s="98">
        <v>-31.267344999999999</v>
      </c>
      <c r="M39" s="99"/>
      <c r="N39" s="100">
        <f t="shared" si="7"/>
        <v>32.771666666667002</v>
      </c>
      <c r="O39" s="100">
        <f t="shared" si="5"/>
        <v>-11.152596000000001</v>
      </c>
      <c r="Q39" s="99"/>
    </row>
    <row r="40" spans="2:17" x14ac:dyDescent="0.25">
      <c r="B40" s="98">
        <v>25937722222.222</v>
      </c>
      <c r="C40" s="98">
        <v>-45.050491000000001</v>
      </c>
      <c r="D40" s="98">
        <v>-37.752006999999999</v>
      </c>
      <c r="E40" s="99"/>
      <c r="F40" s="100">
        <f t="shared" si="6"/>
        <v>33.494500000000002</v>
      </c>
      <c r="G40" s="100">
        <f t="shared" si="4"/>
        <v>-14.427629</v>
      </c>
      <c r="J40" s="98">
        <v>25937722222.222</v>
      </c>
      <c r="K40" s="98">
        <v>-39.887332999999998</v>
      </c>
      <c r="L40" s="98">
        <v>-30.894424000000001</v>
      </c>
      <c r="M40" s="99"/>
      <c r="N40" s="100">
        <f t="shared" si="7"/>
        <v>33.494500000000002</v>
      </c>
      <c r="O40" s="100">
        <f t="shared" si="5"/>
        <v>-11.373237</v>
      </c>
      <c r="Q40" s="99"/>
    </row>
    <row r="41" spans="2:17" x14ac:dyDescent="0.25">
      <c r="B41" s="98">
        <v>27216111111.111</v>
      </c>
      <c r="C41" s="98">
        <v>-39.794395000000002</v>
      </c>
      <c r="D41" s="98">
        <v>-31.925460999999999</v>
      </c>
      <c r="E41" s="99"/>
      <c r="F41" s="100">
        <f t="shared" si="6"/>
        <v>34.217333333333002</v>
      </c>
      <c r="G41" s="100">
        <f t="shared" si="4"/>
        <v>-15.874969999999999</v>
      </c>
      <c r="J41" s="98">
        <v>27216111111.111</v>
      </c>
      <c r="K41" s="98">
        <v>-39.724601999999997</v>
      </c>
      <c r="L41" s="98">
        <v>-31.165469999999999</v>
      </c>
      <c r="M41" s="99"/>
      <c r="N41" s="100">
        <f t="shared" si="7"/>
        <v>34.217333333333002</v>
      </c>
      <c r="O41" s="100">
        <f t="shared" si="5"/>
        <v>-12.054914</v>
      </c>
      <c r="Q41" s="99"/>
    </row>
    <row r="42" spans="2:17" x14ac:dyDescent="0.25">
      <c r="B42" s="98">
        <v>28494500000</v>
      </c>
      <c r="C42" s="98">
        <v>-38.786673999999998</v>
      </c>
      <c r="D42" s="98">
        <v>-31.245169000000001</v>
      </c>
      <c r="E42" s="99"/>
      <c r="F42" s="100">
        <f t="shared" si="6"/>
        <v>34.940166666666997</v>
      </c>
      <c r="G42" s="100">
        <f t="shared" si="4"/>
        <v>-17.803297000000001</v>
      </c>
      <c r="J42" s="98">
        <v>28494500000</v>
      </c>
      <c r="K42" s="98">
        <v>-42.095356000000002</v>
      </c>
      <c r="L42" s="98">
        <v>-33.222541999999997</v>
      </c>
      <c r="M42" s="99"/>
      <c r="N42" s="100">
        <f t="shared" si="7"/>
        <v>34.940166666666997</v>
      </c>
      <c r="O42" s="100">
        <f t="shared" si="5"/>
        <v>-12.302894</v>
      </c>
      <c r="Q42" s="99"/>
    </row>
    <row r="43" spans="2:17" x14ac:dyDescent="0.25">
      <c r="B43" s="98">
        <v>29772888888.889</v>
      </c>
      <c r="C43" s="98">
        <v>-39.876148000000001</v>
      </c>
      <c r="D43" s="98">
        <v>-32.515025999999999</v>
      </c>
      <c r="E43" s="99"/>
      <c r="F43" s="100">
        <f t="shared" si="6"/>
        <v>35.662999999999997</v>
      </c>
      <c r="G43" s="100">
        <f t="shared" si="4"/>
        <v>-18.548203999999998</v>
      </c>
      <c r="J43" s="98">
        <v>29772888888.889</v>
      </c>
      <c r="K43" s="98">
        <v>-39.576241000000003</v>
      </c>
      <c r="L43" s="98">
        <v>-30.988823</v>
      </c>
      <c r="M43" s="99"/>
      <c r="N43" s="100">
        <f t="shared" si="7"/>
        <v>35.662999999999997</v>
      </c>
      <c r="O43" s="100">
        <f t="shared" si="5"/>
        <v>-12.513871</v>
      </c>
      <c r="Q43" s="99"/>
    </row>
    <row r="44" spans="2:17" x14ac:dyDescent="0.25">
      <c r="B44" s="98">
        <v>31051277777.778</v>
      </c>
      <c r="C44" s="98">
        <v>-35.429744999999997</v>
      </c>
      <c r="D44" s="98">
        <v>-28.329636000000001</v>
      </c>
      <c r="E44" s="99"/>
      <c r="F44" s="100">
        <f t="shared" si="6"/>
        <v>36.385833333332997</v>
      </c>
      <c r="G44" s="100">
        <f t="shared" si="4"/>
        <v>-18.811582999999999</v>
      </c>
      <c r="J44" s="98">
        <v>31051277777.778</v>
      </c>
      <c r="K44" s="98">
        <v>-42.860626000000003</v>
      </c>
      <c r="L44" s="98">
        <v>-33.861046000000002</v>
      </c>
      <c r="M44" s="99"/>
      <c r="N44" s="100">
        <f t="shared" si="7"/>
        <v>36.385833333332997</v>
      </c>
      <c r="O44" s="100">
        <f t="shared" si="5"/>
        <v>-13.279332</v>
      </c>
      <c r="Q44" s="99"/>
    </row>
    <row r="45" spans="2:17" x14ac:dyDescent="0.25">
      <c r="B45" s="98">
        <v>32329666666.667</v>
      </c>
      <c r="C45" s="98">
        <v>-36.976913000000003</v>
      </c>
      <c r="D45" s="98">
        <v>-29.612006999999998</v>
      </c>
      <c r="E45" s="99"/>
      <c r="F45" s="100">
        <f t="shared" si="6"/>
        <v>37.108666666666998</v>
      </c>
      <c r="G45" s="100">
        <f t="shared" si="4"/>
        <v>-19.405725</v>
      </c>
      <c r="J45" s="98">
        <v>32329666666.667</v>
      </c>
      <c r="K45" s="98">
        <v>-41.450043000000001</v>
      </c>
      <c r="L45" s="98">
        <v>-32.384028999999998</v>
      </c>
      <c r="M45" s="99"/>
      <c r="N45" s="100">
        <f t="shared" si="7"/>
        <v>37.108666666666998</v>
      </c>
      <c r="O45" s="100">
        <f t="shared" si="5"/>
        <v>-14.191685</v>
      </c>
      <c r="Q45" s="99"/>
    </row>
    <row r="46" spans="2:17" x14ac:dyDescent="0.25">
      <c r="B46" s="98">
        <v>33608055555.556</v>
      </c>
      <c r="C46" s="98">
        <v>-44.647132999999997</v>
      </c>
      <c r="D46" s="98">
        <v>-36.782367999999998</v>
      </c>
      <c r="E46" s="99"/>
      <c r="F46" s="100">
        <f t="shared" si="6"/>
        <v>37.831499999999998</v>
      </c>
      <c r="G46" s="100">
        <f t="shared" si="4"/>
        <v>-21.890816000000001</v>
      </c>
      <c r="J46" s="98">
        <v>33608055555.556</v>
      </c>
      <c r="K46" s="98">
        <v>-41.421245999999996</v>
      </c>
      <c r="L46" s="98">
        <v>-32.330105000000003</v>
      </c>
      <c r="M46" s="99"/>
      <c r="N46" s="100">
        <f t="shared" si="7"/>
        <v>37.831499999999998</v>
      </c>
      <c r="O46" s="100">
        <f t="shared" si="5"/>
        <v>-14.433019</v>
      </c>
      <c r="Q46" s="99"/>
    </row>
    <row r="47" spans="2:17" x14ac:dyDescent="0.25">
      <c r="B47" s="98">
        <v>34886444444.444</v>
      </c>
      <c r="C47" s="98">
        <v>-54.134963999999997</v>
      </c>
      <c r="D47" s="98">
        <v>-45.098739999999999</v>
      </c>
      <c r="E47" s="99"/>
      <c r="F47" s="100">
        <f t="shared" si="6"/>
        <v>38.554333333332998</v>
      </c>
      <c r="G47" s="100">
        <f t="shared" si="4"/>
        <v>-23.883778</v>
      </c>
      <c r="J47" s="98">
        <v>34886444444.444</v>
      </c>
      <c r="K47" s="98">
        <v>-44.117088000000003</v>
      </c>
      <c r="L47" s="98">
        <v>-35.043151999999999</v>
      </c>
      <c r="M47" s="99"/>
      <c r="N47" s="100">
        <f t="shared" si="7"/>
        <v>38.554333333332998</v>
      </c>
      <c r="O47" s="100">
        <f t="shared" si="5"/>
        <v>-14.842343</v>
      </c>
      <c r="Q47" s="99"/>
    </row>
    <row r="48" spans="2:17" x14ac:dyDescent="0.25">
      <c r="B48" s="98">
        <v>36164833333.333</v>
      </c>
      <c r="C48" s="98">
        <v>-47.110805999999997</v>
      </c>
      <c r="D48" s="98">
        <v>-37.508228000000003</v>
      </c>
      <c r="E48" s="99"/>
      <c r="F48" s="100">
        <f t="shared" si="6"/>
        <v>39.277166666667</v>
      </c>
      <c r="G48" s="100">
        <f t="shared" si="4"/>
        <v>-25.030062000000001</v>
      </c>
      <c r="J48" s="98">
        <v>36164833333.333</v>
      </c>
      <c r="K48" s="98">
        <v>-43.122481999999998</v>
      </c>
      <c r="L48" s="98">
        <v>-33.701065</v>
      </c>
      <c r="M48" s="99"/>
      <c r="N48" s="100">
        <f t="shared" si="7"/>
        <v>39.277166666667</v>
      </c>
      <c r="O48" s="100">
        <f t="shared" si="5"/>
        <v>-15.168927999999999</v>
      </c>
      <c r="Q48" s="99"/>
    </row>
    <row r="49" spans="2:17" x14ac:dyDescent="0.25">
      <c r="B49" s="98">
        <v>37443222222.222</v>
      </c>
      <c r="C49" s="98">
        <v>-48.769604000000001</v>
      </c>
      <c r="D49" s="98">
        <v>-39.055458000000002</v>
      </c>
      <c r="E49" s="99"/>
      <c r="F49" s="100">
        <f t="shared" si="6"/>
        <v>40</v>
      </c>
      <c r="G49" s="100">
        <f t="shared" si="4"/>
        <v>-24.675266000000001</v>
      </c>
      <c r="J49" s="98">
        <v>37443222222.222</v>
      </c>
      <c r="K49" s="98">
        <v>-46.8596</v>
      </c>
      <c r="L49" s="98">
        <v>-36.841498999999999</v>
      </c>
      <c r="M49" s="99"/>
      <c r="N49" s="100">
        <f t="shared" si="7"/>
        <v>40</v>
      </c>
      <c r="O49" s="100">
        <f t="shared" si="5"/>
        <v>-15.548237</v>
      </c>
      <c r="Q49" s="99"/>
    </row>
    <row r="50" spans="2:17" x14ac:dyDescent="0.25">
      <c r="B50" s="98">
        <v>38721611111.111</v>
      </c>
      <c r="C50" s="98">
        <v>-41.432929999999999</v>
      </c>
      <c r="D50" s="98">
        <v>-31.803766</v>
      </c>
      <c r="E50" s="99"/>
      <c r="F50" s="100" t="s">
        <v>21</v>
      </c>
      <c r="J50" s="98">
        <v>38721611111.111</v>
      </c>
      <c r="K50" s="98">
        <v>-55.921317999999999</v>
      </c>
      <c r="L50" s="98">
        <v>-45.332687</v>
      </c>
      <c r="M50" s="99"/>
      <c r="N50" s="100" t="s">
        <v>21</v>
      </c>
      <c r="Q50" s="99"/>
    </row>
    <row r="51" spans="2:17" x14ac:dyDescent="0.25">
      <c r="B51" s="98">
        <v>40000000000</v>
      </c>
      <c r="C51" s="98">
        <v>-37.897132999999997</v>
      </c>
      <c r="D51" s="98">
        <v>-27.742552</v>
      </c>
      <c r="E51" s="99"/>
      <c r="J51" s="98">
        <v>40000000000</v>
      </c>
      <c r="K51" s="98">
        <v>-50.168297000000003</v>
      </c>
      <c r="L51" s="98">
        <v>-39.414749</v>
      </c>
      <c r="M51" s="99"/>
      <c r="Q51" s="99"/>
    </row>
    <row r="52" spans="2:17" x14ac:dyDescent="0.25">
      <c r="B52" s="98" t="s">
        <v>21</v>
      </c>
      <c r="E52" s="108"/>
      <c r="J52" s="98" t="s">
        <v>21</v>
      </c>
      <c r="M52" s="108"/>
      <c r="Q52" s="108"/>
    </row>
    <row r="53" spans="2:17" x14ac:dyDescent="0.25">
      <c r="E53" s="108"/>
      <c r="F53" s="100" t="s">
        <v>23</v>
      </c>
      <c r="M53" s="108"/>
      <c r="N53" s="100" t="s">
        <v>23</v>
      </c>
      <c r="Q53" s="108"/>
    </row>
    <row r="54" spans="2:17" ht="15.75" x14ac:dyDescent="0.25">
      <c r="E54" s="108"/>
      <c r="F54" s="100" t="s">
        <v>19</v>
      </c>
      <c r="G54" s="100" t="str">
        <f t="shared" ref="G54:G73" si="8">D80</f>
        <v>1Rx4L dBc Log Mag(dB)</v>
      </c>
      <c r="H54" s="106">
        <v>1</v>
      </c>
      <c r="M54" s="108"/>
      <c r="N54" s="100" t="s">
        <v>19</v>
      </c>
      <c r="O54" s="100" t="str">
        <f t="shared" ref="O54:O73" si="9">L80</f>
        <v>1Rx4L dBc Log Mag(dB)</v>
      </c>
      <c r="P54" s="106">
        <v>1</v>
      </c>
      <c r="Q54" s="108"/>
    </row>
    <row r="55" spans="2:17" ht="15.75" x14ac:dyDescent="0.25">
      <c r="B55" s="98" t="s">
        <v>22</v>
      </c>
      <c r="E55" s="108"/>
      <c r="F55" s="100">
        <f t="shared" ref="F55:F73" si="10">B81/1000000000</f>
        <v>37.988999999999997</v>
      </c>
      <c r="G55" s="100">
        <f t="shared" si="8"/>
        <v>-46.818085000000004</v>
      </c>
      <c r="H55" s="107">
        <f>ABS(AVERAGE(G55:G73)-(H54-1)*5)</f>
        <v>37.106267684210529</v>
      </c>
      <c r="J55" s="98" t="s">
        <v>22</v>
      </c>
      <c r="M55" s="108"/>
      <c r="N55" s="100">
        <f t="shared" ref="N55:N73" si="11">J81/1000000000</f>
        <v>37.988999999999997</v>
      </c>
      <c r="O55" s="100">
        <f t="shared" si="9"/>
        <v>-34.279552000000002</v>
      </c>
      <c r="P55" s="107">
        <f>ABS(AVERAGE(O55:O73)-(P54-1)*5)</f>
        <v>33.936420421052638</v>
      </c>
      <c r="Q55" s="108"/>
    </row>
    <row r="56" spans="2:17" x14ac:dyDescent="0.25">
      <c r="B56" s="98" t="s">
        <v>19</v>
      </c>
      <c r="C56" s="98" t="s">
        <v>124</v>
      </c>
      <c r="D56" s="98" t="s">
        <v>32</v>
      </c>
      <c r="E56" s="108"/>
      <c r="F56" s="100">
        <f t="shared" si="10"/>
        <v>38.100722222222004</v>
      </c>
      <c r="G56" s="100">
        <f t="shared" si="8"/>
        <v>-48.761532000000003</v>
      </c>
      <c r="J56" s="98" t="s">
        <v>19</v>
      </c>
      <c r="K56" s="98" t="s">
        <v>124</v>
      </c>
      <c r="L56" s="98" t="s">
        <v>32</v>
      </c>
      <c r="M56" s="108"/>
      <c r="N56" s="100">
        <f t="shared" si="11"/>
        <v>38.100722222222004</v>
      </c>
      <c r="O56" s="100">
        <f t="shared" si="9"/>
        <v>-37.097996000000002</v>
      </c>
      <c r="Q56" s="108"/>
    </row>
    <row r="57" spans="2:17" x14ac:dyDescent="0.25">
      <c r="B57" s="98">
        <v>26989000000</v>
      </c>
      <c r="C57" s="98">
        <v>-17.502178000000001</v>
      </c>
      <c r="D57" s="98">
        <v>-10.150178</v>
      </c>
      <c r="E57" s="108"/>
      <c r="F57" s="100">
        <f t="shared" si="10"/>
        <v>38.212444444444003</v>
      </c>
      <c r="G57" s="100">
        <f t="shared" si="8"/>
        <v>-46.131649000000003</v>
      </c>
      <c r="J57" s="98">
        <v>26989000000</v>
      </c>
      <c r="K57" s="98">
        <v>-12.950437000000001</v>
      </c>
      <c r="L57" s="98">
        <v>-1.6502602</v>
      </c>
      <c r="M57" s="108"/>
      <c r="N57" s="100">
        <f t="shared" si="11"/>
        <v>38.212444444444003</v>
      </c>
      <c r="O57" s="100">
        <f t="shared" si="9"/>
        <v>-37.815159000000001</v>
      </c>
      <c r="Q57" s="108"/>
    </row>
    <row r="58" spans="2:17" x14ac:dyDescent="0.25">
      <c r="B58" s="98">
        <v>27711833333.333</v>
      </c>
      <c r="C58" s="98">
        <v>-17.752272000000001</v>
      </c>
      <c r="D58" s="98">
        <v>-10.873851999999999</v>
      </c>
      <c r="E58" s="108"/>
      <c r="F58" s="100">
        <f t="shared" si="10"/>
        <v>38.324166666666997</v>
      </c>
      <c r="G58" s="100">
        <f t="shared" si="8"/>
        <v>-43.245987</v>
      </c>
      <c r="J58" s="98">
        <v>27711833333.333</v>
      </c>
      <c r="K58" s="98">
        <v>-13.373494000000001</v>
      </c>
      <c r="L58" s="98">
        <v>-5.1013551000000001</v>
      </c>
      <c r="M58" s="108"/>
      <c r="N58" s="100">
        <f t="shared" si="11"/>
        <v>38.324166666666997</v>
      </c>
      <c r="O58" s="100">
        <f t="shared" si="9"/>
        <v>-37.946888000000001</v>
      </c>
      <c r="Q58" s="108"/>
    </row>
    <row r="59" spans="2:17" x14ac:dyDescent="0.25">
      <c r="B59" s="98">
        <v>28434666666.667</v>
      </c>
      <c r="C59" s="98">
        <v>-16.476935999999998</v>
      </c>
      <c r="D59" s="98">
        <v>-10.173303000000001</v>
      </c>
      <c r="E59" s="108"/>
      <c r="F59" s="100">
        <f t="shared" si="10"/>
        <v>38.435888888888996</v>
      </c>
      <c r="G59" s="100">
        <f t="shared" si="8"/>
        <v>-44.044521000000003</v>
      </c>
      <c r="J59" s="98">
        <v>28434666666.667</v>
      </c>
      <c r="K59" s="98">
        <v>-14.128456999999999</v>
      </c>
      <c r="L59" s="98">
        <v>-7.4849334000000001</v>
      </c>
      <c r="M59" s="108"/>
      <c r="N59" s="100">
        <f t="shared" si="11"/>
        <v>38.435888888888996</v>
      </c>
      <c r="O59" s="100">
        <f t="shared" si="9"/>
        <v>-37.210586999999997</v>
      </c>
      <c r="Q59" s="108"/>
    </row>
    <row r="60" spans="2:17" x14ac:dyDescent="0.25">
      <c r="B60" s="98">
        <v>29157500000</v>
      </c>
      <c r="C60" s="98">
        <v>-15.364224</v>
      </c>
      <c r="D60" s="98">
        <v>-9.1804685999999993</v>
      </c>
      <c r="E60" s="108"/>
      <c r="F60" s="100">
        <f t="shared" si="10"/>
        <v>38.547611111111003</v>
      </c>
      <c r="G60" s="100">
        <f t="shared" si="8"/>
        <v>-41.272095</v>
      </c>
      <c r="J60" s="98">
        <v>29157500000</v>
      </c>
      <c r="K60" s="98">
        <v>-14.986114000000001</v>
      </c>
      <c r="L60" s="98">
        <v>-8.4027767000000004</v>
      </c>
      <c r="M60" s="108"/>
      <c r="N60" s="100">
        <f t="shared" si="11"/>
        <v>38.547611111111003</v>
      </c>
      <c r="O60" s="100">
        <f t="shared" si="9"/>
        <v>-36.666964999999998</v>
      </c>
      <c r="Q60" s="108"/>
    </row>
    <row r="61" spans="2:17" x14ac:dyDescent="0.25">
      <c r="B61" s="98">
        <v>29880333333.333</v>
      </c>
      <c r="C61" s="98">
        <v>-14.198399999999999</v>
      </c>
      <c r="D61" s="98">
        <v>-8.2362862000000003</v>
      </c>
      <c r="E61" s="108"/>
      <c r="F61" s="100">
        <f t="shared" si="10"/>
        <v>38.659333333333002</v>
      </c>
      <c r="G61" s="100">
        <f t="shared" si="8"/>
        <v>-40.164551000000003</v>
      </c>
      <c r="J61" s="98">
        <v>29880333333.333</v>
      </c>
      <c r="K61" s="98">
        <v>-16.300331</v>
      </c>
      <c r="L61" s="98">
        <v>-9.4056043999999996</v>
      </c>
      <c r="M61" s="108"/>
      <c r="N61" s="100">
        <f t="shared" si="11"/>
        <v>38.659333333333002</v>
      </c>
      <c r="O61" s="100">
        <f t="shared" si="9"/>
        <v>-35.811092000000002</v>
      </c>
      <c r="Q61" s="108"/>
    </row>
    <row r="62" spans="2:17" x14ac:dyDescent="0.25">
      <c r="B62" s="98">
        <v>30603166666.667</v>
      </c>
      <c r="C62" s="98">
        <v>-15.256596</v>
      </c>
      <c r="D62" s="98">
        <v>-9.1214600000000008</v>
      </c>
      <c r="E62" s="108"/>
      <c r="F62" s="100">
        <f t="shared" si="10"/>
        <v>38.771055555555996</v>
      </c>
      <c r="G62" s="100">
        <f t="shared" si="8"/>
        <v>-38.742846999999998</v>
      </c>
      <c r="J62" s="98">
        <v>30603166666.667</v>
      </c>
      <c r="K62" s="98">
        <v>-17.381067000000002</v>
      </c>
      <c r="L62" s="98">
        <v>-10.474149000000001</v>
      </c>
      <c r="M62" s="108"/>
      <c r="N62" s="100">
        <f t="shared" si="11"/>
        <v>38.771055555555996</v>
      </c>
      <c r="O62" s="100">
        <f t="shared" si="9"/>
        <v>-33.704600999999997</v>
      </c>
      <c r="Q62" s="108"/>
    </row>
    <row r="63" spans="2:17" x14ac:dyDescent="0.25">
      <c r="B63" s="98">
        <v>31326000000</v>
      </c>
      <c r="C63" s="98">
        <v>-16.488565000000001</v>
      </c>
      <c r="D63" s="98">
        <v>-10.240572</v>
      </c>
      <c r="E63" s="108"/>
      <c r="F63" s="100">
        <f t="shared" si="10"/>
        <v>38.882777777778003</v>
      </c>
      <c r="G63" s="100">
        <f t="shared" si="8"/>
        <v>-36.063437999999998</v>
      </c>
      <c r="J63" s="98">
        <v>31326000000</v>
      </c>
      <c r="K63" s="98">
        <v>-18.094065000000001</v>
      </c>
      <c r="L63" s="98">
        <v>-10.860765000000001</v>
      </c>
      <c r="M63" s="108"/>
      <c r="N63" s="100">
        <f t="shared" si="11"/>
        <v>38.882777777778003</v>
      </c>
      <c r="O63" s="100">
        <f t="shared" si="9"/>
        <v>-33.769401999999999</v>
      </c>
      <c r="Q63" s="108"/>
    </row>
    <row r="64" spans="2:17" x14ac:dyDescent="0.25">
      <c r="B64" s="98">
        <v>32048833333.333</v>
      </c>
      <c r="C64" s="98">
        <v>-17.525206000000001</v>
      </c>
      <c r="D64" s="98">
        <v>-10.226721</v>
      </c>
      <c r="E64" s="108"/>
      <c r="F64" s="100">
        <f t="shared" si="10"/>
        <v>38.994500000000002</v>
      </c>
      <c r="G64" s="100">
        <f t="shared" si="8"/>
        <v>-36.532829</v>
      </c>
      <c r="J64" s="98">
        <v>32048833333.333</v>
      </c>
      <c r="K64" s="98">
        <v>-19.017471</v>
      </c>
      <c r="L64" s="98">
        <v>-10.024564</v>
      </c>
      <c r="M64" s="108"/>
      <c r="N64" s="100">
        <f t="shared" si="11"/>
        <v>38.994500000000002</v>
      </c>
      <c r="O64" s="100">
        <f t="shared" si="9"/>
        <v>-33.449516000000003</v>
      </c>
      <c r="Q64" s="108"/>
    </row>
    <row r="65" spans="2:17" x14ac:dyDescent="0.25">
      <c r="B65" s="98">
        <v>32771666666.667</v>
      </c>
      <c r="C65" s="98">
        <v>-19.629422999999999</v>
      </c>
      <c r="D65" s="98">
        <v>-11.760489</v>
      </c>
      <c r="E65" s="108"/>
      <c r="F65" s="100">
        <f t="shared" si="10"/>
        <v>39.106222222222002</v>
      </c>
      <c r="G65" s="100">
        <f t="shared" si="8"/>
        <v>-35.473812000000002</v>
      </c>
      <c r="J65" s="98">
        <v>32771666666.667</v>
      </c>
      <c r="K65" s="98">
        <v>-19.711727</v>
      </c>
      <c r="L65" s="98">
        <v>-11.152596000000001</v>
      </c>
      <c r="M65" s="108"/>
      <c r="N65" s="100">
        <f t="shared" si="11"/>
        <v>39.106222222222002</v>
      </c>
      <c r="O65" s="100">
        <f t="shared" si="9"/>
        <v>-33.135013999999998</v>
      </c>
      <c r="Q65" s="108"/>
    </row>
    <row r="66" spans="2:17" x14ac:dyDescent="0.25">
      <c r="B66" s="98">
        <v>33494500000</v>
      </c>
      <c r="C66" s="98">
        <v>-21.969132999999999</v>
      </c>
      <c r="D66" s="98">
        <v>-14.427629</v>
      </c>
      <c r="E66" s="108"/>
      <c r="F66" s="100">
        <f t="shared" si="10"/>
        <v>39.217944444444001</v>
      </c>
      <c r="G66" s="100">
        <f t="shared" si="8"/>
        <v>-35.374149000000003</v>
      </c>
      <c r="J66" s="98">
        <v>33494500000</v>
      </c>
      <c r="K66" s="98">
        <v>-20.24605</v>
      </c>
      <c r="L66" s="98">
        <v>-11.373237</v>
      </c>
      <c r="M66" s="108"/>
      <c r="N66" s="100">
        <f t="shared" si="11"/>
        <v>39.217944444444001</v>
      </c>
      <c r="O66" s="100">
        <f t="shared" si="9"/>
        <v>-33.248569000000003</v>
      </c>
      <c r="Q66" s="108"/>
    </row>
    <row r="67" spans="2:17" x14ac:dyDescent="0.25">
      <c r="B67" s="98">
        <v>34217333333.333</v>
      </c>
      <c r="C67" s="98">
        <v>-23.236090000000001</v>
      </c>
      <c r="D67" s="98">
        <v>-15.874969999999999</v>
      </c>
      <c r="E67" s="108"/>
      <c r="F67" s="100">
        <f t="shared" si="10"/>
        <v>39.329666666667002</v>
      </c>
      <c r="G67" s="100">
        <f t="shared" si="8"/>
        <v>-33.693012000000003</v>
      </c>
      <c r="J67" s="98">
        <v>34217333333.333</v>
      </c>
      <c r="K67" s="98">
        <v>-20.642327999999999</v>
      </c>
      <c r="L67" s="98">
        <v>-12.054914</v>
      </c>
      <c r="M67" s="108"/>
      <c r="N67" s="100">
        <f t="shared" si="11"/>
        <v>39.329666666667002</v>
      </c>
      <c r="O67" s="100">
        <f t="shared" si="9"/>
        <v>-31.892889</v>
      </c>
      <c r="Q67" s="108"/>
    </row>
    <row r="68" spans="2:17" x14ac:dyDescent="0.25">
      <c r="B68" s="98">
        <v>34940166666.667</v>
      </c>
      <c r="C68" s="98">
        <v>-24.903406</v>
      </c>
      <c r="D68" s="98">
        <v>-17.803297000000001</v>
      </c>
      <c r="E68" s="108"/>
      <c r="F68" s="100">
        <f t="shared" si="10"/>
        <v>39.441388888889001</v>
      </c>
      <c r="G68" s="100">
        <f t="shared" si="8"/>
        <v>-33.170890999999997</v>
      </c>
      <c r="J68" s="98">
        <v>34940166666.667</v>
      </c>
      <c r="K68" s="98">
        <v>-21.302471000000001</v>
      </c>
      <c r="L68" s="98">
        <v>-12.302894</v>
      </c>
      <c r="M68" s="108"/>
      <c r="N68" s="100">
        <f t="shared" si="11"/>
        <v>39.441388888889001</v>
      </c>
      <c r="O68" s="100">
        <f t="shared" si="9"/>
        <v>-32.484200000000001</v>
      </c>
      <c r="Q68" s="108"/>
    </row>
    <row r="69" spans="2:17" x14ac:dyDescent="0.25">
      <c r="B69" s="98">
        <v>35663000000</v>
      </c>
      <c r="C69" s="98">
        <v>-25.913108999999999</v>
      </c>
      <c r="D69" s="98">
        <v>-18.548203999999998</v>
      </c>
      <c r="E69" s="108"/>
      <c r="F69" s="100">
        <f t="shared" si="10"/>
        <v>39.553111111111001</v>
      </c>
      <c r="G69" s="100">
        <f t="shared" si="8"/>
        <v>-30.798463999999999</v>
      </c>
      <c r="J69" s="98">
        <v>35663000000</v>
      </c>
      <c r="K69" s="98">
        <v>-21.579886999999999</v>
      </c>
      <c r="L69" s="98">
        <v>-12.513871</v>
      </c>
      <c r="M69" s="108"/>
      <c r="N69" s="100">
        <f t="shared" si="11"/>
        <v>39.553111111111001</v>
      </c>
      <c r="O69" s="100">
        <f t="shared" si="9"/>
        <v>-32.304634</v>
      </c>
      <c r="Q69" s="108"/>
    </row>
    <row r="70" spans="2:17" x14ac:dyDescent="0.25">
      <c r="B70" s="98">
        <v>36385833333.333</v>
      </c>
      <c r="C70" s="98">
        <v>-26.676345999999999</v>
      </c>
      <c r="D70" s="98">
        <v>-18.811582999999999</v>
      </c>
      <c r="E70" s="108"/>
      <c r="F70" s="100">
        <f t="shared" si="10"/>
        <v>39.664833333333</v>
      </c>
      <c r="G70" s="100">
        <f t="shared" si="8"/>
        <v>-29.958310999999998</v>
      </c>
      <c r="J70" s="98">
        <v>36385833333.333</v>
      </c>
      <c r="K70" s="98">
        <v>-22.370471999999999</v>
      </c>
      <c r="L70" s="98">
        <v>-13.279332</v>
      </c>
      <c r="M70" s="108"/>
      <c r="N70" s="100">
        <f t="shared" si="11"/>
        <v>39.664833333333</v>
      </c>
      <c r="O70" s="100">
        <f t="shared" si="9"/>
        <v>-32.329917999999999</v>
      </c>
      <c r="Q70" s="108"/>
    </row>
    <row r="71" spans="2:17" x14ac:dyDescent="0.25">
      <c r="B71" s="98">
        <v>37108666666.667</v>
      </c>
      <c r="C71" s="98">
        <v>-28.441952000000001</v>
      </c>
      <c r="D71" s="98">
        <v>-19.405725</v>
      </c>
      <c r="E71" s="108"/>
      <c r="F71" s="100">
        <f t="shared" si="10"/>
        <v>39.776555555556001</v>
      </c>
      <c r="G71" s="100">
        <f t="shared" si="8"/>
        <v>-28.699027999999998</v>
      </c>
      <c r="J71" s="98">
        <v>37108666666.667</v>
      </c>
      <c r="K71" s="98">
        <v>-23.265620999999999</v>
      </c>
      <c r="L71" s="98">
        <v>-14.191685</v>
      </c>
      <c r="M71" s="108"/>
      <c r="N71" s="100">
        <f t="shared" si="11"/>
        <v>39.776555555556001</v>
      </c>
      <c r="O71" s="100">
        <f t="shared" si="9"/>
        <v>-31.014948</v>
      </c>
      <c r="Q71" s="108"/>
    </row>
    <row r="72" spans="2:17" x14ac:dyDescent="0.25">
      <c r="B72" s="98">
        <v>37831500000</v>
      </c>
      <c r="C72" s="98">
        <v>-31.493393000000001</v>
      </c>
      <c r="D72" s="98">
        <v>-21.890816000000001</v>
      </c>
      <c r="E72" s="108"/>
      <c r="F72" s="100">
        <f t="shared" si="10"/>
        <v>39.888277777778001</v>
      </c>
      <c r="G72" s="100">
        <f t="shared" si="8"/>
        <v>-28.315391999999999</v>
      </c>
      <c r="J72" s="98">
        <v>37831500000</v>
      </c>
      <c r="K72" s="98">
        <v>-23.854433</v>
      </c>
      <c r="L72" s="98">
        <v>-14.433019</v>
      </c>
      <c r="M72" s="108"/>
      <c r="N72" s="100">
        <f t="shared" si="11"/>
        <v>39.888277777778001</v>
      </c>
      <c r="O72" s="100">
        <f t="shared" si="9"/>
        <v>-30.338173000000001</v>
      </c>
      <c r="Q72" s="108"/>
    </row>
    <row r="73" spans="2:17" x14ac:dyDescent="0.25">
      <c r="B73" s="98">
        <v>38554333333.333</v>
      </c>
      <c r="C73" s="98">
        <v>-33.597923000000002</v>
      </c>
      <c r="D73" s="98">
        <v>-23.883778</v>
      </c>
      <c r="E73" s="108"/>
      <c r="F73" s="100">
        <f t="shared" si="10"/>
        <v>40</v>
      </c>
      <c r="G73" s="100">
        <f t="shared" si="8"/>
        <v>-27.758493000000001</v>
      </c>
      <c r="J73" s="98">
        <v>38554333333.333</v>
      </c>
      <c r="K73" s="98">
        <v>-24.860447000000001</v>
      </c>
      <c r="L73" s="98">
        <v>-14.842343</v>
      </c>
      <c r="M73" s="108"/>
      <c r="N73" s="100">
        <f t="shared" si="11"/>
        <v>40</v>
      </c>
      <c r="O73" s="100">
        <f t="shared" si="9"/>
        <v>-30.291885000000001</v>
      </c>
      <c r="Q73" s="108"/>
    </row>
    <row r="74" spans="2:17" x14ac:dyDescent="0.25">
      <c r="B74" s="98">
        <v>39277166666.667</v>
      </c>
      <c r="C74" s="98">
        <v>-34.659224999999999</v>
      </c>
      <c r="D74" s="98">
        <v>-25.030062000000001</v>
      </c>
      <c r="E74" s="108"/>
      <c r="F74" s="100" t="s">
        <v>21</v>
      </c>
      <c r="J74" s="98">
        <v>39277166666.667</v>
      </c>
      <c r="K74" s="98">
        <v>-25.757559000000001</v>
      </c>
      <c r="L74" s="98">
        <v>-15.168927999999999</v>
      </c>
      <c r="M74" s="108"/>
      <c r="N74" s="100" t="s">
        <v>21</v>
      </c>
      <c r="Q74" s="108"/>
    </row>
    <row r="75" spans="2:17" x14ac:dyDescent="0.25">
      <c r="B75" s="98">
        <v>40000000000</v>
      </c>
      <c r="C75" s="98">
        <v>-34.829844999999999</v>
      </c>
      <c r="D75" s="98">
        <v>-24.675266000000001</v>
      </c>
      <c r="J75" s="98">
        <v>40000000000</v>
      </c>
      <c r="K75" s="98">
        <v>-26.301784999999999</v>
      </c>
      <c r="L75" s="98">
        <v>-15.548237</v>
      </c>
    </row>
    <row r="76" spans="2:17" x14ac:dyDescent="0.25">
      <c r="B76" s="98" t="s">
        <v>21</v>
      </c>
      <c r="J76" s="98" t="s">
        <v>21</v>
      </c>
    </row>
    <row r="77" spans="2:17" x14ac:dyDescent="0.25">
      <c r="F77" s="100" t="s">
        <v>24</v>
      </c>
      <c r="N77" s="100" t="s">
        <v>24</v>
      </c>
    </row>
    <row r="78" spans="2:17" ht="15.75" x14ac:dyDescent="0.25">
      <c r="F78" s="100" t="s">
        <v>19</v>
      </c>
      <c r="G78" s="100" t="str">
        <f t="shared" ref="G78:G97" si="12">D104</f>
        <v>1Rx5L dBc Log Mag(dB)</v>
      </c>
      <c r="H78" s="106">
        <v>1</v>
      </c>
      <c r="N78" s="100" t="s">
        <v>19</v>
      </c>
      <c r="O78" s="100" t="str">
        <f t="shared" ref="O78:O97" si="13">L104</f>
        <v>1Rx5L dBc Log Mag(dB)</v>
      </c>
      <c r="P78" s="106">
        <v>1</v>
      </c>
    </row>
    <row r="79" spans="2:17" ht="15.75" x14ac:dyDescent="0.25">
      <c r="B79" s="98" t="s">
        <v>23</v>
      </c>
      <c r="F79" s="100">
        <f t="shared" ref="F79:F97" si="14">B105/1000000000</f>
        <v>45.988999999999997</v>
      </c>
      <c r="G79" s="100">
        <f t="shared" si="12"/>
        <v>-19.022141000000001</v>
      </c>
      <c r="H79" s="107">
        <f>ABS(AVERAGE(G79:G97)-(H78-1)*5)</f>
        <v>23.496009894736837</v>
      </c>
      <c r="J79" s="98" t="s">
        <v>23</v>
      </c>
      <c r="N79" s="100">
        <f t="shared" ref="N79:N97" si="15">J105/1000000000</f>
        <v>45.988999999999997</v>
      </c>
      <c r="O79" s="100">
        <f t="shared" si="13"/>
        <v>-20.591173000000001</v>
      </c>
      <c r="P79" s="107">
        <f>ABS(AVERAGE(O79:O97)-(P78-1)*5)</f>
        <v>20.84500378947369</v>
      </c>
    </row>
    <row r="80" spans="2:17" x14ac:dyDescent="0.25">
      <c r="B80" s="98" t="s">
        <v>19</v>
      </c>
      <c r="C80" s="98" t="s">
        <v>125</v>
      </c>
      <c r="D80" s="98" t="s">
        <v>33</v>
      </c>
      <c r="F80" s="100">
        <f t="shared" si="14"/>
        <v>45.656277777778001</v>
      </c>
      <c r="G80" s="100">
        <f t="shared" si="12"/>
        <v>-19.997139000000001</v>
      </c>
      <c r="J80" s="98" t="s">
        <v>19</v>
      </c>
      <c r="K80" s="98" t="s">
        <v>125</v>
      </c>
      <c r="L80" s="98" t="s">
        <v>33</v>
      </c>
      <c r="N80" s="100">
        <f t="shared" si="15"/>
        <v>45.656277777778001</v>
      </c>
      <c r="O80" s="100">
        <f t="shared" si="13"/>
        <v>-23.135359000000001</v>
      </c>
    </row>
    <row r="81" spans="2:15" x14ac:dyDescent="0.25">
      <c r="B81" s="98">
        <v>37989000000</v>
      </c>
      <c r="C81" s="98">
        <v>-54.170082000000001</v>
      </c>
      <c r="D81" s="98">
        <v>-46.818085000000004</v>
      </c>
      <c r="F81" s="100">
        <f t="shared" si="14"/>
        <v>45.323555555555998</v>
      </c>
      <c r="G81" s="100">
        <f t="shared" si="12"/>
        <v>-20.735199000000001</v>
      </c>
      <c r="J81" s="98">
        <v>37989000000</v>
      </c>
      <c r="K81" s="98">
        <v>-45.579731000000002</v>
      </c>
      <c r="L81" s="98">
        <v>-34.279552000000002</v>
      </c>
      <c r="N81" s="100">
        <f t="shared" si="15"/>
        <v>45.323555555555998</v>
      </c>
      <c r="O81" s="100">
        <f t="shared" si="13"/>
        <v>-23.527069000000001</v>
      </c>
    </row>
    <row r="82" spans="2:15" x14ac:dyDescent="0.25">
      <c r="B82" s="98">
        <v>38100722222.222</v>
      </c>
      <c r="C82" s="98">
        <v>-55.639954000000003</v>
      </c>
      <c r="D82" s="98">
        <v>-48.761532000000003</v>
      </c>
      <c r="F82" s="100">
        <f t="shared" si="14"/>
        <v>44.990833333333001</v>
      </c>
      <c r="G82" s="100">
        <f t="shared" si="12"/>
        <v>-21.153891000000002</v>
      </c>
      <c r="J82" s="98">
        <v>38100722222.222</v>
      </c>
      <c r="K82" s="98">
        <v>-45.370136000000002</v>
      </c>
      <c r="L82" s="98">
        <v>-37.097996000000002</v>
      </c>
      <c r="N82" s="100">
        <f t="shared" si="15"/>
        <v>44.990833333333001</v>
      </c>
      <c r="O82" s="100">
        <f t="shared" si="13"/>
        <v>-23.881353000000001</v>
      </c>
    </row>
    <row r="83" spans="2:15" x14ac:dyDescent="0.25">
      <c r="B83" s="98">
        <v>38212444444.444</v>
      </c>
      <c r="C83" s="98">
        <v>-52.435284000000003</v>
      </c>
      <c r="D83" s="98">
        <v>-46.131649000000003</v>
      </c>
      <c r="F83" s="100">
        <f t="shared" si="14"/>
        <v>44.658111111110998</v>
      </c>
      <c r="G83" s="100">
        <f t="shared" si="12"/>
        <v>-21.888276999999999</v>
      </c>
      <c r="J83" s="98">
        <v>38212444444.444</v>
      </c>
      <c r="K83" s="98">
        <v>-44.458683000000001</v>
      </c>
      <c r="L83" s="98">
        <v>-37.815159000000001</v>
      </c>
      <c r="N83" s="100">
        <f t="shared" si="15"/>
        <v>44.658111111110998</v>
      </c>
      <c r="O83" s="100">
        <f t="shared" si="13"/>
        <v>-23.37011</v>
      </c>
    </row>
    <row r="84" spans="2:15" x14ac:dyDescent="0.25">
      <c r="B84" s="98">
        <v>38324166666.667</v>
      </c>
      <c r="C84" s="98">
        <v>-49.429741</v>
      </c>
      <c r="D84" s="98">
        <v>-43.245987</v>
      </c>
      <c r="F84" s="100">
        <f t="shared" si="14"/>
        <v>44.325388888889002</v>
      </c>
      <c r="G84" s="100">
        <f t="shared" si="12"/>
        <v>-22.717281</v>
      </c>
      <c r="J84" s="98">
        <v>38324166666.667</v>
      </c>
      <c r="K84" s="98">
        <v>-44.530223999999997</v>
      </c>
      <c r="L84" s="98">
        <v>-37.946888000000001</v>
      </c>
      <c r="N84" s="100">
        <f t="shared" si="15"/>
        <v>44.325388888889002</v>
      </c>
      <c r="O84" s="100">
        <f t="shared" si="13"/>
        <v>-23.000706000000001</v>
      </c>
    </row>
    <row r="85" spans="2:15" x14ac:dyDescent="0.25">
      <c r="B85" s="98">
        <v>38435888888.889</v>
      </c>
      <c r="C85" s="98">
        <v>-50.006633999999998</v>
      </c>
      <c r="D85" s="98">
        <v>-44.044521000000003</v>
      </c>
      <c r="F85" s="100">
        <f t="shared" si="14"/>
        <v>43.992666666666999</v>
      </c>
      <c r="G85" s="100">
        <f t="shared" si="12"/>
        <v>-22.834078000000002</v>
      </c>
      <c r="J85" s="98">
        <v>38435888888.889</v>
      </c>
      <c r="K85" s="98">
        <v>-44.105311999999998</v>
      </c>
      <c r="L85" s="98">
        <v>-37.210586999999997</v>
      </c>
      <c r="N85" s="100">
        <f t="shared" si="15"/>
        <v>43.992666666666999</v>
      </c>
      <c r="O85" s="100">
        <f t="shared" si="13"/>
        <v>-23.087824000000001</v>
      </c>
    </row>
    <row r="86" spans="2:15" x14ac:dyDescent="0.25">
      <c r="B86" s="98">
        <v>38547611111.111</v>
      </c>
      <c r="C86" s="98">
        <v>-47.407226999999999</v>
      </c>
      <c r="D86" s="98">
        <v>-41.272095</v>
      </c>
      <c r="F86" s="100">
        <f t="shared" si="14"/>
        <v>43.659944444444001</v>
      </c>
      <c r="G86" s="100">
        <f t="shared" si="12"/>
        <v>-20.593639</v>
      </c>
      <c r="J86" s="98">
        <v>38547611111.111</v>
      </c>
      <c r="K86" s="98">
        <v>-43.573883000000002</v>
      </c>
      <c r="L86" s="98">
        <v>-36.666964999999998</v>
      </c>
      <c r="N86" s="100">
        <f t="shared" si="15"/>
        <v>43.659944444444001</v>
      </c>
      <c r="O86" s="100">
        <f t="shared" si="13"/>
        <v>-21.059429000000002</v>
      </c>
    </row>
    <row r="87" spans="2:15" x14ac:dyDescent="0.25">
      <c r="B87" s="98">
        <v>38659333333.333</v>
      </c>
      <c r="C87" s="98">
        <v>-46.412543999999997</v>
      </c>
      <c r="D87" s="98">
        <v>-40.164551000000003</v>
      </c>
      <c r="F87" s="100">
        <f t="shared" si="14"/>
        <v>43.327222222221998</v>
      </c>
      <c r="G87" s="100">
        <f t="shared" si="12"/>
        <v>-20.188631000000001</v>
      </c>
      <c r="J87" s="98">
        <v>38659333333.333</v>
      </c>
      <c r="K87" s="98">
        <v>-43.044392000000002</v>
      </c>
      <c r="L87" s="98">
        <v>-35.811092000000002</v>
      </c>
      <c r="N87" s="100">
        <f t="shared" si="15"/>
        <v>43.327222222221998</v>
      </c>
      <c r="O87" s="100">
        <f t="shared" si="13"/>
        <v>-21.162889</v>
      </c>
    </row>
    <row r="88" spans="2:15" x14ac:dyDescent="0.25">
      <c r="B88" s="98">
        <v>38771055555.556</v>
      </c>
      <c r="C88" s="98">
        <v>-46.041331999999997</v>
      </c>
      <c r="D88" s="98">
        <v>-38.742846999999998</v>
      </c>
      <c r="F88" s="100">
        <f t="shared" si="14"/>
        <v>42.994500000000002</v>
      </c>
      <c r="G88" s="100">
        <f t="shared" si="12"/>
        <v>-21.031815999999999</v>
      </c>
      <c r="J88" s="98">
        <v>38771055555.556</v>
      </c>
      <c r="K88" s="98">
        <v>-42.697510000000001</v>
      </c>
      <c r="L88" s="98">
        <v>-33.704600999999997</v>
      </c>
      <c r="N88" s="100">
        <f t="shared" si="15"/>
        <v>42.994500000000002</v>
      </c>
      <c r="O88" s="100">
        <f t="shared" si="13"/>
        <v>-21.203623</v>
      </c>
    </row>
    <row r="89" spans="2:15" x14ac:dyDescent="0.25">
      <c r="B89" s="98">
        <v>38882777777.778</v>
      </c>
      <c r="C89" s="98">
        <v>-43.932372999999998</v>
      </c>
      <c r="D89" s="98">
        <v>-36.063437999999998</v>
      </c>
      <c r="F89" s="100">
        <f t="shared" si="14"/>
        <v>42.661777777777999</v>
      </c>
      <c r="G89" s="100">
        <f t="shared" si="12"/>
        <v>-20.651008999999998</v>
      </c>
      <c r="J89" s="98">
        <v>38882777777.778</v>
      </c>
      <c r="K89" s="98">
        <v>-42.328533</v>
      </c>
      <c r="L89" s="98">
        <v>-33.769401999999999</v>
      </c>
      <c r="N89" s="100">
        <f t="shared" si="15"/>
        <v>42.661777777777999</v>
      </c>
      <c r="O89" s="100">
        <f t="shared" si="13"/>
        <v>-21.650597000000001</v>
      </c>
    </row>
    <row r="90" spans="2:15" x14ac:dyDescent="0.25">
      <c r="B90" s="98">
        <v>38994500000</v>
      </c>
      <c r="C90" s="98">
        <v>-44.074333000000003</v>
      </c>
      <c r="D90" s="98">
        <v>-36.532829</v>
      </c>
      <c r="F90" s="100">
        <f t="shared" si="14"/>
        <v>42.329055555556003</v>
      </c>
      <c r="G90" s="100">
        <f t="shared" si="12"/>
        <v>-21.483955000000002</v>
      </c>
      <c r="J90" s="98">
        <v>38994500000</v>
      </c>
      <c r="K90" s="98">
        <v>-42.322330000000001</v>
      </c>
      <c r="L90" s="98">
        <v>-33.449516000000003</v>
      </c>
      <c r="N90" s="100">
        <f t="shared" si="15"/>
        <v>42.329055555556003</v>
      </c>
      <c r="O90" s="100">
        <f t="shared" si="13"/>
        <v>-20.412958</v>
      </c>
    </row>
    <row r="91" spans="2:15" x14ac:dyDescent="0.25">
      <c r="B91" s="98">
        <v>39106222222.222</v>
      </c>
      <c r="C91" s="98">
        <v>-42.834933999999997</v>
      </c>
      <c r="D91" s="98">
        <v>-35.473812000000002</v>
      </c>
      <c r="F91" s="100">
        <f t="shared" si="14"/>
        <v>41.996333333332998</v>
      </c>
      <c r="G91" s="100">
        <f t="shared" si="12"/>
        <v>-22.006406999999999</v>
      </c>
      <c r="J91" s="98">
        <v>39106222222.222</v>
      </c>
      <c r="K91" s="98">
        <v>-41.722431</v>
      </c>
      <c r="L91" s="98">
        <v>-33.135013999999998</v>
      </c>
      <c r="N91" s="100">
        <f t="shared" si="15"/>
        <v>41.996333333332998</v>
      </c>
      <c r="O91" s="100">
        <f t="shared" si="13"/>
        <v>-20.275227000000001</v>
      </c>
    </row>
    <row r="92" spans="2:15" x14ac:dyDescent="0.25">
      <c r="B92" s="98">
        <v>39217944444.444</v>
      </c>
      <c r="C92" s="98">
        <v>-42.474257999999999</v>
      </c>
      <c r="D92" s="98">
        <v>-35.374149000000003</v>
      </c>
      <c r="F92" s="100">
        <f t="shared" si="14"/>
        <v>41.663611111111003</v>
      </c>
      <c r="G92" s="100">
        <f t="shared" si="12"/>
        <v>-25.391714</v>
      </c>
      <c r="J92" s="98">
        <v>39217944444.444</v>
      </c>
      <c r="K92" s="98">
        <v>-42.248150000000003</v>
      </c>
      <c r="L92" s="98">
        <v>-33.248569000000003</v>
      </c>
      <c r="N92" s="100">
        <f t="shared" si="15"/>
        <v>41.663611111111003</v>
      </c>
      <c r="O92" s="100">
        <f t="shared" si="13"/>
        <v>-19.586362999999999</v>
      </c>
    </row>
    <row r="93" spans="2:15" x14ac:dyDescent="0.25">
      <c r="B93" s="98">
        <v>39329666666.667</v>
      </c>
      <c r="C93" s="98">
        <v>-41.057915000000001</v>
      </c>
      <c r="D93" s="98">
        <v>-33.693012000000003</v>
      </c>
      <c r="F93" s="100">
        <f t="shared" si="14"/>
        <v>41.330888888889</v>
      </c>
      <c r="G93" s="100">
        <f t="shared" si="12"/>
        <v>-28.493635000000001</v>
      </c>
      <c r="J93" s="98">
        <v>39329666666.667</v>
      </c>
      <c r="K93" s="98">
        <v>-40.958903999999997</v>
      </c>
      <c r="L93" s="98">
        <v>-31.892889</v>
      </c>
      <c r="N93" s="100">
        <f t="shared" si="15"/>
        <v>41.330888888889</v>
      </c>
      <c r="O93" s="100">
        <f t="shared" si="13"/>
        <v>-19.901717999999999</v>
      </c>
    </row>
    <row r="94" spans="2:15" x14ac:dyDescent="0.25">
      <c r="B94" s="98">
        <v>39441388888.889</v>
      </c>
      <c r="C94" s="98">
        <v>-41.035651999999999</v>
      </c>
      <c r="D94" s="98">
        <v>-33.170890999999997</v>
      </c>
      <c r="F94" s="100">
        <f t="shared" si="14"/>
        <v>40.998166666666997</v>
      </c>
      <c r="G94" s="100">
        <f t="shared" si="12"/>
        <v>-26.352287</v>
      </c>
      <c r="J94" s="98">
        <v>39441388888.889</v>
      </c>
      <c r="K94" s="98">
        <v>-41.575336</v>
      </c>
      <c r="L94" s="98">
        <v>-32.484200000000001</v>
      </c>
      <c r="N94" s="100">
        <f t="shared" si="15"/>
        <v>40.998166666666997</v>
      </c>
      <c r="O94" s="100">
        <f t="shared" si="13"/>
        <v>-19.141984999999998</v>
      </c>
    </row>
    <row r="95" spans="2:15" x14ac:dyDescent="0.25">
      <c r="B95" s="98">
        <v>39553111111.111</v>
      </c>
      <c r="C95" s="98">
        <v>-39.834690000000002</v>
      </c>
      <c r="D95" s="98">
        <v>-30.798463999999999</v>
      </c>
      <c r="F95" s="100">
        <f t="shared" si="14"/>
        <v>40.665444444443999</v>
      </c>
      <c r="G95" s="100">
        <f t="shared" si="12"/>
        <v>-27.408059999999999</v>
      </c>
      <c r="J95" s="98">
        <v>39553111111.111</v>
      </c>
      <c r="K95" s="98">
        <v>-41.378571000000001</v>
      </c>
      <c r="L95" s="98">
        <v>-32.304634</v>
      </c>
      <c r="N95" s="100">
        <f t="shared" si="15"/>
        <v>40.665444444443999</v>
      </c>
      <c r="O95" s="100">
        <f t="shared" si="13"/>
        <v>-17.472483</v>
      </c>
    </row>
    <row r="96" spans="2:15" x14ac:dyDescent="0.25">
      <c r="B96" s="98">
        <v>39664833333.333</v>
      </c>
      <c r="C96" s="98">
        <v>-39.560890000000001</v>
      </c>
      <c r="D96" s="98">
        <v>-29.958310999999998</v>
      </c>
      <c r="F96" s="100">
        <f t="shared" si="14"/>
        <v>40.332722222222003</v>
      </c>
      <c r="G96" s="100">
        <f t="shared" si="12"/>
        <v>-33.994148000000003</v>
      </c>
      <c r="J96" s="98">
        <v>39664833333.333</v>
      </c>
      <c r="K96" s="98">
        <v>-41.751334999999997</v>
      </c>
      <c r="L96" s="98">
        <v>-32.329917999999999</v>
      </c>
      <c r="N96" s="100">
        <f t="shared" si="15"/>
        <v>40.332722222222003</v>
      </c>
      <c r="O96" s="100">
        <f t="shared" si="13"/>
        <v>-16.978670000000001</v>
      </c>
    </row>
    <row r="97" spans="2:16" x14ac:dyDescent="0.25">
      <c r="B97" s="98">
        <v>39776555555.556</v>
      </c>
      <c r="C97" s="98">
        <v>-38.413173999999998</v>
      </c>
      <c r="D97" s="98">
        <v>-28.699027999999998</v>
      </c>
      <c r="F97" s="100">
        <f t="shared" si="14"/>
        <v>40</v>
      </c>
      <c r="G97" s="100">
        <f t="shared" si="12"/>
        <v>-30.480881</v>
      </c>
      <c r="J97" s="98">
        <v>39776555555.556</v>
      </c>
      <c r="K97" s="98">
        <v>-41.033051</v>
      </c>
      <c r="L97" s="98">
        <v>-31.014948</v>
      </c>
      <c r="N97" s="100">
        <f t="shared" si="15"/>
        <v>40</v>
      </c>
      <c r="O97" s="100">
        <f t="shared" si="13"/>
        <v>-16.615535999999999</v>
      </c>
    </row>
    <row r="98" spans="2:16" x14ac:dyDescent="0.25">
      <c r="B98" s="98">
        <v>39888277777.778</v>
      </c>
      <c r="C98" s="98">
        <v>-37.944557000000003</v>
      </c>
      <c r="D98" s="98">
        <v>-28.315391999999999</v>
      </c>
      <c r="F98" s="100" t="s">
        <v>21</v>
      </c>
      <c r="J98" s="98">
        <v>39888277777.778</v>
      </c>
      <c r="K98" s="98">
        <v>-40.926803999999997</v>
      </c>
      <c r="L98" s="98">
        <v>-30.338173000000001</v>
      </c>
      <c r="N98" s="100" t="s">
        <v>21</v>
      </c>
    </row>
    <row r="99" spans="2:16" x14ac:dyDescent="0.25">
      <c r="B99" s="98">
        <v>40000000000</v>
      </c>
      <c r="C99" s="98">
        <v>-37.913071000000002</v>
      </c>
      <c r="D99" s="98">
        <v>-27.758493000000001</v>
      </c>
      <c r="J99" s="98">
        <v>40000000000</v>
      </c>
      <c r="K99" s="98">
        <v>-41.045433000000003</v>
      </c>
      <c r="L99" s="98">
        <v>-30.291885000000001</v>
      </c>
    </row>
    <row r="100" spans="2:16" x14ac:dyDescent="0.25">
      <c r="B100" s="98" t="s">
        <v>21</v>
      </c>
      <c r="J100" s="98" t="s">
        <v>21</v>
      </c>
    </row>
    <row r="101" spans="2:16" x14ac:dyDescent="0.25">
      <c r="F101" s="100" t="s">
        <v>25</v>
      </c>
      <c r="N101" s="100" t="s">
        <v>25</v>
      </c>
    </row>
    <row r="102" spans="2:16" ht="15.75" x14ac:dyDescent="0.25">
      <c r="F102" s="100" t="s">
        <v>19</v>
      </c>
      <c r="G102" s="100" t="str">
        <f t="shared" ref="G102:G121" si="16">D128</f>
        <v>2Rx1L dBc Log Mag(dB)</v>
      </c>
      <c r="H102" s="106">
        <v>2</v>
      </c>
      <c r="N102" s="100" t="s">
        <v>19</v>
      </c>
      <c r="O102" s="100" t="str">
        <f t="shared" ref="O102:O121" si="17">L128</f>
        <v>2Rx1L dBc Log Mag(dB)</v>
      </c>
      <c r="P102" s="106">
        <v>2</v>
      </c>
    </row>
    <row r="103" spans="2:16" ht="15.75" x14ac:dyDescent="0.25">
      <c r="B103" s="98" t="s">
        <v>24</v>
      </c>
      <c r="F103" s="100">
        <f t="shared" ref="F103:F121" si="18">B129/1000000000</f>
        <v>11</v>
      </c>
      <c r="G103" s="100">
        <f t="shared" si="16"/>
        <v>-51.985027000000002</v>
      </c>
      <c r="H103" s="107">
        <f>ABS(AVERAGE(G103:G121)-(H102-1)*5)</f>
        <v>52.991355105263153</v>
      </c>
      <c r="J103" s="98" t="s">
        <v>24</v>
      </c>
      <c r="N103" s="100">
        <f t="shared" ref="N103:N121" si="19">J129/1000000000</f>
        <v>11</v>
      </c>
      <c r="O103" s="100">
        <f t="shared" si="17"/>
        <v>-56.121513</v>
      </c>
      <c r="P103" s="107">
        <f>ABS(AVERAGE(O103:O121)-(P102-1)*5)</f>
        <v>56.809397368421052</v>
      </c>
    </row>
    <row r="104" spans="2:16" x14ac:dyDescent="0.25">
      <c r="B104" s="98" t="s">
        <v>19</v>
      </c>
      <c r="C104" s="98" t="s">
        <v>126</v>
      </c>
      <c r="D104" s="98" t="s">
        <v>283</v>
      </c>
      <c r="F104" s="100">
        <f t="shared" si="18"/>
        <v>11.497472222222001</v>
      </c>
      <c r="G104" s="100">
        <f t="shared" si="16"/>
        <v>-66.204521</v>
      </c>
      <c r="J104" s="98" t="s">
        <v>19</v>
      </c>
      <c r="K104" s="98" t="s">
        <v>126</v>
      </c>
      <c r="L104" s="98" t="s">
        <v>283</v>
      </c>
      <c r="N104" s="100">
        <f t="shared" si="19"/>
        <v>11.497472222222001</v>
      </c>
      <c r="O104" s="100">
        <f t="shared" si="17"/>
        <v>-53.50806</v>
      </c>
    </row>
    <row r="105" spans="2:16" x14ac:dyDescent="0.25">
      <c r="B105" s="98">
        <v>45989000000</v>
      </c>
      <c r="C105" s="98">
        <v>-26.374140000000001</v>
      </c>
      <c r="D105" s="98">
        <v>-19.022141000000001</v>
      </c>
      <c r="F105" s="100">
        <f t="shared" si="18"/>
        <v>11.994944444444</v>
      </c>
      <c r="G105" s="100">
        <f t="shared" si="16"/>
        <v>-55.548878000000002</v>
      </c>
      <c r="J105" s="98">
        <v>45989000000</v>
      </c>
      <c r="K105" s="98">
        <v>-31.891349999999999</v>
      </c>
      <c r="L105" s="98">
        <v>-20.591173000000001</v>
      </c>
      <c r="N105" s="100">
        <f t="shared" si="19"/>
        <v>11.994944444444</v>
      </c>
      <c r="O105" s="100">
        <f t="shared" si="17"/>
        <v>-53.488875999999998</v>
      </c>
    </row>
    <row r="106" spans="2:16" x14ac:dyDescent="0.25">
      <c r="B106" s="98">
        <v>45656277777.778</v>
      </c>
      <c r="C106" s="98">
        <v>-26.875557000000001</v>
      </c>
      <c r="D106" s="98">
        <v>-19.997139000000001</v>
      </c>
      <c r="F106" s="100">
        <f t="shared" si="18"/>
        <v>12.492416666666999</v>
      </c>
      <c r="G106" s="100">
        <f t="shared" si="16"/>
        <v>-50.277126000000003</v>
      </c>
      <c r="J106" s="98">
        <v>45656277777.778</v>
      </c>
      <c r="K106" s="98">
        <v>-31.407496999999999</v>
      </c>
      <c r="L106" s="98">
        <v>-23.135359000000001</v>
      </c>
      <c r="N106" s="100">
        <f t="shared" si="19"/>
        <v>12.492416666666999</v>
      </c>
      <c r="O106" s="100">
        <f t="shared" si="17"/>
        <v>-45.302166</v>
      </c>
    </row>
    <row r="107" spans="2:16" x14ac:dyDescent="0.25">
      <c r="B107" s="98">
        <v>45323555555.556</v>
      </c>
      <c r="C107" s="98">
        <v>-27.038831999999999</v>
      </c>
      <c r="D107" s="98">
        <v>-20.735199000000001</v>
      </c>
      <c r="F107" s="100">
        <f t="shared" si="18"/>
        <v>12.989888888889</v>
      </c>
      <c r="G107" s="100">
        <f t="shared" si="16"/>
        <v>-45.453471999999998</v>
      </c>
      <c r="J107" s="98">
        <v>45323555555.556</v>
      </c>
      <c r="K107" s="98">
        <v>-30.170593</v>
      </c>
      <c r="L107" s="98">
        <v>-23.527069000000001</v>
      </c>
      <c r="N107" s="100">
        <f t="shared" si="19"/>
        <v>12.989888888889</v>
      </c>
      <c r="O107" s="100">
        <f t="shared" si="17"/>
        <v>-51.066035999999997</v>
      </c>
    </row>
    <row r="108" spans="2:16" x14ac:dyDescent="0.25">
      <c r="B108" s="98">
        <v>44990833333.333</v>
      </c>
      <c r="C108" s="98">
        <v>-27.337645999999999</v>
      </c>
      <c r="D108" s="98">
        <v>-21.153891000000002</v>
      </c>
      <c r="F108" s="100">
        <f t="shared" si="18"/>
        <v>13.487361111110999</v>
      </c>
      <c r="G108" s="100">
        <f t="shared" si="16"/>
        <v>-47.133709000000003</v>
      </c>
      <c r="J108" s="98">
        <v>44990833333.333</v>
      </c>
      <c r="K108" s="98">
        <v>-30.464690999999998</v>
      </c>
      <c r="L108" s="98">
        <v>-23.881353000000001</v>
      </c>
      <c r="N108" s="100">
        <f t="shared" si="19"/>
        <v>13.487361111110999</v>
      </c>
      <c r="O108" s="100">
        <f t="shared" si="17"/>
        <v>-46.408431999999998</v>
      </c>
    </row>
    <row r="109" spans="2:16" x14ac:dyDescent="0.25">
      <c r="B109" s="98">
        <v>44658111111.111</v>
      </c>
      <c r="C109" s="98">
        <v>-27.850389</v>
      </c>
      <c r="D109" s="98">
        <v>-21.888276999999999</v>
      </c>
      <c r="F109" s="100">
        <f t="shared" si="18"/>
        <v>13.984833333333</v>
      </c>
      <c r="G109" s="100">
        <f t="shared" si="16"/>
        <v>-48.051723000000003</v>
      </c>
      <c r="J109" s="98">
        <v>44658111111.111</v>
      </c>
      <c r="K109" s="98">
        <v>-30.264837</v>
      </c>
      <c r="L109" s="98">
        <v>-23.37011</v>
      </c>
      <c r="N109" s="100">
        <f t="shared" si="19"/>
        <v>13.984833333333</v>
      </c>
      <c r="O109" s="100">
        <f t="shared" si="17"/>
        <v>-46.809246000000002</v>
      </c>
    </row>
    <row r="110" spans="2:16" x14ac:dyDescent="0.25">
      <c r="B110" s="98">
        <v>44325388888.889</v>
      </c>
      <c r="C110" s="98">
        <v>-28.852416999999999</v>
      </c>
      <c r="D110" s="98">
        <v>-22.717281</v>
      </c>
      <c r="F110" s="100">
        <f t="shared" si="18"/>
        <v>14.482305555556</v>
      </c>
      <c r="G110" s="100">
        <f t="shared" si="16"/>
        <v>-47.949573999999998</v>
      </c>
      <c r="J110" s="98">
        <v>44325388888.889</v>
      </c>
      <c r="K110" s="98">
        <v>-29.907623000000001</v>
      </c>
      <c r="L110" s="98">
        <v>-23.000706000000001</v>
      </c>
      <c r="N110" s="100">
        <f t="shared" si="19"/>
        <v>14.482305555556</v>
      </c>
      <c r="O110" s="100">
        <f t="shared" si="17"/>
        <v>-42.606335000000001</v>
      </c>
    </row>
    <row r="111" spans="2:16" x14ac:dyDescent="0.25">
      <c r="B111" s="98">
        <v>43992666666.667</v>
      </c>
      <c r="C111" s="98">
        <v>-29.082070999999999</v>
      </c>
      <c r="D111" s="98">
        <v>-22.834078000000002</v>
      </c>
      <c r="F111" s="100">
        <f t="shared" si="18"/>
        <v>14.979777777778001</v>
      </c>
      <c r="G111" s="100">
        <f t="shared" si="16"/>
        <v>-47.691890999999998</v>
      </c>
      <c r="J111" s="98">
        <v>43992666666.667</v>
      </c>
      <c r="K111" s="98">
        <v>-30.321123</v>
      </c>
      <c r="L111" s="98">
        <v>-23.087824000000001</v>
      </c>
      <c r="N111" s="100">
        <f t="shared" si="19"/>
        <v>14.979777777778001</v>
      </c>
      <c r="O111" s="100">
        <f t="shared" si="17"/>
        <v>-43.301254</v>
      </c>
    </row>
    <row r="112" spans="2:16" x14ac:dyDescent="0.25">
      <c r="B112" s="98">
        <v>43659944444.444</v>
      </c>
      <c r="C112" s="98">
        <v>-27.892122000000001</v>
      </c>
      <c r="D112" s="98">
        <v>-20.593639</v>
      </c>
      <c r="F112" s="100">
        <f t="shared" si="18"/>
        <v>15.47725</v>
      </c>
      <c r="G112" s="100">
        <f t="shared" si="16"/>
        <v>-49.582146000000002</v>
      </c>
      <c r="J112" s="98">
        <v>43659944444.444</v>
      </c>
      <c r="K112" s="98">
        <v>-30.052336</v>
      </c>
      <c r="L112" s="98">
        <v>-21.059429000000002</v>
      </c>
      <c r="N112" s="100">
        <f t="shared" si="19"/>
        <v>15.47725</v>
      </c>
      <c r="O112" s="100">
        <f t="shared" si="17"/>
        <v>-46.789561999999997</v>
      </c>
    </row>
    <row r="113" spans="2:16" x14ac:dyDescent="0.25">
      <c r="B113" s="98">
        <v>43327222222.222</v>
      </c>
      <c r="C113" s="98">
        <v>-28.057563999999999</v>
      </c>
      <c r="D113" s="98">
        <v>-20.188631000000001</v>
      </c>
      <c r="F113" s="100">
        <f t="shared" si="18"/>
        <v>15.974722222222001</v>
      </c>
      <c r="G113" s="100">
        <f t="shared" si="16"/>
        <v>-48.631068999999997</v>
      </c>
      <c r="J113" s="98">
        <v>43327222222.222</v>
      </c>
      <c r="K113" s="98">
        <v>-29.722019</v>
      </c>
      <c r="L113" s="98">
        <v>-21.162889</v>
      </c>
      <c r="N113" s="100">
        <f t="shared" si="19"/>
        <v>15.974722222222001</v>
      </c>
      <c r="O113" s="100">
        <f t="shared" si="17"/>
        <v>-47.350665999999997</v>
      </c>
    </row>
    <row r="114" spans="2:16" x14ac:dyDescent="0.25">
      <c r="B114" s="98">
        <v>42994500000</v>
      </c>
      <c r="C114" s="98">
        <v>-28.573319999999999</v>
      </c>
      <c r="D114" s="98">
        <v>-21.031815999999999</v>
      </c>
      <c r="F114" s="100">
        <f t="shared" si="18"/>
        <v>16.472194444444</v>
      </c>
      <c r="G114" s="100">
        <f t="shared" si="16"/>
        <v>-46.310471</v>
      </c>
      <c r="J114" s="98">
        <v>42994500000</v>
      </c>
      <c r="K114" s="98">
        <v>-30.076436999999999</v>
      </c>
      <c r="L114" s="98">
        <v>-21.203623</v>
      </c>
      <c r="N114" s="100">
        <f t="shared" si="19"/>
        <v>16.472194444444</v>
      </c>
      <c r="O114" s="100">
        <f t="shared" si="17"/>
        <v>-48.123233999999997</v>
      </c>
    </row>
    <row r="115" spans="2:16" x14ac:dyDescent="0.25">
      <c r="B115" s="98">
        <v>42661777777.778</v>
      </c>
      <c r="C115" s="98">
        <v>-28.012129000000002</v>
      </c>
      <c r="D115" s="98">
        <v>-20.651008999999998</v>
      </c>
      <c r="F115" s="100">
        <f t="shared" si="18"/>
        <v>16.969666666666999</v>
      </c>
      <c r="G115" s="100">
        <f t="shared" si="16"/>
        <v>-47.138545999999998</v>
      </c>
      <c r="J115" s="98">
        <v>42661777777.778</v>
      </c>
      <c r="K115" s="98">
        <v>-30.238014</v>
      </c>
      <c r="L115" s="98">
        <v>-21.650597000000001</v>
      </c>
      <c r="N115" s="100">
        <f t="shared" si="19"/>
        <v>16.969666666666999</v>
      </c>
      <c r="O115" s="100">
        <f t="shared" si="17"/>
        <v>-59.282840999999998</v>
      </c>
    </row>
    <row r="116" spans="2:16" x14ac:dyDescent="0.25">
      <c r="B116" s="98">
        <v>42329055555.556</v>
      </c>
      <c r="C116" s="98">
        <v>-28.584066</v>
      </c>
      <c r="D116" s="98">
        <v>-21.483955000000002</v>
      </c>
      <c r="F116" s="100">
        <f t="shared" si="18"/>
        <v>17.467138888889</v>
      </c>
      <c r="G116" s="100">
        <f t="shared" si="16"/>
        <v>-49.010722999999999</v>
      </c>
      <c r="J116" s="98">
        <v>42329055555.556</v>
      </c>
      <c r="K116" s="98">
        <v>-29.412537</v>
      </c>
      <c r="L116" s="98">
        <v>-20.412958</v>
      </c>
      <c r="N116" s="100">
        <f t="shared" si="19"/>
        <v>17.467138888889</v>
      </c>
      <c r="O116" s="100">
        <f t="shared" si="17"/>
        <v>-63.158386</v>
      </c>
    </row>
    <row r="117" spans="2:16" x14ac:dyDescent="0.25">
      <c r="B117" s="98">
        <v>41996333333.333</v>
      </c>
      <c r="C117" s="98">
        <v>-29.371309</v>
      </c>
      <c r="D117" s="98">
        <v>-22.006406999999999</v>
      </c>
      <c r="F117" s="100">
        <f t="shared" si="18"/>
        <v>17.964611111111001</v>
      </c>
      <c r="G117" s="100">
        <f t="shared" si="16"/>
        <v>-45.014023000000002</v>
      </c>
      <c r="J117" s="98">
        <v>41996333333.333</v>
      </c>
      <c r="K117" s="98">
        <v>-29.341244</v>
      </c>
      <c r="L117" s="98">
        <v>-20.275227000000001</v>
      </c>
      <c r="N117" s="100">
        <f t="shared" si="19"/>
        <v>17.964611111111001</v>
      </c>
      <c r="O117" s="100">
        <f t="shared" si="17"/>
        <v>-60.119354000000001</v>
      </c>
    </row>
    <row r="118" spans="2:16" x14ac:dyDescent="0.25">
      <c r="B118" s="98">
        <v>41663611111.111</v>
      </c>
      <c r="C118" s="98">
        <v>-33.256476999999997</v>
      </c>
      <c r="D118" s="98">
        <v>-25.391714</v>
      </c>
      <c r="F118" s="100">
        <f t="shared" si="18"/>
        <v>18.462083333333002</v>
      </c>
      <c r="G118" s="100">
        <f t="shared" si="16"/>
        <v>-43.285259000000003</v>
      </c>
      <c r="J118" s="98">
        <v>41663611111.111</v>
      </c>
      <c r="K118" s="98">
        <v>-28.677502</v>
      </c>
      <c r="L118" s="98">
        <v>-19.586362999999999</v>
      </c>
      <c r="N118" s="100">
        <f t="shared" si="19"/>
        <v>18.462083333333002</v>
      </c>
      <c r="O118" s="100">
        <f t="shared" si="17"/>
        <v>-52.228050000000003</v>
      </c>
    </row>
    <row r="119" spans="2:16" x14ac:dyDescent="0.25">
      <c r="B119" s="98">
        <v>41330888888.889</v>
      </c>
      <c r="C119" s="98">
        <v>-37.529860999999997</v>
      </c>
      <c r="D119" s="98">
        <v>-28.493635000000001</v>
      </c>
      <c r="F119" s="100">
        <f t="shared" si="18"/>
        <v>18.959555555556001</v>
      </c>
      <c r="G119" s="100">
        <f t="shared" si="16"/>
        <v>-45.266159000000002</v>
      </c>
      <c r="J119" s="98">
        <v>41330888888.889</v>
      </c>
      <c r="K119" s="98">
        <v>-28.975657000000002</v>
      </c>
      <c r="L119" s="98">
        <v>-19.901717999999999</v>
      </c>
      <c r="N119" s="100">
        <f t="shared" si="19"/>
        <v>18.959555555556001</v>
      </c>
      <c r="O119" s="100">
        <f t="shared" si="17"/>
        <v>-59.227772000000002</v>
      </c>
    </row>
    <row r="120" spans="2:16" x14ac:dyDescent="0.25">
      <c r="B120" s="98">
        <v>40998166666.667</v>
      </c>
      <c r="C120" s="98">
        <v>-35.954864999999998</v>
      </c>
      <c r="D120" s="98">
        <v>-26.352287</v>
      </c>
      <c r="F120" s="100">
        <f t="shared" si="18"/>
        <v>19.457027777777999</v>
      </c>
      <c r="G120" s="100">
        <f t="shared" si="16"/>
        <v>-40.735236999999998</v>
      </c>
      <c r="J120" s="98">
        <v>40998166666.667</v>
      </c>
      <c r="K120" s="98">
        <v>-28.563402</v>
      </c>
      <c r="L120" s="98">
        <v>-19.141984999999998</v>
      </c>
      <c r="N120" s="100">
        <f t="shared" si="19"/>
        <v>19.457027777777999</v>
      </c>
      <c r="O120" s="100">
        <f t="shared" si="17"/>
        <v>-56.906016999999999</v>
      </c>
    </row>
    <row r="121" spans="2:16" x14ac:dyDescent="0.25">
      <c r="B121" s="98">
        <v>40665444444.444</v>
      </c>
      <c r="C121" s="98">
        <v>-37.122208000000001</v>
      </c>
      <c r="D121" s="98">
        <v>-27.408059999999999</v>
      </c>
      <c r="F121" s="100">
        <f t="shared" si="18"/>
        <v>19.954499999999999</v>
      </c>
      <c r="G121" s="100">
        <f t="shared" si="16"/>
        <v>-36.566192999999998</v>
      </c>
      <c r="J121" s="98">
        <v>40665444444.444</v>
      </c>
      <c r="K121" s="98">
        <v>-27.490584999999999</v>
      </c>
      <c r="L121" s="98">
        <v>-17.472483</v>
      </c>
      <c r="N121" s="100">
        <f t="shared" si="19"/>
        <v>19.954499999999999</v>
      </c>
      <c r="O121" s="100">
        <f t="shared" si="17"/>
        <v>-52.580750000000002</v>
      </c>
    </row>
    <row r="122" spans="2:16" x14ac:dyDescent="0.25">
      <c r="B122" s="98">
        <v>40332722222.222</v>
      </c>
      <c r="C122" s="98">
        <v>-43.623309999999996</v>
      </c>
      <c r="D122" s="98">
        <v>-33.994148000000003</v>
      </c>
      <c r="F122" s="100" t="s">
        <v>21</v>
      </c>
      <c r="J122" s="98">
        <v>40332722222.222</v>
      </c>
      <c r="K122" s="98">
        <v>-27.567301</v>
      </c>
      <c r="L122" s="98">
        <v>-16.978670000000001</v>
      </c>
      <c r="N122" s="100" t="s">
        <v>21</v>
      </c>
    </row>
    <row r="123" spans="2:16" x14ac:dyDescent="0.25">
      <c r="B123" s="98">
        <v>40000000000</v>
      </c>
      <c r="C123" s="98">
        <v>-40.635460000000002</v>
      </c>
      <c r="D123" s="98">
        <v>-30.480881</v>
      </c>
      <c r="J123" s="98">
        <v>40000000000</v>
      </c>
      <c r="K123" s="98">
        <v>-27.369083</v>
      </c>
      <c r="L123" s="98">
        <v>-16.615535999999999</v>
      </c>
    </row>
    <row r="124" spans="2:16" x14ac:dyDescent="0.25">
      <c r="B124" s="98" t="s">
        <v>21</v>
      </c>
      <c r="J124" s="98" t="s">
        <v>21</v>
      </c>
    </row>
    <row r="125" spans="2:16" x14ac:dyDescent="0.25">
      <c r="F125" s="100" t="s">
        <v>35</v>
      </c>
      <c r="N125" s="100" t="s">
        <v>35</v>
      </c>
    </row>
    <row r="126" spans="2:16" ht="15.75" x14ac:dyDescent="0.25">
      <c r="F126" s="100" t="s">
        <v>19</v>
      </c>
      <c r="G126" s="100" t="str">
        <f t="shared" ref="G126:G145" si="20">D152</f>
        <v>2Rx2L dBc Log Mag(dB)</v>
      </c>
      <c r="H126" s="106">
        <v>2</v>
      </c>
      <c r="N126" s="100" t="s">
        <v>19</v>
      </c>
      <c r="O126" s="100" t="str">
        <f t="shared" ref="O126:O145" si="21">L152</f>
        <v>2Rx2L dBc Log Mag(dB)</v>
      </c>
      <c r="P126" s="106">
        <v>2</v>
      </c>
    </row>
    <row r="127" spans="2:16" ht="15.75" x14ac:dyDescent="0.25">
      <c r="B127" s="98" t="s">
        <v>25</v>
      </c>
      <c r="F127" s="100">
        <f t="shared" ref="F127:F145" si="22">B153/1000000000</f>
        <v>11</v>
      </c>
      <c r="G127" s="100">
        <f t="shared" si="20"/>
        <v>-46.400542999999999</v>
      </c>
      <c r="H127" s="107">
        <f>ABS(AVERAGE(G127:G145)-(H126-1)*5)</f>
        <v>65.139805999999993</v>
      </c>
      <c r="J127" s="98" t="s">
        <v>25</v>
      </c>
      <c r="N127" s="100">
        <f t="shared" ref="N127:N145" si="23">J153/1000000000</f>
        <v>11</v>
      </c>
      <c r="O127" s="100">
        <f t="shared" si="21"/>
        <v>-64.078011000000004</v>
      </c>
      <c r="P127" s="107">
        <f>ABS(AVERAGE(O127:O145)-(P126-1)*5)</f>
        <v>64.087476894736824</v>
      </c>
    </row>
    <row r="128" spans="2:16" x14ac:dyDescent="0.25">
      <c r="B128" s="98" t="s">
        <v>19</v>
      </c>
      <c r="C128" s="98" t="s">
        <v>127</v>
      </c>
      <c r="D128" s="98" t="s">
        <v>34</v>
      </c>
      <c r="F128" s="100">
        <f t="shared" si="22"/>
        <v>12.608583333333</v>
      </c>
      <c r="G128" s="100">
        <f t="shared" si="20"/>
        <v>-59.300617000000003</v>
      </c>
      <c r="J128" s="98" t="s">
        <v>19</v>
      </c>
      <c r="K128" s="98" t="s">
        <v>127</v>
      </c>
      <c r="L128" s="98" t="s">
        <v>34</v>
      </c>
      <c r="N128" s="100">
        <f t="shared" si="23"/>
        <v>12.608583333333</v>
      </c>
      <c r="O128" s="100">
        <f t="shared" si="21"/>
        <v>-59.918681999999997</v>
      </c>
    </row>
    <row r="129" spans="2:15" x14ac:dyDescent="0.25">
      <c r="B129" s="98">
        <v>11000000000</v>
      </c>
      <c r="C129" s="98">
        <v>-59.337029000000001</v>
      </c>
      <c r="D129" s="98">
        <v>-51.985027000000002</v>
      </c>
      <c r="F129" s="100">
        <f t="shared" si="22"/>
        <v>14.217166666667</v>
      </c>
      <c r="G129" s="100">
        <f t="shared" si="20"/>
        <v>-67.816055000000006</v>
      </c>
      <c r="J129" s="98">
        <v>11000000000</v>
      </c>
      <c r="K129" s="98">
        <v>-67.421691999999993</v>
      </c>
      <c r="L129" s="98">
        <v>-56.121513</v>
      </c>
      <c r="N129" s="100">
        <f t="shared" si="23"/>
        <v>14.217166666667</v>
      </c>
      <c r="O129" s="100">
        <f t="shared" si="21"/>
        <v>-68.085944999999995</v>
      </c>
    </row>
    <row r="130" spans="2:15" x14ac:dyDescent="0.25">
      <c r="B130" s="98">
        <v>11497472222.222</v>
      </c>
      <c r="C130" s="98">
        <v>-73.082938999999996</v>
      </c>
      <c r="D130" s="98">
        <v>-66.204521</v>
      </c>
      <c r="F130" s="100">
        <f t="shared" si="22"/>
        <v>15.825749999999999</v>
      </c>
      <c r="G130" s="100">
        <f t="shared" si="20"/>
        <v>-64.472442999999998</v>
      </c>
      <c r="J130" s="98">
        <v>11497472222.222</v>
      </c>
      <c r="K130" s="98">
        <v>-61.780197000000001</v>
      </c>
      <c r="L130" s="98">
        <v>-53.50806</v>
      </c>
      <c r="N130" s="100">
        <f t="shared" si="23"/>
        <v>15.825749999999999</v>
      </c>
      <c r="O130" s="100">
        <f t="shared" si="21"/>
        <v>-61.462378999999999</v>
      </c>
    </row>
    <row r="131" spans="2:15" x14ac:dyDescent="0.25">
      <c r="B131" s="98">
        <v>11994944444.444</v>
      </c>
      <c r="C131" s="98">
        <v>-61.852508999999998</v>
      </c>
      <c r="D131" s="98">
        <v>-55.548878000000002</v>
      </c>
      <c r="F131" s="100">
        <f t="shared" si="22"/>
        <v>17.434333333333001</v>
      </c>
      <c r="G131" s="100">
        <f t="shared" si="20"/>
        <v>-57.278885000000002</v>
      </c>
      <c r="J131" s="98">
        <v>11994944444.444</v>
      </c>
      <c r="K131" s="98">
        <v>-60.132401000000002</v>
      </c>
      <c r="L131" s="98">
        <v>-53.488875999999998</v>
      </c>
      <c r="N131" s="100">
        <f t="shared" si="23"/>
        <v>17.434333333333001</v>
      </c>
      <c r="O131" s="100">
        <f t="shared" si="21"/>
        <v>-62.664883000000003</v>
      </c>
    </row>
    <row r="132" spans="2:15" x14ac:dyDescent="0.25">
      <c r="B132" s="98">
        <v>12492416666.667</v>
      </c>
      <c r="C132" s="98">
        <v>-56.460880000000003</v>
      </c>
      <c r="D132" s="98">
        <v>-50.277126000000003</v>
      </c>
      <c r="F132" s="100">
        <f t="shared" si="22"/>
        <v>19.042916666667001</v>
      </c>
      <c r="G132" s="100">
        <f t="shared" si="20"/>
        <v>-74.770011999999994</v>
      </c>
      <c r="J132" s="98">
        <v>12492416666.667</v>
      </c>
      <c r="K132" s="98">
        <v>-51.885502000000002</v>
      </c>
      <c r="L132" s="98">
        <v>-45.302166</v>
      </c>
      <c r="N132" s="100">
        <f t="shared" si="23"/>
        <v>19.042916666667001</v>
      </c>
      <c r="O132" s="100">
        <f t="shared" si="21"/>
        <v>-61.228831999999997</v>
      </c>
    </row>
    <row r="133" spans="2:15" x14ac:dyDescent="0.25">
      <c r="B133" s="98">
        <v>12989888888.889</v>
      </c>
      <c r="C133" s="98">
        <v>-51.415585</v>
      </c>
      <c r="D133" s="98">
        <v>-45.453471999999998</v>
      </c>
      <c r="F133" s="100">
        <f t="shared" si="22"/>
        <v>20.651499999999999</v>
      </c>
      <c r="G133" s="100">
        <f t="shared" si="20"/>
        <v>-62.153644999999997</v>
      </c>
      <c r="J133" s="98">
        <v>12989888888.889</v>
      </c>
      <c r="K133" s="98">
        <v>-57.960766</v>
      </c>
      <c r="L133" s="98">
        <v>-51.066035999999997</v>
      </c>
      <c r="N133" s="100">
        <f t="shared" si="23"/>
        <v>20.651499999999999</v>
      </c>
      <c r="O133" s="100">
        <f t="shared" si="21"/>
        <v>-59.292079999999999</v>
      </c>
    </row>
    <row r="134" spans="2:15" x14ac:dyDescent="0.25">
      <c r="B134" s="98">
        <v>13487361111.111</v>
      </c>
      <c r="C134" s="98">
        <v>-53.268844999999999</v>
      </c>
      <c r="D134" s="98">
        <v>-47.133709000000003</v>
      </c>
      <c r="F134" s="100">
        <f t="shared" si="22"/>
        <v>22.260083333333</v>
      </c>
      <c r="G134" s="100">
        <f t="shared" si="20"/>
        <v>-71.189980000000006</v>
      </c>
      <c r="J134" s="98">
        <v>13487361111.111</v>
      </c>
      <c r="K134" s="98">
        <v>-53.315353000000002</v>
      </c>
      <c r="L134" s="98">
        <v>-46.408431999999998</v>
      </c>
      <c r="N134" s="100">
        <f t="shared" si="23"/>
        <v>22.260083333333</v>
      </c>
      <c r="O134" s="100">
        <f t="shared" si="21"/>
        <v>-51.059071000000003</v>
      </c>
    </row>
    <row r="135" spans="2:15" x14ac:dyDescent="0.25">
      <c r="B135" s="98">
        <v>13984833333.333</v>
      </c>
      <c r="C135" s="98">
        <v>-54.299717000000001</v>
      </c>
      <c r="D135" s="98">
        <v>-48.051723000000003</v>
      </c>
      <c r="F135" s="100">
        <f t="shared" si="22"/>
        <v>23.868666666667</v>
      </c>
      <c r="G135" s="100">
        <f t="shared" si="20"/>
        <v>-60.759433999999999</v>
      </c>
      <c r="J135" s="98">
        <v>13984833333.333</v>
      </c>
      <c r="K135" s="98">
        <v>-54.042544999999997</v>
      </c>
      <c r="L135" s="98">
        <v>-46.809246000000002</v>
      </c>
      <c r="N135" s="100">
        <f t="shared" si="23"/>
        <v>23.868666666667</v>
      </c>
      <c r="O135" s="100">
        <f t="shared" si="21"/>
        <v>-55.323287999999998</v>
      </c>
    </row>
    <row r="136" spans="2:15" x14ac:dyDescent="0.25">
      <c r="B136" s="98">
        <v>14482305555.556</v>
      </c>
      <c r="C136" s="98">
        <v>-55.248058</v>
      </c>
      <c r="D136" s="98">
        <v>-47.949573999999998</v>
      </c>
      <c r="F136" s="100">
        <f t="shared" si="22"/>
        <v>25.477250000000002</v>
      </c>
      <c r="G136" s="100">
        <f t="shared" si="20"/>
        <v>-61.486679000000002</v>
      </c>
      <c r="J136" s="98">
        <v>14482305555.556</v>
      </c>
      <c r="K136" s="98">
        <v>-51.599243000000001</v>
      </c>
      <c r="L136" s="98">
        <v>-42.606335000000001</v>
      </c>
      <c r="N136" s="100">
        <f t="shared" si="23"/>
        <v>25.477250000000002</v>
      </c>
      <c r="O136" s="100">
        <f t="shared" si="21"/>
        <v>-56.021464999999999</v>
      </c>
    </row>
    <row r="137" spans="2:15" x14ac:dyDescent="0.25">
      <c r="B137" s="98">
        <v>14979777777.778</v>
      </c>
      <c r="C137" s="98">
        <v>-55.560825000000001</v>
      </c>
      <c r="D137" s="98">
        <v>-47.691890999999998</v>
      </c>
      <c r="F137" s="100">
        <f t="shared" si="22"/>
        <v>27.085833333332999</v>
      </c>
      <c r="G137" s="100">
        <f t="shared" si="20"/>
        <v>-58.967818999999999</v>
      </c>
      <c r="J137" s="98">
        <v>14979777777.778</v>
      </c>
      <c r="K137" s="98">
        <v>-51.860382000000001</v>
      </c>
      <c r="L137" s="98">
        <v>-43.301254</v>
      </c>
      <c r="N137" s="100">
        <f t="shared" si="23"/>
        <v>27.085833333332999</v>
      </c>
      <c r="O137" s="100">
        <f t="shared" si="21"/>
        <v>-58.946323</v>
      </c>
    </row>
    <row r="138" spans="2:15" x14ac:dyDescent="0.25">
      <c r="B138" s="98">
        <v>15477250000</v>
      </c>
      <c r="C138" s="98">
        <v>-57.123649999999998</v>
      </c>
      <c r="D138" s="98">
        <v>-49.582146000000002</v>
      </c>
      <c r="F138" s="100">
        <f t="shared" si="22"/>
        <v>28.694416666666999</v>
      </c>
      <c r="G138" s="100">
        <f t="shared" si="20"/>
        <v>-62.428856000000003</v>
      </c>
      <c r="J138" s="98">
        <v>15477250000</v>
      </c>
      <c r="K138" s="98">
        <v>-55.662376000000002</v>
      </c>
      <c r="L138" s="98">
        <v>-46.789561999999997</v>
      </c>
      <c r="N138" s="100">
        <f t="shared" si="23"/>
        <v>28.694416666666999</v>
      </c>
      <c r="O138" s="100">
        <f t="shared" si="21"/>
        <v>-59.961551999999998</v>
      </c>
    </row>
    <row r="139" spans="2:15" x14ac:dyDescent="0.25">
      <c r="B139" s="98">
        <v>15974722222.222</v>
      </c>
      <c r="C139" s="98">
        <v>-55.992187999999999</v>
      </c>
      <c r="D139" s="98">
        <v>-48.631068999999997</v>
      </c>
      <c r="F139" s="100">
        <f t="shared" si="22"/>
        <v>30.303000000000001</v>
      </c>
      <c r="G139" s="100">
        <f t="shared" si="20"/>
        <v>-57.627678000000003</v>
      </c>
      <c r="J139" s="98">
        <v>15974722222.222</v>
      </c>
      <c r="K139" s="98">
        <v>-55.938084000000003</v>
      </c>
      <c r="L139" s="98">
        <v>-47.350665999999997</v>
      </c>
      <c r="N139" s="100">
        <f t="shared" si="23"/>
        <v>30.303000000000001</v>
      </c>
      <c r="O139" s="100">
        <f t="shared" si="21"/>
        <v>-57.070484</v>
      </c>
    </row>
    <row r="140" spans="2:15" x14ac:dyDescent="0.25">
      <c r="B140" s="98">
        <v>16472194444.444</v>
      </c>
      <c r="C140" s="98">
        <v>-53.410580000000003</v>
      </c>
      <c r="D140" s="98">
        <v>-46.310471</v>
      </c>
      <c r="F140" s="100">
        <f t="shared" si="22"/>
        <v>31.911583333332999</v>
      </c>
      <c r="G140" s="100">
        <f t="shared" si="20"/>
        <v>-64.399765000000002</v>
      </c>
      <c r="J140" s="98">
        <v>16472194444.444</v>
      </c>
      <c r="K140" s="98">
        <v>-57.122810000000001</v>
      </c>
      <c r="L140" s="98">
        <v>-48.123233999999997</v>
      </c>
      <c r="N140" s="100">
        <f t="shared" si="23"/>
        <v>31.911583333332999</v>
      </c>
      <c r="O140" s="100">
        <f t="shared" si="21"/>
        <v>-58.731991000000001</v>
      </c>
    </row>
    <row r="141" spans="2:15" x14ac:dyDescent="0.25">
      <c r="B141" s="98">
        <v>16969666666.667</v>
      </c>
      <c r="C141" s="98">
        <v>-54.503447999999999</v>
      </c>
      <c r="D141" s="98">
        <v>-47.138545999999998</v>
      </c>
      <c r="F141" s="100">
        <f t="shared" si="22"/>
        <v>33.520166666667002</v>
      </c>
      <c r="G141" s="100">
        <f t="shared" si="20"/>
        <v>-55.528793</v>
      </c>
      <c r="J141" s="98">
        <v>16969666666.667</v>
      </c>
      <c r="K141" s="98">
        <v>-68.348854000000003</v>
      </c>
      <c r="L141" s="98">
        <v>-59.282840999999998</v>
      </c>
      <c r="N141" s="100">
        <f t="shared" si="23"/>
        <v>33.520166666667002</v>
      </c>
      <c r="O141" s="100">
        <f t="shared" si="21"/>
        <v>-53.824703</v>
      </c>
    </row>
    <row r="142" spans="2:15" x14ac:dyDescent="0.25">
      <c r="B142" s="98">
        <v>17467138888.889</v>
      </c>
      <c r="C142" s="98">
        <v>-56.875487999999997</v>
      </c>
      <c r="D142" s="98">
        <v>-49.010722999999999</v>
      </c>
      <c r="F142" s="100">
        <f t="shared" si="22"/>
        <v>35.128749999999997</v>
      </c>
      <c r="G142" s="100">
        <f t="shared" si="20"/>
        <v>-65.809218999999999</v>
      </c>
      <c r="J142" s="98">
        <v>17467138888.889</v>
      </c>
      <c r="K142" s="98">
        <v>-72.249527</v>
      </c>
      <c r="L142" s="98">
        <v>-63.158386</v>
      </c>
      <c r="N142" s="100">
        <f t="shared" si="23"/>
        <v>35.128749999999997</v>
      </c>
      <c r="O142" s="100">
        <f t="shared" si="21"/>
        <v>-57.074944000000002</v>
      </c>
    </row>
    <row r="143" spans="2:15" x14ac:dyDescent="0.25">
      <c r="B143" s="98">
        <v>17964611111.111</v>
      </c>
      <c r="C143" s="98">
        <v>-54.050251000000003</v>
      </c>
      <c r="D143" s="98">
        <v>-45.014023000000002</v>
      </c>
      <c r="F143" s="100">
        <f t="shared" si="22"/>
        <v>36.737333333332998</v>
      </c>
      <c r="G143" s="100">
        <f t="shared" si="20"/>
        <v>-52.452705000000002</v>
      </c>
      <c r="J143" s="98">
        <v>17964611111.111</v>
      </c>
      <c r="K143" s="98">
        <v>-69.193291000000002</v>
      </c>
      <c r="L143" s="98">
        <v>-60.119354000000001</v>
      </c>
      <c r="N143" s="100">
        <f t="shared" si="23"/>
        <v>36.737333333332998</v>
      </c>
      <c r="O143" s="100">
        <f t="shared" si="21"/>
        <v>-55.495761999999999</v>
      </c>
    </row>
    <row r="144" spans="2:15" x14ac:dyDescent="0.25">
      <c r="B144" s="98">
        <v>18462083333.333</v>
      </c>
      <c r="C144" s="98">
        <v>-52.887836</v>
      </c>
      <c r="D144" s="98">
        <v>-43.285259000000003</v>
      </c>
      <c r="F144" s="100">
        <f t="shared" si="22"/>
        <v>38.345916666667001</v>
      </c>
      <c r="G144" s="100">
        <f t="shared" si="20"/>
        <v>-56.357208</v>
      </c>
      <c r="J144" s="98">
        <v>18462083333.333</v>
      </c>
      <c r="K144" s="98">
        <v>-61.649467000000001</v>
      </c>
      <c r="L144" s="98">
        <v>-52.228050000000003</v>
      </c>
      <c r="N144" s="100">
        <f t="shared" si="23"/>
        <v>38.345916666667001</v>
      </c>
      <c r="O144" s="100">
        <f t="shared" si="21"/>
        <v>-56.788342</v>
      </c>
    </row>
    <row r="145" spans="2:16" x14ac:dyDescent="0.25">
      <c r="B145" s="98">
        <v>18959555555.556</v>
      </c>
      <c r="C145" s="98">
        <v>-54.980305000000001</v>
      </c>
      <c r="D145" s="98">
        <v>-45.266159000000002</v>
      </c>
      <c r="F145" s="100">
        <f t="shared" si="22"/>
        <v>39.954500000000003</v>
      </c>
      <c r="G145" s="100">
        <f t="shared" si="20"/>
        <v>-43.455978000000002</v>
      </c>
      <c r="J145" s="98">
        <v>18959555555.556</v>
      </c>
      <c r="K145" s="98">
        <v>-69.245872000000006</v>
      </c>
      <c r="L145" s="98">
        <v>-59.227772000000002</v>
      </c>
      <c r="N145" s="100">
        <f t="shared" si="23"/>
        <v>39.954500000000003</v>
      </c>
      <c r="O145" s="100">
        <f t="shared" si="21"/>
        <v>-65.633324000000002</v>
      </c>
    </row>
    <row r="146" spans="2:16" x14ac:dyDescent="0.25">
      <c r="B146" s="98">
        <v>19457027777.778</v>
      </c>
      <c r="C146" s="98">
        <v>-50.364403000000003</v>
      </c>
      <c r="D146" s="98">
        <v>-40.735236999999998</v>
      </c>
      <c r="F146" s="100" t="s">
        <v>21</v>
      </c>
      <c r="J146" s="98">
        <v>19457027777.778</v>
      </c>
      <c r="K146" s="98">
        <v>-67.494652000000002</v>
      </c>
      <c r="L146" s="98">
        <v>-56.906016999999999</v>
      </c>
      <c r="N146" s="100" t="s">
        <v>21</v>
      </c>
    </row>
    <row r="147" spans="2:16" x14ac:dyDescent="0.25">
      <c r="B147" s="98">
        <v>19954500000</v>
      </c>
      <c r="C147" s="98">
        <v>-46.720771999999997</v>
      </c>
      <c r="D147" s="98">
        <v>-36.566192999999998</v>
      </c>
      <c r="J147" s="98">
        <v>19954500000</v>
      </c>
      <c r="K147" s="98">
        <v>-63.334296999999999</v>
      </c>
      <c r="L147" s="98">
        <v>-52.580750000000002</v>
      </c>
    </row>
    <row r="148" spans="2:16" x14ac:dyDescent="0.25">
      <c r="B148" s="98" t="s">
        <v>21</v>
      </c>
      <c r="J148" s="98" t="s">
        <v>21</v>
      </c>
    </row>
    <row r="149" spans="2:16" x14ac:dyDescent="0.25">
      <c r="F149" s="100" t="s">
        <v>37</v>
      </c>
      <c r="N149" s="100" t="s">
        <v>37</v>
      </c>
    </row>
    <row r="150" spans="2:16" ht="15.75" x14ac:dyDescent="0.25">
      <c r="F150" s="100" t="s">
        <v>19</v>
      </c>
      <c r="G150" s="100" t="str">
        <f t="shared" ref="G150:G169" si="24">D176</f>
        <v>2Rx3L dBc Log Mag(dB)</v>
      </c>
      <c r="H150" s="106">
        <v>2</v>
      </c>
      <c r="N150" s="100" t="s">
        <v>19</v>
      </c>
      <c r="O150" s="100" t="str">
        <f t="shared" ref="O150:O169" si="25">L176</f>
        <v>2Rx3L dBc Log Mag(dB)</v>
      </c>
      <c r="P150" s="106">
        <v>2</v>
      </c>
    </row>
    <row r="151" spans="2:16" ht="15.75" x14ac:dyDescent="0.25">
      <c r="B151" s="98" t="s">
        <v>35</v>
      </c>
      <c r="F151" s="100">
        <f t="shared" ref="F151:F169" si="26">B177/1000000000</f>
        <v>13.9945</v>
      </c>
      <c r="G151" s="100">
        <f t="shared" si="24"/>
        <v>-46.521706000000002</v>
      </c>
      <c r="H151" s="107">
        <f>ABS(AVERAGE(G151:G169)-(H150-1)*5)</f>
        <v>61.642748157894736</v>
      </c>
      <c r="J151" s="98" t="s">
        <v>35</v>
      </c>
      <c r="N151" s="100">
        <f t="shared" ref="N151:N169" si="27">J177/1000000000</f>
        <v>13.9945</v>
      </c>
      <c r="O151" s="100">
        <f t="shared" si="25"/>
        <v>-46.448433000000001</v>
      </c>
      <c r="P151" s="107">
        <f>ABS(AVERAGE(O151:O169)-(P150-1)*5)</f>
        <v>55.723202105263162</v>
      </c>
    </row>
    <row r="152" spans="2:16" x14ac:dyDescent="0.25">
      <c r="B152" s="98" t="s">
        <v>19</v>
      </c>
      <c r="C152" s="98" t="s">
        <v>114</v>
      </c>
      <c r="D152" s="98" t="s">
        <v>36</v>
      </c>
      <c r="F152" s="100">
        <f t="shared" si="26"/>
        <v>15.439249999999999</v>
      </c>
      <c r="G152" s="100">
        <f t="shared" si="24"/>
        <v>-57.237617</v>
      </c>
      <c r="J152" s="98" t="s">
        <v>19</v>
      </c>
      <c r="K152" s="98" t="s">
        <v>114</v>
      </c>
      <c r="L152" s="98" t="s">
        <v>36</v>
      </c>
      <c r="N152" s="100">
        <f t="shared" si="27"/>
        <v>15.439249999999999</v>
      </c>
      <c r="O152" s="100">
        <f t="shared" si="25"/>
        <v>-50.356667000000002</v>
      </c>
    </row>
    <row r="153" spans="2:16" x14ac:dyDescent="0.25">
      <c r="B153" s="98">
        <v>11000000000</v>
      </c>
      <c r="C153" s="98">
        <v>-53.752544</v>
      </c>
      <c r="D153" s="98">
        <v>-46.400542999999999</v>
      </c>
      <c r="F153" s="100">
        <f t="shared" si="26"/>
        <v>16.884</v>
      </c>
      <c r="G153" s="100">
        <f t="shared" si="24"/>
        <v>-59.522326999999997</v>
      </c>
      <c r="J153" s="98">
        <v>11000000000</v>
      </c>
      <c r="K153" s="98">
        <v>-75.378189000000006</v>
      </c>
      <c r="L153" s="98">
        <v>-64.078011000000004</v>
      </c>
      <c r="N153" s="100">
        <f t="shared" si="27"/>
        <v>16.884</v>
      </c>
      <c r="O153" s="100">
        <f t="shared" si="25"/>
        <v>-49.602760000000004</v>
      </c>
    </row>
    <row r="154" spans="2:16" x14ac:dyDescent="0.25">
      <c r="B154" s="98">
        <v>12608583333.333</v>
      </c>
      <c r="C154" s="98">
        <v>-66.179039000000003</v>
      </c>
      <c r="D154" s="98">
        <v>-59.300617000000003</v>
      </c>
      <c r="F154" s="100">
        <f t="shared" si="26"/>
        <v>18.328749999999999</v>
      </c>
      <c r="G154" s="100">
        <f t="shared" si="24"/>
        <v>-63.668083000000003</v>
      </c>
      <c r="J154" s="98">
        <v>12608583333.333</v>
      </c>
      <c r="K154" s="98">
        <v>-68.190826000000001</v>
      </c>
      <c r="L154" s="98">
        <v>-59.918681999999997</v>
      </c>
      <c r="N154" s="100">
        <f t="shared" si="27"/>
        <v>18.328749999999999</v>
      </c>
      <c r="O154" s="100">
        <f t="shared" si="25"/>
        <v>-48.290675999999998</v>
      </c>
    </row>
    <row r="155" spans="2:16" x14ac:dyDescent="0.25">
      <c r="B155" s="98">
        <v>14217166666.667</v>
      </c>
      <c r="C155" s="98">
        <v>-74.119690000000006</v>
      </c>
      <c r="D155" s="98">
        <v>-67.816055000000006</v>
      </c>
      <c r="F155" s="100">
        <f t="shared" si="26"/>
        <v>19.773499999999999</v>
      </c>
      <c r="G155" s="100">
        <f t="shared" si="24"/>
        <v>-52.453327000000002</v>
      </c>
      <c r="J155" s="98">
        <v>14217166666.667</v>
      </c>
      <c r="K155" s="98">
        <v>-74.729461999999998</v>
      </c>
      <c r="L155" s="98">
        <v>-68.085944999999995</v>
      </c>
      <c r="N155" s="100">
        <f t="shared" si="27"/>
        <v>19.773499999999999</v>
      </c>
      <c r="O155" s="100">
        <f t="shared" si="25"/>
        <v>-47.874541999999998</v>
      </c>
    </row>
    <row r="156" spans="2:16" x14ac:dyDescent="0.25">
      <c r="B156" s="98">
        <v>15825750000</v>
      </c>
      <c r="C156" s="98">
        <v>-70.656197000000006</v>
      </c>
      <c r="D156" s="98">
        <v>-64.472442999999998</v>
      </c>
      <c r="F156" s="100">
        <f t="shared" si="26"/>
        <v>21.218250000000001</v>
      </c>
      <c r="G156" s="100">
        <f t="shared" si="24"/>
        <v>-53.681908</v>
      </c>
      <c r="J156" s="98">
        <v>15825750000</v>
      </c>
      <c r="K156" s="98">
        <v>-68.045715000000001</v>
      </c>
      <c r="L156" s="98">
        <v>-61.462378999999999</v>
      </c>
      <c r="N156" s="100">
        <f t="shared" si="27"/>
        <v>21.218250000000001</v>
      </c>
      <c r="O156" s="100">
        <f t="shared" si="25"/>
        <v>-45.375537999999999</v>
      </c>
    </row>
    <row r="157" spans="2:16" x14ac:dyDescent="0.25">
      <c r="B157" s="98">
        <v>17434333333.333</v>
      </c>
      <c r="C157" s="98">
        <v>-63.240997</v>
      </c>
      <c r="D157" s="98">
        <v>-57.278885000000002</v>
      </c>
      <c r="F157" s="100">
        <f t="shared" si="26"/>
        <v>22.663</v>
      </c>
      <c r="G157" s="100">
        <f t="shared" si="24"/>
        <v>-45.274517000000003</v>
      </c>
      <c r="J157" s="98">
        <v>17434333333.333</v>
      </c>
      <c r="K157" s="98">
        <v>-69.559607999999997</v>
      </c>
      <c r="L157" s="98">
        <v>-62.664883000000003</v>
      </c>
      <c r="N157" s="100">
        <f t="shared" si="27"/>
        <v>22.663</v>
      </c>
      <c r="O157" s="100">
        <f t="shared" si="25"/>
        <v>-51.572772999999998</v>
      </c>
    </row>
    <row r="158" spans="2:16" x14ac:dyDescent="0.25">
      <c r="B158" s="98">
        <v>19042916666.667</v>
      </c>
      <c r="C158" s="98">
        <v>-80.905144000000007</v>
      </c>
      <c r="D158" s="98">
        <v>-74.770011999999994</v>
      </c>
      <c r="F158" s="100">
        <f t="shared" si="26"/>
        <v>24.107749999999999</v>
      </c>
      <c r="G158" s="100">
        <f t="shared" si="24"/>
        <v>-59.182670999999999</v>
      </c>
      <c r="J158" s="98">
        <v>19042916666.667</v>
      </c>
      <c r="K158" s="98">
        <v>-68.135750000000002</v>
      </c>
      <c r="L158" s="98">
        <v>-61.228831999999997</v>
      </c>
      <c r="N158" s="100">
        <f t="shared" si="27"/>
        <v>24.107749999999999</v>
      </c>
      <c r="O158" s="100">
        <f t="shared" si="25"/>
        <v>-46.778767000000002</v>
      </c>
    </row>
    <row r="159" spans="2:16" x14ac:dyDescent="0.25">
      <c r="B159" s="98">
        <v>20651500000</v>
      </c>
      <c r="C159" s="98">
        <v>-68.401641999999995</v>
      </c>
      <c r="D159" s="98">
        <v>-62.153644999999997</v>
      </c>
      <c r="F159" s="100">
        <f t="shared" si="26"/>
        <v>25.552499999999998</v>
      </c>
      <c r="G159" s="100">
        <f t="shared" si="24"/>
        <v>-59.914287999999999</v>
      </c>
      <c r="J159" s="98">
        <v>20651500000</v>
      </c>
      <c r="K159" s="98">
        <v>-66.525374999999997</v>
      </c>
      <c r="L159" s="98">
        <v>-59.292079999999999</v>
      </c>
      <c r="N159" s="100">
        <f t="shared" si="27"/>
        <v>25.552499999999998</v>
      </c>
      <c r="O159" s="100">
        <f t="shared" si="25"/>
        <v>-57.280299999999997</v>
      </c>
    </row>
    <row r="160" spans="2:16" x14ac:dyDescent="0.25">
      <c r="B160" s="98">
        <v>22260083333.333</v>
      </c>
      <c r="C160" s="98">
        <v>-78.488463999999993</v>
      </c>
      <c r="D160" s="98">
        <v>-71.189980000000006</v>
      </c>
      <c r="F160" s="100">
        <f t="shared" si="26"/>
        <v>26.997250000000001</v>
      </c>
      <c r="G160" s="100">
        <f t="shared" si="24"/>
        <v>-52.562190999999999</v>
      </c>
      <c r="J160" s="98">
        <v>22260083333.333</v>
      </c>
      <c r="K160" s="98">
        <v>-60.051979000000003</v>
      </c>
      <c r="L160" s="98">
        <v>-51.059071000000003</v>
      </c>
      <c r="N160" s="100">
        <f t="shared" si="27"/>
        <v>26.997250000000001</v>
      </c>
      <c r="O160" s="100">
        <f t="shared" si="25"/>
        <v>-53.947024999999996</v>
      </c>
    </row>
    <row r="161" spans="2:16" x14ac:dyDescent="0.25">
      <c r="B161" s="98">
        <v>23868666666.667</v>
      </c>
      <c r="C161" s="98">
        <v>-68.628365000000002</v>
      </c>
      <c r="D161" s="98">
        <v>-60.759433999999999</v>
      </c>
      <c r="F161" s="100">
        <f t="shared" si="26"/>
        <v>28.442</v>
      </c>
      <c r="G161" s="100">
        <f t="shared" si="24"/>
        <v>-52.694122</v>
      </c>
      <c r="J161" s="98">
        <v>23868666666.667</v>
      </c>
      <c r="K161" s="98">
        <v>-63.882415999999999</v>
      </c>
      <c r="L161" s="98">
        <v>-55.323287999999998</v>
      </c>
      <c r="N161" s="100">
        <f t="shared" si="27"/>
        <v>28.442</v>
      </c>
      <c r="O161" s="100">
        <f t="shared" si="25"/>
        <v>-54.625869999999999</v>
      </c>
    </row>
    <row r="162" spans="2:16" x14ac:dyDescent="0.25">
      <c r="B162" s="98">
        <v>25477250000</v>
      </c>
      <c r="C162" s="98">
        <v>-69.028182999999999</v>
      </c>
      <c r="D162" s="98">
        <v>-61.486679000000002</v>
      </c>
      <c r="F162" s="100">
        <f t="shared" si="26"/>
        <v>29.886749999999999</v>
      </c>
      <c r="G162" s="100">
        <f t="shared" si="24"/>
        <v>-57.772247</v>
      </c>
      <c r="J162" s="98">
        <v>25477250000</v>
      </c>
      <c r="K162" s="98">
        <v>-64.894278999999997</v>
      </c>
      <c r="L162" s="98">
        <v>-56.021464999999999</v>
      </c>
      <c r="N162" s="100">
        <f t="shared" si="27"/>
        <v>29.886749999999999</v>
      </c>
      <c r="O162" s="100">
        <f t="shared" si="25"/>
        <v>-54.505955</v>
      </c>
    </row>
    <row r="163" spans="2:16" x14ac:dyDescent="0.25">
      <c r="B163" s="98">
        <v>27085833333.333</v>
      </c>
      <c r="C163" s="98">
        <v>-66.328941</v>
      </c>
      <c r="D163" s="98">
        <v>-58.967818999999999</v>
      </c>
      <c r="F163" s="100">
        <f t="shared" si="26"/>
        <v>31.331499999999998</v>
      </c>
      <c r="G163" s="100">
        <f t="shared" si="24"/>
        <v>-55.957492999999999</v>
      </c>
      <c r="J163" s="98">
        <v>27085833333.333</v>
      </c>
      <c r="K163" s="98">
        <v>-67.533737000000002</v>
      </c>
      <c r="L163" s="98">
        <v>-58.946323</v>
      </c>
      <c r="N163" s="100">
        <f t="shared" si="27"/>
        <v>31.331499999999998</v>
      </c>
      <c r="O163" s="100">
        <f t="shared" si="25"/>
        <v>-51.093437000000002</v>
      </c>
    </row>
    <row r="164" spans="2:16" x14ac:dyDescent="0.25">
      <c r="B164" s="98">
        <v>28694416666.667</v>
      </c>
      <c r="C164" s="98">
        <v>-69.528969000000004</v>
      </c>
      <c r="D164" s="98">
        <v>-62.428856000000003</v>
      </c>
      <c r="F164" s="100">
        <f t="shared" si="26"/>
        <v>32.776249999999997</v>
      </c>
      <c r="G164" s="100">
        <f t="shared" si="24"/>
        <v>-61.527343999999999</v>
      </c>
      <c r="J164" s="98">
        <v>28694416666.667</v>
      </c>
      <c r="K164" s="98">
        <v>-68.961128000000002</v>
      </c>
      <c r="L164" s="98">
        <v>-59.961551999999998</v>
      </c>
      <c r="N164" s="100">
        <f t="shared" si="27"/>
        <v>32.776249999999997</v>
      </c>
      <c r="O164" s="100">
        <f t="shared" si="25"/>
        <v>-51.353687000000001</v>
      </c>
    </row>
    <row r="165" spans="2:16" x14ac:dyDescent="0.25">
      <c r="B165" s="98">
        <v>30303000000</v>
      </c>
      <c r="C165" s="98">
        <v>-64.992583999999994</v>
      </c>
      <c r="D165" s="98">
        <v>-57.627678000000003</v>
      </c>
      <c r="F165" s="100">
        <f t="shared" si="26"/>
        <v>34.220999999999997</v>
      </c>
      <c r="G165" s="100">
        <f t="shared" si="24"/>
        <v>-58.629035999999999</v>
      </c>
      <c r="J165" s="98">
        <v>30303000000</v>
      </c>
      <c r="K165" s="98">
        <v>-66.136497000000006</v>
      </c>
      <c r="L165" s="98">
        <v>-57.070484</v>
      </c>
      <c r="N165" s="100">
        <f t="shared" si="27"/>
        <v>34.220999999999997</v>
      </c>
      <c r="O165" s="100">
        <f t="shared" si="25"/>
        <v>-50.238360999999998</v>
      </c>
    </row>
    <row r="166" spans="2:16" x14ac:dyDescent="0.25">
      <c r="B166" s="98">
        <v>31911583333.333</v>
      </c>
      <c r="C166" s="98">
        <v>-72.264526000000004</v>
      </c>
      <c r="D166" s="98">
        <v>-64.399765000000002</v>
      </c>
      <c r="F166" s="100">
        <f t="shared" si="26"/>
        <v>35.665750000000003</v>
      </c>
      <c r="G166" s="100">
        <f t="shared" si="24"/>
        <v>-63.101601000000002</v>
      </c>
      <c r="J166" s="98">
        <v>31911583333.333</v>
      </c>
      <c r="K166" s="98">
        <v>-67.823127999999997</v>
      </c>
      <c r="L166" s="98">
        <v>-58.731991000000001</v>
      </c>
      <c r="N166" s="100">
        <f t="shared" si="27"/>
        <v>35.665750000000003</v>
      </c>
      <c r="O166" s="100">
        <f t="shared" si="25"/>
        <v>-51.126193999999998</v>
      </c>
    </row>
    <row r="167" spans="2:16" x14ac:dyDescent="0.25">
      <c r="B167" s="98">
        <v>33520166666.667</v>
      </c>
      <c r="C167" s="98">
        <v>-64.565017999999995</v>
      </c>
      <c r="D167" s="98">
        <v>-55.528793</v>
      </c>
      <c r="F167" s="100">
        <f t="shared" si="26"/>
        <v>37.110500000000002</v>
      </c>
      <c r="G167" s="100">
        <f t="shared" si="24"/>
        <v>-50.897945</v>
      </c>
      <c r="J167" s="98">
        <v>33520166666.667</v>
      </c>
      <c r="K167" s="98">
        <v>-62.89864</v>
      </c>
      <c r="L167" s="98">
        <v>-53.824703</v>
      </c>
      <c r="N167" s="100">
        <f t="shared" si="27"/>
        <v>37.110500000000002</v>
      </c>
      <c r="O167" s="100">
        <f t="shared" si="25"/>
        <v>-52.86692</v>
      </c>
    </row>
    <row r="168" spans="2:16" x14ac:dyDescent="0.25">
      <c r="B168" s="98">
        <v>35128750000</v>
      </c>
      <c r="C168" s="98">
        <v>-75.411797000000007</v>
      </c>
      <c r="D168" s="98">
        <v>-65.809218999999999</v>
      </c>
      <c r="F168" s="100">
        <f t="shared" si="26"/>
        <v>38.555250000000001</v>
      </c>
      <c r="G168" s="100">
        <f t="shared" si="24"/>
        <v>-62.823920999999999</v>
      </c>
      <c r="J168" s="98">
        <v>35128750000</v>
      </c>
      <c r="K168" s="98">
        <v>-66.496360999999993</v>
      </c>
      <c r="L168" s="98">
        <v>-57.074944000000002</v>
      </c>
      <c r="N168" s="100">
        <f t="shared" si="27"/>
        <v>38.555250000000001</v>
      </c>
      <c r="O168" s="100">
        <f t="shared" si="25"/>
        <v>-54.168624999999999</v>
      </c>
    </row>
    <row r="169" spans="2:16" x14ac:dyDescent="0.25">
      <c r="B169" s="98">
        <v>36737333333.333</v>
      </c>
      <c r="C169" s="98">
        <v>-62.166851000000001</v>
      </c>
      <c r="D169" s="98">
        <v>-52.452705000000002</v>
      </c>
      <c r="F169" s="100">
        <f t="shared" si="26"/>
        <v>40</v>
      </c>
      <c r="G169" s="100">
        <f t="shared" si="24"/>
        <v>-62.789870999999998</v>
      </c>
      <c r="J169" s="98">
        <v>36737333333.333</v>
      </c>
      <c r="K169" s="98">
        <v>-65.513863000000001</v>
      </c>
      <c r="L169" s="98">
        <v>-55.495761999999999</v>
      </c>
      <c r="N169" s="100">
        <f t="shared" si="27"/>
        <v>40</v>
      </c>
      <c r="O169" s="100">
        <f t="shared" si="25"/>
        <v>-46.234310000000001</v>
      </c>
    </row>
    <row r="170" spans="2:16" x14ac:dyDescent="0.25">
      <c r="B170" s="98">
        <v>38345916666.667</v>
      </c>
      <c r="C170" s="98">
        <v>-65.986373999999998</v>
      </c>
      <c r="D170" s="98">
        <v>-56.357208</v>
      </c>
      <c r="F170" s="100" t="s">
        <v>21</v>
      </c>
      <c r="J170" s="98">
        <v>38345916666.667</v>
      </c>
      <c r="K170" s="98">
        <v>-67.376975999999999</v>
      </c>
      <c r="L170" s="98">
        <v>-56.788342</v>
      </c>
      <c r="N170" s="100" t="s">
        <v>21</v>
      </c>
    </row>
    <row r="171" spans="2:16" x14ac:dyDescent="0.25">
      <c r="B171" s="98">
        <v>39954500000</v>
      </c>
      <c r="C171" s="98">
        <v>-53.610557999999997</v>
      </c>
      <c r="D171" s="98">
        <v>-43.455978000000002</v>
      </c>
      <c r="J171" s="98">
        <v>39954500000</v>
      </c>
      <c r="K171" s="98">
        <v>-76.386870999999999</v>
      </c>
      <c r="L171" s="98">
        <v>-65.633324000000002</v>
      </c>
    </row>
    <row r="172" spans="2:16" x14ac:dyDescent="0.25">
      <c r="B172" s="98" t="s">
        <v>21</v>
      </c>
      <c r="J172" s="98" t="s">
        <v>21</v>
      </c>
    </row>
    <row r="173" spans="2:16" x14ac:dyDescent="0.25">
      <c r="F173" s="100" t="s">
        <v>39</v>
      </c>
      <c r="N173" s="100" t="s">
        <v>39</v>
      </c>
    </row>
    <row r="174" spans="2:16" ht="15.75" x14ac:dyDescent="0.25">
      <c r="F174" s="100" t="s">
        <v>19</v>
      </c>
      <c r="G174" s="100" t="str">
        <f t="shared" ref="G174:G193" si="28">D200</f>
        <v>2Rx4L dBc Log Mag(dB)</v>
      </c>
      <c r="H174" s="106">
        <v>2</v>
      </c>
      <c r="N174" s="100" t="s">
        <v>19</v>
      </c>
      <c r="O174" s="100" t="str">
        <f t="shared" ref="O174:O193" si="29">L200</f>
        <v>2Rx4L dBc Log Mag(dB)</v>
      </c>
      <c r="P174" s="106">
        <v>2</v>
      </c>
    </row>
    <row r="175" spans="2:16" ht="15.75" x14ac:dyDescent="0.25">
      <c r="B175" s="98" t="s">
        <v>37</v>
      </c>
      <c r="F175" s="100">
        <f t="shared" ref="F175:F193" si="30">B201/1000000000</f>
        <v>18.994499999999999</v>
      </c>
      <c r="G175" s="100">
        <f t="shared" si="28"/>
        <v>-54.344517000000003</v>
      </c>
      <c r="H175" s="107">
        <f>ABS(AVERAGE(G175:G193)-(H174-1)*5)</f>
        <v>61.901179157894738</v>
      </c>
      <c r="J175" s="98" t="s">
        <v>37</v>
      </c>
      <c r="N175" s="100">
        <f t="shared" ref="N175:N193" si="31">J201/1000000000</f>
        <v>18.994499999999999</v>
      </c>
      <c r="O175" s="100">
        <f t="shared" si="29"/>
        <v>-60.657845000000002</v>
      </c>
      <c r="P175" s="107">
        <f>ABS(AVERAGE(O175:O193)-(P174-1)*5)</f>
        <v>69.04542889473683</v>
      </c>
    </row>
    <row r="176" spans="2:16" x14ac:dyDescent="0.25">
      <c r="B176" s="98" t="s">
        <v>19</v>
      </c>
      <c r="C176" s="98" t="s">
        <v>128</v>
      </c>
      <c r="D176" s="98" t="s">
        <v>38</v>
      </c>
      <c r="F176" s="100">
        <f t="shared" si="30"/>
        <v>20.161472222221999</v>
      </c>
      <c r="G176" s="100">
        <f t="shared" si="28"/>
        <v>-48.385094000000002</v>
      </c>
      <c r="J176" s="98" t="s">
        <v>19</v>
      </c>
      <c r="K176" s="98" t="s">
        <v>128</v>
      </c>
      <c r="L176" s="98" t="s">
        <v>38</v>
      </c>
      <c r="N176" s="100">
        <f t="shared" si="31"/>
        <v>20.161472222221999</v>
      </c>
      <c r="O176" s="100">
        <f t="shared" si="29"/>
        <v>-56.454628</v>
      </c>
    </row>
    <row r="177" spans="2:15" x14ac:dyDescent="0.25">
      <c r="B177" s="98">
        <v>13994500000</v>
      </c>
      <c r="C177" s="98">
        <v>-53.873707000000003</v>
      </c>
      <c r="D177" s="98">
        <v>-46.521706000000002</v>
      </c>
      <c r="F177" s="100">
        <f t="shared" si="30"/>
        <v>21.328444444443999</v>
      </c>
      <c r="G177" s="100">
        <f t="shared" si="28"/>
        <v>-51.312443000000002</v>
      </c>
      <c r="J177" s="98">
        <v>13994500000</v>
      </c>
      <c r="K177" s="98">
        <v>-57.748607999999997</v>
      </c>
      <c r="L177" s="98">
        <v>-46.448433000000001</v>
      </c>
      <c r="N177" s="100">
        <f t="shared" si="31"/>
        <v>21.328444444443999</v>
      </c>
      <c r="O177" s="100">
        <f t="shared" si="29"/>
        <v>-62.080460000000002</v>
      </c>
    </row>
    <row r="178" spans="2:15" x14ac:dyDescent="0.25">
      <c r="B178" s="98">
        <v>15439250000</v>
      </c>
      <c r="C178" s="98">
        <v>-64.116034999999997</v>
      </c>
      <c r="D178" s="98">
        <v>-57.237617</v>
      </c>
      <c r="F178" s="100">
        <f t="shared" si="30"/>
        <v>22.495416666667001</v>
      </c>
      <c r="G178" s="100">
        <f t="shared" si="28"/>
        <v>-48.833187000000002</v>
      </c>
      <c r="J178" s="98">
        <v>15439250000</v>
      </c>
      <c r="K178" s="98">
        <v>-58.628807000000002</v>
      </c>
      <c r="L178" s="98">
        <v>-50.356667000000002</v>
      </c>
      <c r="N178" s="100">
        <f t="shared" si="31"/>
        <v>22.495416666667001</v>
      </c>
      <c r="O178" s="100">
        <f t="shared" si="29"/>
        <v>-58.357272999999999</v>
      </c>
    </row>
    <row r="179" spans="2:15" x14ac:dyDescent="0.25">
      <c r="B179" s="98">
        <v>16884000000</v>
      </c>
      <c r="C179" s="98">
        <v>-65.825958</v>
      </c>
      <c r="D179" s="98">
        <v>-59.522326999999997</v>
      </c>
      <c r="F179" s="100">
        <f t="shared" si="30"/>
        <v>23.662388888889001</v>
      </c>
      <c r="G179" s="100">
        <f t="shared" si="28"/>
        <v>-46.020142</v>
      </c>
      <c r="J179" s="98">
        <v>16884000000</v>
      </c>
      <c r="K179" s="98">
        <v>-56.246284000000003</v>
      </c>
      <c r="L179" s="98">
        <v>-49.602760000000004</v>
      </c>
      <c r="N179" s="100">
        <f t="shared" si="31"/>
        <v>23.662388888889001</v>
      </c>
      <c r="O179" s="100">
        <f t="shared" si="29"/>
        <v>-65.480903999999995</v>
      </c>
    </row>
    <row r="180" spans="2:15" x14ac:dyDescent="0.25">
      <c r="B180" s="98">
        <v>18328750000</v>
      </c>
      <c r="C180" s="98">
        <v>-69.851837000000003</v>
      </c>
      <c r="D180" s="98">
        <v>-63.668083000000003</v>
      </c>
      <c r="F180" s="100">
        <f t="shared" si="30"/>
        <v>24.829361111111002</v>
      </c>
      <c r="G180" s="100">
        <f t="shared" si="28"/>
        <v>-75.859336999999996</v>
      </c>
      <c r="J180" s="98">
        <v>18328750000</v>
      </c>
      <c r="K180" s="98">
        <v>-54.874012</v>
      </c>
      <c r="L180" s="98">
        <v>-48.290675999999998</v>
      </c>
      <c r="N180" s="100">
        <f t="shared" si="31"/>
        <v>24.829361111111002</v>
      </c>
      <c r="O180" s="100">
        <f t="shared" si="29"/>
        <v>-63.547328999999998</v>
      </c>
    </row>
    <row r="181" spans="2:15" x14ac:dyDescent="0.25">
      <c r="B181" s="98">
        <v>19773500000</v>
      </c>
      <c r="C181" s="98">
        <v>-58.415439999999997</v>
      </c>
      <c r="D181" s="98">
        <v>-52.453327000000002</v>
      </c>
      <c r="F181" s="100">
        <f t="shared" si="30"/>
        <v>25.996333333332998</v>
      </c>
      <c r="G181" s="100">
        <f t="shared" si="28"/>
        <v>-68.636168999999995</v>
      </c>
      <c r="J181" s="98">
        <v>19773500000</v>
      </c>
      <c r="K181" s="98">
        <v>-54.769267999999997</v>
      </c>
      <c r="L181" s="98">
        <v>-47.874541999999998</v>
      </c>
      <c r="N181" s="100">
        <f t="shared" si="31"/>
        <v>25.996333333332998</v>
      </c>
      <c r="O181" s="100">
        <f t="shared" si="29"/>
        <v>-65.646889000000002</v>
      </c>
    </row>
    <row r="182" spans="2:15" x14ac:dyDescent="0.25">
      <c r="B182" s="98">
        <v>21218250000</v>
      </c>
      <c r="C182" s="98">
        <v>-59.817042999999998</v>
      </c>
      <c r="D182" s="98">
        <v>-53.681908</v>
      </c>
      <c r="F182" s="100">
        <f t="shared" si="30"/>
        <v>27.163305555556001</v>
      </c>
      <c r="G182" s="100">
        <f t="shared" si="28"/>
        <v>-69.847740000000002</v>
      </c>
      <c r="J182" s="98">
        <v>21218250000</v>
      </c>
      <c r="K182" s="98">
        <v>-52.282454999999999</v>
      </c>
      <c r="L182" s="98">
        <v>-45.375537999999999</v>
      </c>
      <c r="N182" s="100">
        <f t="shared" si="31"/>
        <v>27.163305555556001</v>
      </c>
      <c r="O182" s="100">
        <f t="shared" si="29"/>
        <v>-68.590950000000007</v>
      </c>
    </row>
    <row r="183" spans="2:15" x14ac:dyDescent="0.25">
      <c r="B183" s="98">
        <v>22663000000</v>
      </c>
      <c r="C183" s="98">
        <v>-51.522511000000002</v>
      </c>
      <c r="D183" s="98">
        <v>-45.274517000000003</v>
      </c>
      <c r="F183" s="100">
        <f t="shared" si="30"/>
        <v>28.330277777778001</v>
      </c>
      <c r="G183" s="100">
        <f t="shared" si="28"/>
        <v>-73.854209999999995</v>
      </c>
      <c r="J183" s="98">
        <v>22663000000</v>
      </c>
      <c r="K183" s="98">
        <v>-58.806072</v>
      </c>
      <c r="L183" s="98">
        <v>-51.572772999999998</v>
      </c>
      <c r="N183" s="100">
        <f t="shared" si="31"/>
        <v>28.330277777778001</v>
      </c>
      <c r="O183" s="100">
        <f t="shared" si="29"/>
        <v>-59.627459999999999</v>
      </c>
    </row>
    <row r="184" spans="2:15" x14ac:dyDescent="0.25">
      <c r="B184" s="98">
        <v>24107750000</v>
      </c>
      <c r="C184" s="98">
        <v>-66.481155000000001</v>
      </c>
      <c r="D184" s="98">
        <v>-59.182670999999999</v>
      </c>
      <c r="F184" s="100">
        <f t="shared" si="30"/>
        <v>29.497250000000001</v>
      </c>
      <c r="G184" s="100">
        <f t="shared" si="28"/>
        <v>-51.060752999999998</v>
      </c>
      <c r="J184" s="98">
        <v>24107750000</v>
      </c>
      <c r="K184" s="98">
        <v>-55.771670999999998</v>
      </c>
      <c r="L184" s="98">
        <v>-46.778767000000002</v>
      </c>
      <c r="N184" s="100">
        <f t="shared" si="31"/>
        <v>29.497250000000001</v>
      </c>
      <c r="O184" s="100">
        <f t="shared" si="29"/>
        <v>-56.265076000000001</v>
      </c>
    </row>
    <row r="185" spans="2:15" x14ac:dyDescent="0.25">
      <c r="B185" s="98">
        <v>25552500000</v>
      </c>
      <c r="C185" s="98">
        <v>-67.783225999999999</v>
      </c>
      <c r="D185" s="98">
        <v>-59.914287999999999</v>
      </c>
      <c r="F185" s="100">
        <f t="shared" si="30"/>
        <v>30.664222222222001</v>
      </c>
      <c r="G185" s="100">
        <f t="shared" si="28"/>
        <v>-46.347858000000002</v>
      </c>
      <c r="J185" s="98">
        <v>25552500000</v>
      </c>
      <c r="K185" s="98">
        <v>-65.839432000000002</v>
      </c>
      <c r="L185" s="98">
        <v>-57.280299999999997</v>
      </c>
      <c r="N185" s="100">
        <f t="shared" si="31"/>
        <v>30.664222222222001</v>
      </c>
      <c r="O185" s="100">
        <f t="shared" si="29"/>
        <v>-59.889564999999997</v>
      </c>
    </row>
    <row r="186" spans="2:15" x14ac:dyDescent="0.25">
      <c r="B186" s="98">
        <v>26997250000</v>
      </c>
      <c r="C186" s="98">
        <v>-60.103695000000002</v>
      </c>
      <c r="D186" s="98">
        <v>-52.562190999999999</v>
      </c>
      <c r="F186" s="100">
        <f t="shared" si="30"/>
        <v>31.831194444444002</v>
      </c>
      <c r="G186" s="100">
        <f t="shared" si="28"/>
        <v>-45.731766</v>
      </c>
      <c r="J186" s="98">
        <v>26997250000</v>
      </c>
      <c r="K186" s="98">
        <v>-62.819839000000002</v>
      </c>
      <c r="L186" s="98">
        <v>-53.947024999999996</v>
      </c>
      <c r="N186" s="100">
        <f t="shared" si="31"/>
        <v>31.831194444444002</v>
      </c>
      <c r="O186" s="100">
        <f t="shared" si="29"/>
        <v>-56.935631000000001</v>
      </c>
    </row>
    <row r="187" spans="2:15" x14ac:dyDescent="0.25">
      <c r="B187" s="98">
        <v>28442000000</v>
      </c>
      <c r="C187" s="98">
        <v>-60.055244000000002</v>
      </c>
      <c r="D187" s="98">
        <v>-52.694122</v>
      </c>
      <c r="F187" s="100">
        <f t="shared" si="30"/>
        <v>32.998166666666997</v>
      </c>
      <c r="G187" s="100">
        <f t="shared" si="28"/>
        <v>-53.339680000000001</v>
      </c>
      <c r="J187" s="98">
        <v>28442000000</v>
      </c>
      <c r="K187" s="98">
        <v>-63.213284000000002</v>
      </c>
      <c r="L187" s="98">
        <v>-54.625869999999999</v>
      </c>
      <c r="N187" s="100">
        <f t="shared" si="31"/>
        <v>32.998166666666997</v>
      </c>
      <c r="O187" s="100">
        <f t="shared" si="29"/>
        <v>-65.220253</v>
      </c>
    </row>
    <row r="188" spans="2:15" x14ac:dyDescent="0.25">
      <c r="B188" s="98">
        <v>29886750000</v>
      </c>
      <c r="C188" s="98">
        <v>-64.87236</v>
      </c>
      <c r="D188" s="98">
        <v>-57.772247</v>
      </c>
      <c r="F188" s="100">
        <f t="shared" si="30"/>
        <v>34.165138888888997</v>
      </c>
      <c r="G188" s="100">
        <f t="shared" si="28"/>
        <v>-55.811267999999998</v>
      </c>
      <c r="J188" s="98">
        <v>29886750000</v>
      </c>
      <c r="K188" s="98">
        <v>-63.505535000000002</v>
      </c>
      <c r="L188" s="98">
        <v>-54.505955</v>
      </c>
      <c r="N188" s="100">
        <f t="shared" si="31"/>
        <v>34.165138888888997</v>
      </c>
      <c r="O188" s="100">
        <f t="shared" si="29"/>
        <v>-71.740691999999996</v>
      </c>
    </row>
    <row r="189" spans="2:15" x14ac:dyDescent="0.25">
      <c r="B189" s="98">
        <v>31331500000</v>
      </c>
      <c r="C189" s="98">
        <v>-63.322398999999997</v>
      </c>
      <c r="D189" s="98">
        <v>-55.957492999999999</v>
      </c>
      <c r="F189" s="100">
        <f t="shared" si="30"/>
        <v>35.332111111110997</v>
      </c>
      <c r="G189" s="100">
        <f t="shared" si="28"/>
        <v>-56.783382000000003</v>
      </c>
      <c r="J189" s="98">
        <v>31331500000</v>
      </c>
      <c r="K189" s="98">
        <v>-60.159453999999997</v>
      </c>
      <c r="L189" s="98">
        <v>-51.093437000000002</v>
      </c>
      <c r="N189" s="100">
        <f t="shared" si="31"/>
        <v>35.332111111110997</v>
      </c>
      <c r="O189" s="100">
        <f t="shared" si="29"/>
        <v>-65.685562000000004</v>
      </c>
    </row>
    <row r="190" spans="2:15" x14ac:dyDescent="0.25">
      <c r="B190" s="98">
        <v>32776250000</v>
      </c>
      <c r="C190" s="98">
        <v>-69.392105000000001</v>
      </c>
      <c r="D190" s="98">
        <v>-61.527343999999999</v>
      </c>
      <c r="F190" s="100">
        <f t="shared" si="30"/>
        <v>36.499083333332997</v>
      </c>
      <c r="G190" s="100">
        <f t="shared" si="28"/>
        <v>-59.152714000000003</v>
      </c>
      <c r="J190" s="98">
        <v>32776250000</v>
      </c>
      <c r="K190" s="98">
        <v>-60.444828000000001</v>
      </c>
      <c r="L190" s="98">
        <v>-51.353687000000001</v>
      </c>
      <c r="N190" s="100">
        <f t="shared" si="31"/>
        <v>36.499083333332997</v>
      </c>
      <c r="O190" s="100">
        <f t="shared" si="29"/>
        <v>-72.840736000000007</v>
      </c>
    </row>
    <row r="191" spans="2:15" x14ac:dyDescent="0.25">
      <c r="B191" s="98">
        <v>34221000000</v>
      </c>
      <c r="C191" s="98">
        <v>-67.665267999999998</v>
      </c>
      <c r="D191" s="98">
        <v>-58.629035999999999</v>
      </c>
      <c r="F191" s="100">
        <f t="shared" si="30"/>
        <v>37.666055555555999</v>
      </c>
      <c r="G191" s="100">
        <f t="shared" si="28"/>
        <v>-58.297459000000003</v>
      </c>
      <c r="J191" s="98">
        <v>34221000000</v>
      </c>
      <c r="K191" s="98">
        <v>-59.312297999999998</v>
      </c>
      <c r="L191" s="98">
        <v>-50.238360999999998</v>
      </c>
      <c r="N191" s="100">
        <f t="shared" si="31"/>
        <v>37.666055555555999</v>
      </c>
      <c r="O191" s="100">
        <f t="shared" si="29"/>
        <v>-64.489044000000007</v>
      </c>
    </row>
    <row r="192" spans="2:15" x14ac:dyDescent="0.25">
      <c r="B192" s="98">
        <v>35665750000</v>
      </c>
      <c r="C192" s="98">
        <v>-72.704177999999999</v>
      </c>
      <c r="D192" s="98">
        <v>-63.101601000000002</v>
      </c>
      <c r="F192" s="100">
        <f t="shared" si="30"/>
        <v>38.833027777778</v>
      </c>
      <c r="G192" s="100">
        <f t="shared" si="28"/>
        <v>-56.121406999999998</v>
      </c>
      <c r="J192" s="98">
        <v>35665750000</v>
      </c>
      <c r="K192" s="98">
        <v>-60.547611000000003</v>
      </c>
      <c r="L192" s="98">
        <v>-51.126193999999998</v>
      </c>
      <c r="N192" s="100">
        <f t="shared" si="31"/>
        <v>38.833027777778</v>
      </c>
      <c r="O192" s="100">
        <f t="shared" si="29"/>
        <v>-68.317963000000006</v>
      </c>
    </row>
    <row r="193" spans="2:16" x14ac:dyDescent="0.25">
      <c r="B193" s="98">
        <v>37110500000</v>
      </c>
      <c r="C193" s="98">
        <v>-60.612090999999999</v>
      </c>
      <c r="D193" s="98">
        <v>-50.897945</v>
      </c>
      <c r="F193" s="100">
        <f t="shared" si="30"/>
        <v>40</v>
      </c>
      <c r="G193" s="100">
        <f t="shared" si="28"/>
        <v>-61.383277999999997</v>
      </c>
      <c r="J193" s="98">
        <v>37110500000</v>
      </c>
      <c r="K193" s="98">
        <v>-62.885024999999999</v>
      </c>
      <c r="L193" s="98">
        <v>-52.86692</v>
      </c>
      <c r="N193" s="100">
        <f t="shared" si="31"/>
        <v>40</v>
      </c>
      <c r="O193" s="100">
        <f t="shared" si="29"/>
        <v>-75.034889000000007</v>
      </c>
    </row>
    <row r="194" spans="2:16" x14ac:dyDescent="0.25">
      <c r="B194" s="98">
        <v>38555250000</v>
      </c>
      <c r="C194" s="98">
        <v>-72.453086999999996</v>
      </c>
      <c r="D194" s="98">
        <v>-62.823920999999999</v>
      </c>
      <c r="F194" s="100" t="s">
        <v>21</v>
      </c>
      <c r="J194" s="98">
        <v>38555250000</v>
      </c>
      <c r="K194" s="98">
        <v>-64.757255999999998</v>
      </c>
      <c r="L194" s="98">
        <v>-54.168624999999999</v>
      </c>
      <c r="N194" s="100" t="s">
        <v>21</v>
      </c>
    </row>
    <row r="195" spans="2:16" x14ac:dyDescent="0.25">
      <c r="B195" s="98">
        <v>40000000000</v>
      </c>
      <c r="C195" s="98">
        <v>-72.944450000000003</v>
      </c>
      <c r="D195" s="98">
        <v>-62.789870999999998</v>
      </c>
      <c r="J195" s="98">
        <v>40000000000</v>
      </c>
      <c r="K195" s="98">
        <v>-56.987858000000003</v>
      </c>
      <c r="L195" s="98">
        <v>-46.234310000000001</v>
      </c>
    </row>
    <row r="196" spans="2:16" x14ac:dyDescent="0.25">
      <c r="B196" s="98" t="s">
        <v>21</v>
      </c>
      <c r="J196" s="98" t="s">
        <v>21</v>
      </c>
    </row>
    <row r="197" spans="2:16" x14ac:dyDescent="0.25">
      <c r="F197" s="100" t="s">
        <v>41</v>
      </c>
      <c r="N197" s="100" t="s">
        <v>41</v>
      </c>
    </row>
    <row r="198" spans="2:16" ht="15.75" x14ac:dyDescent="0.25">
      <c r="F198" s="100" t="s">
        <v>19</v>
      </c>
      <c r="G198" s="100" t="str">
        <f t="shared" ref="G198:G217" si="32">D224</f>
        <v>2Rx5L dBc Log Mag(dB)</v>
      </c>
      <c r="H198" s="106">
        <v>2</v>
      </c>
      <c r="N198" s="100" t="s">
        <v>19</v>
      </c>
      <c r="O198" s="100" t="str">
        <f t="shared" ref="O198:O217" si="33">L224</f>
        <v>2Rx5L dBc Log Mag(dB)</v>
      </c>
      <c r="P198" s="106">
        <v>2</v>
      </c>
    </row>
    <row r="199" spans="2:16" ht="15.75" x14ac:dyDescent="0.25">
      <c r="B199" s="98" t="s">
        <v>39</v>
      </c>
      <c r="F199" s="100">
        <f t="shared" ref="F199:F217" si="34">B225/1000000000</f>
        <v>24.994499999999999</v>
      </c>
      <c r="G199" s="100">
        <f t="shared" si="32"/>
        <v>-51.614097999999998</v>
      </c>
      <c r="H199" s="107">
        <f>ABS(AVERAGE(G199:G217)-(H198-1)*5)</f>
        <v>60.806610210526323</v>
      </c>
      <c r="J199" s="98" t="s">
        <v>39</v>
      </c>
      <c r="N199" s="100">
        <f t="shared" ref="N199:N217" si="35">J225/1000000000</f>
        <v>24.994499999999999</v>
      </c>
      <c r="O199" s="100">
        <f t="shared" si="33"/>
        <v>-44.767798999999997</v>
      </c>
      <c r="P199" s="107">
        <f>ABS(AVERAGE(O199:O217)-(P198-1)*5)</f>
        <v>55.708801947368421</v>
      </c>
    </row>
    <row r="200" spans="2:16" x14ac:dyDescent="0.25">
      <c r="B200" s="98" t="s">
        <v>19</v>
      </c>
      <c r="C200" s="98" t="s">
        <v>129</v>
      </c>
      <c r="D200" s="98" t="s">
        <v>40</v>
      </c>
      <c r="F200" s="100">
        <f t="shared" si="34"/>
        <v>25.828138888889001</v>
      </c>
      <c r="G200" s="100">
        <f t="shared" si="32"/>
        <v>-47.016235000000002</v>
      </c>
      <c r="J200" s="98" t="s">
        <v>19</v>
      </c>
      <c r="K200" s="98" t="s">
        <v>129</v>
      </c>
      <c r="L200" s="98" t="s">
        <v>40</v>
      </c>
      <c r="N200" s="100">
        <f t="shared" si="35"/>
        <v>25.828138888889001</v>
      </c>
      <c r="O200" s="100">
        <f t="shared" si="33"/>
        <v>-46.226714999999999</v>
      </c>
    </row>
    <row r="201" spans="2:16" x14ac:dyDescent="0.25">
      <c r="B201" s="98">
        <v>18994500000</v>
      </c>
      <c r="C201" s="98">
        <v>-61.696517999999998</v>
      </c>
      <c r="D201" s="98">
        <v>-54.344517000000003</v>
      </c>
      <c r="F201" s="100">
        <f t="shared" si="34"/>
        <v>26.661777777777999</v>
      </c>
      <c r="G201" s="100">
        <f t="shared" si="32"/>
        <v>-49.307453000000002</v>
      </c>
      <c r="J201" s="98">
        <v>18994500000</v>
      </c>
      <c r="K201" s="98">
        <v>-71.958022999999997</v>
      </c>
      <c r="L201" s="98">
        <v>-60.657845000000002</v>
      </c>
      <c r="N201" s="100">
        <f t="shared" si="35"/>
        <v>26.661777777777999</v>
      </c>
      <c r="O201" s="100">
        <f t="shared" si="33"/>
        <v>-45.262959000000002</v>
      </c>
    </row>
    <row r="202" spans="2:16" x14ac:dyDescent="0.25">
      <c r="B202" s="98">
        <v>20161472222.222</v>
      </c>
      <c r="C202" s="98">
        <v>-55.263514999999998</v>
      </c>
      <c r="D202" s="98">
        <v>-48.385094000000002</v>
      </c>
      <c r="F202" s="100">
        <f t="shared" si="34"/>
        <v>27.495416666667001</v>
      </c>
      <c r="G202" s="100">
        <f t="shared" si="32"/>
        <v>-51.379657999999999</v>
      </c>
      <c r="J202" s="98">
        <v>20161472222.222</v>
      </c>
      <c r="K202" s="98">
        <v>-64.726768000000007</v>
      </c>
      <c r="L202" s="98">
        <v>-56.454628</v>
      </c>
      <c r="N202" s="100">
        <f t="shared" si="35"/>
        <v>27.495416666667001</v>
      </c>
      <c r="O202" s="100">
        <f t="shared" si="33"/>
        <v>-46.104999999999997</v>
      </c>
    </row>
    <row r="203" spans="2:16" x14ac:dyDescent="0.25">
      <c r="B203" s="98">
        <v>21328444444.444</v>
      </c>
      <c r="C203" s="98">
        <v>-57.616076999999997</v>
      </c>
      <c r="D203" s="98">
        <v>-51.312443000000002</v>
      </c>
      <c r="F203" s="100">
        <f t="shared" si="34"/>
        <v>28.329055555556</v>
      </c>
      <c r="G203" s="100">
        <f t="shared" si="32"/>
        <v>-52.146824000000002</v>
      </c>
      <c r="J203" s="98">
        <v>21328444444.444</v>
      </c>
      <c r="K203" s="98">
        <v>-68.723984000000002</v>
      </c>
      <c r="L203" s="98">
        <v>-62.080460000000002</v>
      </c>
      <c r="N203" s="100">
        <f t="shared" si="35"/>
        <v>28.329055555556</v>
      </c>
      <c r="O203" s="100">
        <f t="shared" si="33"/>
        <v>-46.365208000000003</v>
      </c>
    </row>
    <row r="204" spans="2:16" x14ac:dyDescent="0.25">
      <c r="B204" s="98">
        <v>22495416666.667</v>
      </c>
      <c r="C204" s="98">
        <v>-55.016945</v>
      </c>
      <c r="D204" s="98">
        <v>-48.833187000000002</v>
      </c>
      <c r="F204" s="100">
        <f t="shared" si="34"/>
        <v>29.162694444444</v>
      </c>
      <c r="G204" s="100">
        <f t="shared" si="32"/>
        <v>-48.495387999999998</v>
      </c>
      <c r="J204" s="98">
        <v>22495416666.667</v>
      </c>
      <c r="K204" s="98">
        <v>-64.940612999999999</v>
      </c>
      <c r="L204" s="98">
        <v>-58.357272999999999</v>
      </c>
      <c r="N204" s="100">
        <f t="shared" si="35"/>
        <v>29.162694444444</v>
      </c>
      <c r="O204" s="100">
        <f t="shared" si="33"/>
        <v>-47.728732999999998</v>
      </c>
    </row>
    <row r="205" spans="2:16" x14ac:dyDescent="0.25">
      <c r="B205" s="98">
        <v>23662388888.889</v>
      </c>
      <c r="C205" s="98">
        <v>-51.982253999999998</v>
      </c>
      <c r="D205" s="98">
        <v>-46.020142</v>
      </c>
      <c r="F205" s="100">
        <f t="shared" si="34"/>
        <v>29.996333333332998</v>
      </c>
      <c r="G205" s="100">
        <f t="shared" si="32"/>
        <v>-46.787796</v>
      </c>
      <c r="J205" s="98">
        <v>23662388888.889</v>
      </c>
      <c r="K205" s="98">
        <v>-72.375632999999993</v>
      </c>
      <c r="L205" s="98">
        <v>-65.480903999999995</v>
      </c>
      <c r="N205" s="100">
        <f t="shared" si="35"/>
        <v>29.996333333332998</v>
      </c>
      <c r="O205" s="100">
        <f t="shared" si="33"/>
        <v>-50.026691</v>
      </c>
    </row>
    <row r="206" spans="2:16" x14ac:dyDescent="0.25">
      <c r="B206" s="98">
        <v>24829361111.111</v>
      </c>
      <c r="C206" s="98">
        <v>-81.994476000000006</v>
      </c>
      <c r="D206" s="98">
        <v>-75.859336999999996</v>
      </c>
      <c r="F206" s="100">
        <f t="shared" si="34"/>
        <v>30.829972222222001</v>
      </c>
      <c r="G206" s="100">
        <f t="shared" si="32"/>
        <v>-49.023494999999997</v>
      </c>
      <c r="J206" s="98">
        <v>24829361111.111</v>
      </c>
      <c r="K206" s="98">
        <v>-70.454246999999995</v>
      </c>
      <c r="L206" s="98">
        <v>-63.547328999999998</v>
      </c>
      <c r="N206" s="100">
        <f t="shared" si="35"/>
        <v>30.829972222222001</v>
      </c>
      <c r="O206" s="100">
        <f t="shared" si="33"/>
        <v>-49.391148000000001</v>
      </c>
    </row>
    <row r="207" spans="2:16" x14ac:dyDescent="0.25">
      <c r="B207" s="98">
        <v>25996333333.333</v>
      </c>
      <c r="C207" s="98">
        <v>-74.884163000000001</v>
      </c>
      <c r="D207" s="98">
        <v>-68.636168999999995</v>
      </c>
      <c r="F207" s="100">
        <f t="shared" si="34"/>
        <v>31.663611111110999</v>
      </c>
      <c r="G207" s="100">
        <f t="shared" si="32"/>
        <v>-51.467106000000001</v>
      </c>
      <c r="J207" s="98">
        <v>25996333333.333</v>
      </c>
      <c r="K207" s="98">
        <v>-72.880188000000004</v>
      </c>
      <c r="L207" s="98">
        <v>-65.646889000000002</v>
      </c>
      <c r="N207" s="100">
        <f t="shared" si="35"/>
        <v>31.663611111110999</v>
      </c>
      <c r="O207" s="100">
        <f t="shared" si="33"/>
        <v>-50.918564000000003</v>
      </c>
    </row>
    <row r="208" spans="2:16" x14ac:dyDescent="0.25">
      <c r="B208" s="98">
        <v>27163305555.556</v>
      </c>
      <c r="C208" s="98">
        <v>-77.146225000000001</v>
      </c>
      <c r="D208" s="98">
        <v>-69.847740000000002</v>
      </c>
      <c r="F208" s="100">
        <f t="shared" si="34"/>
        <v>32.497250000000001</v>
      </c>
      <c r="G208" s="100">
        <f t="shared" si="32"/>
        <v>-54.212733999999998</v>
      </c>
      <c r="J208" s="98">
        <v>27163305555.556</v>
      </c>
      <c r="K208" s="98">
        <v>-77.583855</v>
      </c>
      <c r="L208" s="98">
        <v>-68.590950000000007</v>
      </c>
      <c r="N208" s="100">
        <f t="shared" si="35"/>
        <v>32.497250000000001</v>
      </c>
      <c r="O208" s="100">
        <f t="shared" si="33"/>
        <v>-53.760437000000003</v>
      </c>
    </row>
    <row r="209" spans="2:16" x14ac:dyDescent="0.25">
      <c r="B209" s="98">
        <v>28330277777.778</v>
      </c>
      <c r="C209" s="98">
        <v>-81.723145000000002</v>
      </c>
      <c r="D209" s="98">
        <v>-73.854209999999995</v>
      </c>
      <c r="F209" s="100">
        <f t="shared" si="34"/>
        <v>33.330888888889</v>
      </c>
      <c r="G209" s="100">
        <f t="shared" si="32"/>
        <v>-59.093952000000002</v>
      </c>
      <c r="J209" s="98">
        <v>28330277777.778</v>
      </c>
      <c r="K209" s="98">
        <v>-68.186592000000005</v>
      </c>
      <c r="L209" s="98">
        <v>-59.627459999999999</v>
      </c>
      <c r="N209" s="100">
        <f t="shared" si="35"/>
        <v>33.330888888889</v>
      </c>
      <c r="O209" s="100">
        <f t="shared" si="33"/>
        <v>-61.045268999999998</v>
      </c>
    </row>
    <row r="210" spans="2:16" x14ac:dyDescent="0.25">
      <c r="B210" s="98">
        <v>29497250000</v>
      </c>
      <c r="C210" s="98">
        <v>-58.602260999999999</v>
      </c>
      <c r="D210" s="98">
        <v>-51.060752999999998</v>
      </c>
      <c r="F210" s="100">
        <f t="shared" si="34"/>
        <v>34.164527777777998</v>
      </c>
      <c r="G210" s="100">
        <f t="shared" si="32"/>
        <v>-65.799316000000005</v>
      </c>
      <c r="J210" s="98">
        <v>29497250000</v>
      </c>
      <c r="K210" s="98">
        <v>-65.137894000000003</v>
      </c>
      <c r="L210" s="98">
        <v>-56.265076000000001</v>
      </c>
      <c r="N210" s="100">
        <f t="shared" si="35"/>
        <v>34.164527777777998</v>
      </c>
      <c r="O210" s="100">
        <f t="shared" si="33"/>
        <v>-52.957363000000001</v>
      </c>
    </row>
    <row r="211" spans="2:16" x14ac:dyDescent="0.25">
      <c r="B211" s="98">
        <v>30664222222.222</v>
      </c>
      <c r="C211" s="98">
        <v>-53.708976999999997</v>
      </c>
      <c r="D211" s="98">
        <v>-46.347858000000002</v>
      </c>
      <c r="F211" s="100">
        <f t="shared" si="34"/>
        <v>34.998166666666997</v>
      </c>
      <c r="G211" s="100">
        <f t="shared" si="32"/>
        <v>-63.362873</v>
      </c>
      <c r="J211" s="98">
        <v>30664222222.222</v>
      </c>
      <c r="K211" s="98">
        <v>-68.476982000000007</v>
      </c>
      <c r="L211" s="98">
        <v>-59.889564999999997</v>
      </c>
      <c r="N211" s="100">
        <f t="shared" si="35"/>
        <v>34.998166666666997</v>
      </c>
      <c r="O211" s="100">
        <f t="shared" si="33"/>
        <v>-47.492244999999997</v>
      </c>
    </row>
    <row r="212" spans="2:16" x14ac:dyDescent="0.25">
      <c r="B212" s="98">
        <v>31831194444.444</v>
      </c>
      <c r="C212" s="98">
        <v>-52.831879000000001</v>
      </c>
      <c r="D212" s="98">
        <v>-45.731766</v>
      </c>
      <c r="F212" s="100">
        <f t="shared" si="34"/>
        <v>35.831805555556002</v>
      </c>
      <c r="G212" s="100">
        <f t="shared" si="32"/>
        <v>-79.633185999999995</v>
      </c>
      <c r="J212" s="98">
        <v>31831194444.444</v>
      </c>
      <c r="K212" s="98">
        <v>-65.935210999999995</v>
      </c>
      <c r="L212" s="98">
        <v>-56.935631000000001</v>
      </c>
      <c r="N212" s="100">
        <f t="shared" si="35"/>
        <v>35.831805555556002</v>
      </c>
      <c r="O212" s="100">
        <f t="shared" si="33"/>
        <v>-50.719315000000002</v>
      </c>
    </row>
    <row r="213" spans="2:16" x14ac:dyDescent="0.25">
      <c r="B213" s="98">
        <v>32998166666.667</v>
      </c>
      <c r="C213" s="98">
        <v>-60.704582000000002</v>
      </c>
      <c r="D213" s="98">
        <v>-53.339680000000001</v>
      </c>
      <c r="F213" s="100">
        <f t="shared" si="34"/>
        <v>36.665444444443999</v>
      </c>
      <c r="G213" s="100">
        <f t="shared" si="32"/>
        <v>-60.510207999999999</v>
      </c>
      <c r="J213" s="98">
        <v>32998166666.667</v>
      </c>
      <c r="K213" s="98">
        <v>-74.286270000000002</v>
      </c>
      <c r="L213" s="98">
        <v>-65.220253</v>
      </c>
      <c r="N213" s="100">
        <f t="shared" si="35"/>
        <v>36.665444444443999</v>
      </c>
      <c r="O213" s="100">
        <f t="shared" si="33"/>
        <v>-53.567715</v>
      </c>
    </row>
    <row r="214" spans="2:16" x14ac:dyDescent="0.25">
      <c r="B214" s="98">
        <v>34165138888.889</v>
      </c>
      <c r="C214" s="98">
        <v>-63.676032999999997</v>
      </c>
      <c r="D214" s="98">
        <v>-55.811267999999998</v>
      </c>
      <c r="F214" s="100">
        <f t="shared" si="34"/>
        <v>37.499083333332997</v>
      </c>
      <c r="G214" s="100">
        <f t="shared" si="32"/>
        <v>-58.977038999999998</v>
      </c>
      <c r="J214" s="98">
        <v>34165138888.889</v>
      </c>
      <c r="K214" s="98">
        <v>-80.831833000000003</v>
      </c>
      <c r="L214" s="98">
        <v>-71.740691999999996</v>
      </c>
      <c r="N214" s="100">
        <f t="shared" si="35"/>
        <v>37.499083333332997</v>
      </c>
      <c r="O214" s="100">
        <f t="shared" si="33"/>
        <v>-54.225268999999997</v>
      </c>
    </row>
    <row r="215" spans="2:16" x14ac:dyDescent="0.25">
      <c r="B215" s="98">
        <v>35332111111.111</v>
      </c>
      <c r="C215" s="98">
        <v>-65.819610999999995</v>
      </c>
      <c r="D215" s="98">
        <v>-56.783382000000003</v>
      </c>
      <c r="F215" s="100">
        <f t="shared" si="34"/>
        <v>38.332722222222003</v>
      </c>
      <c r="G215" s="100">
        <f t="shared" si="32"/>
        <v>-56.106735</v>
      </c>
      <c r="J215" s="98">
        <v>35332111111.111</v>
      </c>
      <c r="K215" s="98">
        <v>-74.759499000000005</v>
      </c>
      <c r="L215" s="98">
        <v>-65.685562000000004</v>
      </c>
      <c r="N215" s="100">
        <f t="shared" si="35"/>
        <v>38.332722222222003</v>
      </c>
      <c r="O215" s="100">
        <f t="shared" si="33"/>
        <v>-55.813141000000002</v>
      </c>
    </row>
    <row r="216" spans="2:16" x14ac:dyDescent="0.25">
      <c r="B216" s="98">
        <v>36499083333.333</v>
      </c>
      <c r="C216" s="98">
        <v>-68.755286999999996</v>
      </c>
      <c r="D216" s="98">
        <v>-59.152714000000003</v>
      </c>
      <c r="F216" s="100">
        <f t="shared" si="34"/>
        <v>39.166361111111001</v>
      </c>
      <c r="G216" s="100">
        <f t="shared" si="32"/>
        <v>-57.681423000000002</v>
      </c>
      <c r="J216" s="98">
        <v>36499083333.333</v>
      </c>
      <c r="K216" s="98">
        <v>-82.262153999999995</v>
      </c>
      <c r="L216" s="98">
        <v>-72.840736000000007</v>
      </c>
      <c r="N216" s="100">
        <f t="shared" si="35"/>
        <v>39.166361111111001</v>
      </c>
      <c r="O216" s="100">
        <f t="shared" si="33"/>
        <v>-53.809814000000003</v>
      </c>
    </row>
    <row r="217" spans="2:16" x14ac:dyDescent="0.25">
      <c r="B217" s="98">
        <v>37666055555.556</v>
      </c>
      <c r="C217" s="98">
        <v>-68.011604000000005</v>
      </c>
      <c r="D217" s="98">
        <v>-58.297459000000003</v>
      </c>
      <c r="F217" s="100">
        <f t="shared" si="34"/>
        <v>40</v>
      </c>
      <c r="G217" s="100">
        <f t="shared" si="32"/>
        <v>-57.710075000000003</v>
      </c>
      <c r="J217" s="98">
        <v>37666055555.556</v>
      </c>
      <c r="K217" s="98">
        <v>-74.507148999999998</v>
      </c>
      <c r="L217" s="98">
        <v>-64.489044000000007</v>
      </c>
      <c r="N217" s="100">
        <f t="shared" si="35"/>
        <v>40</v>
      </c>
      <c r="O217" s="100">
        <f t="shared" si="33"/>
        <v>-53.283852000000003</v>
      </c>
    </row>
    <row r="218" spans="2:16" x14ac:dyDescent="0.25">
      <c r="B218" s="98">
        <v>38833027777.778</v>
      </c>
      <c r="C218" s="98">
        <v>-65.750572000000005</v>
      </c>
      <c r="D218" s="98">
        <v>-56.121406999999998</v>
      </c>
      <c r="F218" s="100" t="s">
        <v>21</v>
      </c>
      <c r="J218" s="98">
        <v>38833027777.778</v>
      </c>
      <c r="K218" s="98">
        <v>-78.906593000000001</v>
      </c>
      <c r="L218" s="98">
        <v>-68.317963000000006</v>
      </c>
      <c r="N218" s="100" t="s">
        <v>21</v>
      </c>
    </row>
    <row r="219" spans="2:16" x14ac:dyDescent="0.25">
      <c r="B219" s="98">
        <v>40000000000</v>
      </c>
      <c r="C219" s="98">
        <v>-71.537857000000002</v>
      </c>
      <c r="D219" s="98">
        <v>-61.383277999999997</v>
      </c>
      <c r="J219" s="98">
        <v>40000000000</v>
      </c>
      <c r="K219" s="98">
        <v>-85.788437000000002</v>
      </c>
      <c r="L219" s="98">
        <v>-75.034889000000007</v>
      </c>
    </row>
    <row r="220" spans="2:16" x14ac:dyDescent="0.25">
      <c r="B220" s="98" t="s">
        <v>21</v>
      </c>
      <c r="J220" s="98" t="s">
        <v>21</v>
      </c>
    </row>
    <row r="221" spans="2:16" x14ac:dyDescent="0.25">
      <c r="F221" s="100" t="s">
        <v>43</v>
      </c>
      <c r="N221" s="100" t="s">
        <v>43</v>
      </c>
    </row>
    <row r="222" spans="2:16" ht="15.75" x14ac:dyDescent="0.25">
      <c r="F222" s="100" t="s">
        <v>19</v>
      </c>
      <c r="G222" s="100" t="str">
        <f t="shared" ref="G222:G241" si="36">D248</f>
        <v>3Rx1L dBc Log Mag(dB)</v>
      </c>
      <c r="H222" s="106">
        <v>3</v>
      </c>
      <c r="N222" s="100" t="s">
        <v>19</v>
      </c>
      <c r="O222" s="100" t="str">
        <f t="shared" ref="O222:O241" si="37">L248</f>
        <v>3Rx1L dBc Log Mag(dB)</v>
      </c>
      <c r="P222" s="106">
        <v>3</v>
      </c>
    </row>
    <row r="223" spans="2:16" ht="15.75" x14ac:dyDescent="0.25">
      <c r="B223" s="98" t="s">
        <v>41</v>
      </c>
      <c r="F223" s="100">
        <f t="shared" ref="F223:F241" si="38">B249/1000000000</f>
        <v>11</v>
      </c>
      <c r="G223" s="100">
        <f t="shared" si="36"/>
        <v>-48.672497</v>
      </c>
      <c r="H223" s="107">
        <f>ABS(AVERAGE(G223:G241)-(H222-1)*5)</f>
        <v>56.939799578947373</v>
      </c>
      <c r="J223" s="98" t="s">
        <v>41</v>
      </c>
      <c r="N223" s="100">
        <f t="shared" ref="N223:N241" si="39">J249/1000000000</f>
        <v>11</v>
      </c>
      <c r="O223" s="100">
        <f t="shared" si="37"/>
        <v>-57.693511999999998</v>
      </c>
      <c r="P223" s="107">
        <f>ABS(AVERAGE(O223:O241)-(P222-1)*5)</f>
        <v>68.210177157894734</v>
      </c>
    </row>
    <row r="224" spans="2:16" x14ac:dyDescent="0.25">
      <c r="B224" s="98" t="s">
        <v>19</v>
      </c>
      <c r="C224" s="98" t="s">
        <v>130</v>
      </c>
      <c r="D224" s="98" t="s">
        <v>42</v>
      </c>
      <c r="F224" s="100">
        <f t="shared" si="38"/>
        <v>11.240944444444001</v>
      </c>
      <c r="G224" s="100">
        <f t="shared" si="36"/>
        <v>-49.914363999999999</v>
      </c>
      <c r="J224" s="98" t="s">
        <v>19</v>
      </c>
      <c r="K224" s="98" t="s">
        <v>130</v>
      </c>
      <c r="L224" s="98" t="s">
        <v>42</v>
      </c>
      <c r="N224" s="100">
        <f t="shared" si="39"/>
        <v>11.240944444444001</v>
      </c>
      <c r="O224" s="100">
        <f t="shared" si="37"/>
        <v>-60.826050000000002</v>
      </c>
    </row>
    <row r="225" spans="2:15" x14ac:dyDescent="0.25">
      <c r="B225" s="98">
        <v>24994500000</v>
      </c>
      <c r="C225" s="98">
        <v>-58.966099</v>
      </c>
      <c r="D225" s="98">
        <v>-51.614097999999998</v>
      </c>
      <c r="F225" s="100">
        <f t="shared" si="38"/>
        <v>11.481888888888999</v>
      </c>
      <c r="G225" s="100">
        <f t="shared" si="36"/>
        <v>-47.361201999999999</v>
      </c>
      <c r="J225" s="98">
        <v>24994500000</v>
      </c>
      <c r="K225" s="98">
        <v>-56.067977999999997</v>
      </c>
      <c r="L225" s="98">
        <v>-44.767798999999997</v>
      </c>
      <c r="N225" s="100">
        <f t="shared" si="39"/>
        <v>11.481888888888999</v>
      </c>
      <c r="O225" s="100">
        <f t="shared" si="37"/>
        <v>-61.448836999999997</v>
      </c>
    </row>
    <row r="226" spans="2:15" x14ac:dyDescent="0.25">
      <c r="B226" s="98">
        <v>25828138888.889</v>
      </c>
      <c r="C226" s="98">
        <v>-53.894652999999998</v>
      </c>
      <c r="D226" s="98">
        <v>-47.016235000000002</v>
      </c>
      <c r="F226" s="100">
        <f t="shared" si="38"/>
        <v>11.722833333333</v>
      </c>
      <c r="G226" s="100">
        <f t="shared" si="36"/>
        <v>-50.052151000000002</v>
      </c>
      <c r="J226" s="98">
        <v>25828138888.889</v>
      </c>
      <c r="K226" s="98">
        <v>-54.498856000000004</v>
      </c>
      <c r="L226" s="98">
        <v>-46.226714999999999</v>
      </c>
      <c r="N226" s="100">
        <f t="shared" si="39"/>
        <v>11.722833333333</v>
      </c>
      <c r="O226" s="100">
        <f t="shared" si="37"/>
        <v>-60.58802</v>
      </c>
    </row>
    <row r="227" spans="2:15" x14ac:dyDescent="0.25">
      <c r="B227" s="98">
        <v>26661777777.778</v>
      </c>
      <c r="C227" s="98">
        <v>-55.611083999999998</v>
      </c>
      <c r="D227" s="98">
        <v>-49.307453000000002</v>
      </c>
      <c r="F227" s="100">
        <f t="shared" si="38"/>
        <v>11.963777777778001</v>
      </c>
      <c r="G227" s="100">
        <f t="shared" si="36"/>
        <v>-47.869109999999999</v>
      </c>
      <c r="J227" s="98">
        <v>26661777777.778</v>
      </c>
      <c r="K227" s="98">
        <v>-51.906483000000001</v>
      </c>
      <c r="L227" s="98">
        <v>-45.262959000000002</v>
      </c>
      <c r="N227" s="100">
        <f t="shared" si="39"/>
        <v>11.963777777778001</v>
      </c>
      <c r="O227" s="100">
        <f t="shared" si="37"/>
        <v>-61.242313000000003</v>
      </c>
    </row>
    <row r="228" spans="2:15" x14ac:dyDescent="0.25">
      <c r="B228" s="98">
        <v>27495416666.667</v>
      </c>
      <c r="C228" s="98">
        <v>-57.563412</v>
      </c>
      <c r="D228" s="98">
        <v>-51.379657999999999</v>
      </c>
      <c r="F228" s="100">
        <f t="shared" si="38"/>
        <v>12.204722222221999</v>
      </c>
      <c r="G228" s="100">
        <f t="shared" si="36"/>
        <v>-49.530479</v>
      </c>
      <c r="J228" s="98">
        <v>27495416666.667</v>
      </c>
      <c r="K228" s="98">
        <v>-52.688335000000002</v>
      </c>
      <c r="L228" s="98">
        <v>-46.104999999999997</v>
      </c>
      <c r="N228" s="100">
        <f t="shared" si="39"/>
        <v>12.204722222221999</v>
      </c>
      <c r="O228" s="100">
        <f t="shared" si="37"/>
        <v>-64.883956999999995</v>
      </c>
    </row>
    <row r="229" spans="2:15" x14ac:dyDescent="0.25">
      <c r="B229" s="98">
        <v>28329055555.556</v>
      </c>
      <c r="C229" s="98">
        <v>-58.108936</v>
      </c>
      <c r="D229" s="98">
        <v>-52.146824000000002</v>
      </c>
      <c r="F229" s="100">
        <f t="shared" si="38"/>
        <v>12.445666666667</v>
      </c>
      <c r="G229" s="100">
        <f t="shared" si="36"/>
        <v>-53.013973</v>
      </c>
      <c r="J229" s="98">
        <v>28329055555.556</v>
      </c>
      <c r="K229" s="98">
        <v>-53.259932999999997</v>
      </c>
      <c r="L229" s="98">
        <v>-46.365208000000003</v>
      </c>
      <c r="N229" s="100">
        <f t="shared" si="39"/>
        <v>12.445666666667</v>
      </c>
      <c r="O229" s="100">
        <f t="shared" si="37"/>
        <v>-67.347565000000003</v>
      </c>
    </row>
    <row r="230" spans="2:15" x14ac:dyDescent="0.25">
      <c r="B230" s="98">
        <v>29162694444.444</v>
      </c>
      <c r="C230" s="98">
        <v>-54.630524000000001</v>
      </c>
      <c r="D230" s="98">
        <v>-48.495387999999998</v>
      </c>
      <c r="F230" s="100">
        <f t="shared" si="38"/>
        <v>12.686611111111</v>
      </c>
      <c r="G230" s="100">
        <f t="shared" si="36"/>
        <v>-55.68</v>
      </c>
      <c r="J230" s="98">
        <v>29162694444.444</v>
      </c>
      <c r="K230" s="98">
        <v>-54.635651000000003</v>
      </c>
      <c r="L230" s="98">
        <v>-47.728732999999998</v>
      </c>
      <c r="N230" s="100">
        <f t="shared" si="39"/>
        <v>12.686611111111</v>
      </c>
      <c r="O230" s="100">
        <f t="shared" si="37"/>
        <v>-69.736320000000006</v>
      </c>
    </row>
    <row r="231" spans="2:15" x14ac:dyDescent="0.25">
      <c r="B231" s="98">
        <v>29996333333.333</v>
      </c>
      <c r="C231" s="98">
        <v>-53.035789000000001</v>
      </c>
      <c r="D231" s="98">
        <v>-46.787796</v>
      </c>
      <c r="F231" s="100">
        <f t="shared" si="38"/>
        <v>12.927555555555999</v>
      </c>
      <c r="G231" s="100">
        <f t="shared" si="36"/>
        <v>-53.939041000000003</v>
      </c>
      <c r="J231" s="98">
        <v>29996333333.333</v>
      </c>
      <c r="K231" s="98">
        <v>-57.259990999999999</v>
      </c>
      <c r="L231" s="98">
        <v>-50.026691</v>
      </c>
      <c r="N231" s="100">
        <f t="shared" si="39"/>
        <v>12.927555555555999</v>
      </c>
      <c r="O231" s="100">
        <f t="shared" si="37"/>
        <v>-71.186417000000006</v>
      </c>
    </row>
    <row r="232" spans="2:15" x14ac:dyDescent="0.25">
      <c r="B232" s="98">
        <v>30829972222.222</v>
      </c>
      <c r="C232" s="98">
        <v>-56.321980000000003</v>
      </c>
      <c r="D232" s="98">
        <v>-49.023494999999997</v>
      </c>
      <c r="F232" s="100">
        <f t="shared" si="38"/>
        <v>13.1685</v>
      </c>
      <c r="G232" s="100">
        <f t="shared" si="36"/>
        <v>-50.718826</v>
      </c>
      <c r="J232" s="98">
        <v>30829972222.222</v>
      </c>
      <c r="K232" s="98">
        <v>-58.384051999999997</v>
      </c>
      <c r="L232" s="98">
        <v>-49.391148000000001</v>
      </c>
      <c r="N232" s="100">
        <f t="shared" si="39"/>
        <v>13.1685</v>
      </c>
      <c r="O232" s="100">
        <f t="shared" si="37"/>
        <v>-63.232529</v>
      </c>
    </row>
    <row r="233" spans="2:15" x14ac:dyDescent="0.25">
      <c r="B233" s="98">
        <v>31663611111.111</v>
      </c>
      <c r="C233" s="98">
        <v>-59.336039999999997</v>
      </c>
      <c r="D233" s="98">
        <v>-51.467106000000001</v>
      </c>
      <c r="F233" s="100">
        <f t="shared" si="38"/>
        <v>13.409444444444</v>
      </c>
      <c r="G233" s="100">
        <f t="shared" si="36"/>
        <v>-49.099316000000002</v>
      </c>
      <c r="J233" s="98">
        <v>31663611111.111</v>
      </c>
      <c r="K233" s="98">
        <v>-59.477694999999997</v>
      </c>
      <c r="L233" s="98">
        <v>-50.918564000000003</v>
      </c>
      <c r="N233" s="100">
        <f t="shared" si="39"/>
        <v>13.409444444444</v>
      </c>
      <c r="O233" s="100">
        <f t="shared" si="37"/>
        <v>-60.001506999999997</v>
      </c>
    </row>
    <row r="234" spans="2:15" x14ac:dyDescent="0.25">
      <c r="B234" s="98">
        <v>32497250000</v>
      </c>
      <c r="C234" s="98">
        <v>-61.754238000000001</v>
      </c>
      <c r="D234" s="98">
        <v>-54.212733999999998</v>
      </c>
      <c r="F234" s="100">
        <f t="shared" si="38"/>
        <v>13.650388888888999</v>
      </c>
      <c r="G234" s="100">
        <f t="shared" si="36"/>
        <v>-47.725265999999998</v>
      </c>
      <c r="J234" s="98">
        <v>32497250000</v>
      </c>
      <c r="K234" s="98">
        <v>-62.633251000000001</v>
      </c>
      <c r="L234" s="98">
        <v>-53.760437000000003</v>
      </c>
      <c r="N234" s="100">
        <f t="shared" si="39"/>
        <v>13.650388888888999</v>
      </c>
      <c r="O234" s="100">
        <f t="shared" si="37"/>
        <v>-57.472389</v>
      </c>
    </row>
    <row r="235" spans="2:15" x14ac:dyDescent="0.25">
      <c r="B235" s="98">
        <v>33330888888.889</v>
      </c>
      <c r="C235" s="98">
        <v>-66.455070000000006</v>
      </c>
      <c r="D235" s="98">
        <v>-59.093952000000002</v>
      </c>
      <c r="F235" s="100">
        <f t="shared" si="38"/>
        <v>13.891333333333</v>
      </c>
      <c r="G235" s="100">
        <f t="shared" si="36"/>
        <v>-46.521453999999999</v>
      </c>
      <c r="J235" s="98">
        <v>33330888888.889</v>
      </c>
      <c r="K235" s="98">
        <v>-69.632689999999997</v>
      </c>
      <c r="L235" s="98">
        <v>-61.045268999999998</v>
      </c>
      <c r="N235" s="100">
        <f t="shared" si="39"/>
        <v>13.891333333333</v>
      </c>
      <c r="O235" s="100">
        <f t="shared" si="37"/>
        <v>-57.716529999999999</v>
      </c>
    </row>
    <row r="236" spans="2:15" x14ac:dyDescent="0.25">
      <c r="B236" s="98">
        <v>34164527777.778</v>
      </c>
      <c r="C236" s="98">
        <v>-72.899428999999998</v>
      </c>
      <c r="D236" s="98">
        <v>-65.799316000000005</v>
      </c>
      <c r="F236" s="100">
        <f t="shared" si="38"/>
        <v>14.132277777778</v>
      </c>
      <c r="G236" s="100">
        <f t="shared" si="36"/>
        <v>-44.411406999999997</v>
      </c>
      <c r="J236" s="98">
        <v>34164527777.778</v>
      </c>
      <c r="K236" s="98">
        <v>-61.956940000000003</v>
      </c>
      <c r="L236" s="98">
        <v>-52.957363000000001</v>
      </c>
      <c r="N236" s="100">
        <f t="shared" si="39"/>
        <v>14.132277777778</v>
      </c>
      <c r="O236" s="100">
        <f t="shared" si="37"/>
        <v>-53.137225999999998</v>
      </c>
    </row>
    <row r="237" spans="2:15" x14ac:dyDescent="0.25">
      <c r="B237" s="98">
        <v>34998166666.667</v>
      </c>
      <c r="C237" s="98">
        <v>-70.727776000000006</v>
      </c>
      <c r="D237" s="98">
        <v>-63.362873</v>
      </c>
      <c r="F237" s="100">
        <f t="shared" si="38"/>
        <v>14.373222222222001</v>
      </c>
      <c r="G237" s="100">
        <f t="shared" si="36"/>
        <v>-44.691173999999997</v>
      </c>
      <c r="J237" s="98">
        <v>34998166666.667</v>
      </c>
      <c r="K237" s="98">
        <v>-56.558261999999999</v>
      </c>
      <c r="L237" s="98">
        <v>-47.492244999999997</v>
      </c>
      <c r="N237" s="100">
        <f t="shared" si="39"/>
        <v>14.373222222222001</v>
      </c>
      <c r="O237" s="100">
        <f t="shared" si="37"/>
        <v>-48.333641</v>
      </c>
    </row>
    <row r="238" spans="2:15" x14ac:dyDescent="0.25">
      <c r="B238" s="98">
        <v>35831805555.556</v>
      </c>
      <c r="C238" s="98">
        <v>-87.497947999999994</v>
      </c>
      <c r="D238" s="98">
        <v>-79.633185999999995</v>
      </c>
      <c r="F238" s="100">
        <f t="shared" si="38"/>
        <v>14.614166666667</v>
      </c>
      <c r="G238" s="100">
        <f t="shared" si="36"/>
        <v>-43.804004999999997</v>
      </c>
      <c r="J238" s="98">
        <v>35831805555.556</v>
      </c>
      <c r="K238" s="98">
        <v>-59.810451999999998</v>
      </c>
      <c r="L238" s="98">
        <v>-50.719315000000002</v>
      </c>
      <c r="N238" s="100">
        <f t="shared" si="39"/>
        <v>14.614166666667</v>
      </c>
      <c r="O238" s="100">
        <f t="shared" si="37"/>
        <v>-46.955554999999997</v>
      </c>
    </row>
    <row r="239" spans="2:15" x14ac:dyDescent="0.25">
      <c r="B239" s="98">
        <v>36665444444.444</v>
      </c>
      <c r="C239" s="98">
        <v>-69.546431999999996</v>
      </c>
      <c r="D239" s="98">
        <v>-60.510207999999999</v>
      </c>
      <c r="F239" s="100">
        <f t="shared" si="38"/>
        <v>14.855111111111</v>
      </c>
      <c r="G239" s="100">
        <f t="shared" si="36"/>
        <v>-42.026001000000001</v>
      </c>
      <c r="J239" s="98">
        <v>36665444444.444</v>
      </c>
      <c r="K239" s="98">
        <v>-62.641651000000003</v>
      </c>
      <c r="L239" s="98">
        <v>-53.567715</v>
      </c>
      <c r="N239" s="100">
        <f t="shared" si="39"/>
        <v>14.855111111111</v>
      </c>
      <c r="O239" s="100">
        <f t="shared" si="37"/>
        <v>-46.375038000000004</v>
      </c>
    </row>
    <row r="240" spans="2:15" x14ac:dyDescent="0.25">
      <c r="B240" s="98">
        <v>37499083333.333</v>
      </c>
      <c r="C240" s="98">
        <v>-68.579620000000006</v>
      </c>
      <c r="D240" s="98">
        <v>-58.977038999999998</v>
      </c>
      <c r="F240" s="100">
        <f t="shared" si="38"/>
        <v>15.096055555555999</v>
      </c>
      <c r="G240" s="100">
        <f t="shared" si="36"/>
        <v>-36.746876</v>
      </c>
      <c r="J240" s="98">
        <v>37499083333.333</v>
      </c>
      <c r="K240" s="98">
        <v>-63.646687</v>
      </c>
      <c r="L240" s="98">
        <v>-54.225268999999997</v>
      </c>
      <c r="N240" s="100">
        <f t="shared" si="39"/>
        <v>15.096055555555999</v>
      </c>
      <c r="O240" s="100">
        <f t="shared" si="37"/>
        <v>-47.338405999999999</v>
      </c>
    </row>
    <row r="241" spans="2:16" x14ac:dyDescent="0.25">
      <c r="B241" s="98">
        <v>38332722222.222</v>
      </c>
      <c r="C241" s="98">
        <v>-65.820876999999996</v>
      </c>
      <c r="D241" s="98">
        <v>-56.106735</v>
      </c>
      <c r="F241" s="100">
        <f t="shared" si="38"/>
        <v>15.337</v>
      </c>
      <c r="G241" s="100">
        <f t="shared" si="36"/>
        <v>-30.079049999999999</v>
      </c>
      <c r="J241" s="98">
        <v>38332722222.222</v>
      </c>
      <c r="K241" s="98">
        <v>-65.831244999999996</v>
      </c>
      <c r="L241" s="98">
        <v>-55.813141000000002</v>
      </c>
      <c r="N241" s="100">
        <f t="shared" si="39"/>
        <v>15.337</v>
      </c>
      <c r="O241" s="100">
        <f t="shared" si="37"/>
        <v>-50.477553999999998</v>
      </c>
    </row>
    <row r="242" spans="2:16" x14ac:dyDescent="0.25">
      <c r="B242" s="98">
        <v>39166361111.111</v>
      </c>
      <c r="C242" s="98">
        <v>-67.310585000000003</v>
      </c>
      <c r="D242" s="98">
        <v>-57.681423000000002</v>
      </c>
      <c r="F242" s="100" t="s">
        <v>21</v>
      </c>
      <c r="J242" s="98">
        <v>39166361111.111</v>
      </c>
      <c r="K242" s="98">
        <v>-64.398444999999995</v>
      </c>
      <c r="L242" s="98">
        <v>-53.809814000000003</v>
      </c>
      <c r="N242" s="100" t="s">
        <v>21</v>
      </c>
    </row>
    <row r="243" spans="2:16" x14ac:dyDescent="0.25">
      <c r="B243" s="98">
        <v>40000000000</v>
      </c>
      <c r="C243" s="98">
        <v>-67.864654999999999</v>
      </c>
      <c r="D243" s="98">
        <v>-57.710075000000003</v>
      </c>
      <c r="J243" s="98">
        <v>40000000000</v>
      </c>
      <c r="K243" s="98">
        <v>-64.037398999999994</v>
      </c>
      <c r="L243" s="98">
        <v>-53.283852000000003</v>
      </c>
    </row>
    <row r="244" spans="2:16" x14ac:dyDescent="0.25">
      <c r="B244" s="98" t="s">
        <v>21</v>
      </c>
      <c r="J244" s="98" t="s">
        <v>21</v>
      </c>
    </row>
    <row r="245" spans="2:16" x14ac:dyDescent="0.25">
      <c r="F245" s="100" t="s">
        <v>45</v>
      </c>
      <c r="N245" s="100" t="s">
        <v>45</v>
      </c>
    </row>
    <row r="246" spans="2:16" ht="15.75" x14ac:dyDescent="0.25">
      <c r="F246" s="100" t="s">
        <v>19</v>
      </c>
      <c r="G246" s="100" t="str">
        <f t="shared" ref="G246:G265" si="40">D272</f>
        <v>3Rx2L dBc Log Mag(dB)</v>
      </c>
      <c r="H246" s="106">
        <v>3</v>
      </c>
      <c r="N246" s="100" t="s">
        <v>19</v>
      </c>
      <c r="O246" s="100" t="str">
        <f t="shared" ref="O246:O265" si="41">L272</f>
        <v>3Rx2L dBc Log Mag(dB)</v>
      </c>
      <c r="P246" s="106">
        <v>3</v>
      </c>
    </row>
    <row r="247" spans="2:16" ht="15.75" x14ac:dyDescent="0.25">
      <c r="B247" s="98" t="s">
        <v>43</v>
      </c>
      <c r="F247" s="100">
        <f t="shared" ref="F247:F265" si="42">B273/1000000000</f>
        <v>11</v>
      </c>
      <c r="G247" s="100">
        <f t="shared" si="40"/>
        <v>-60.650959</v>
      </c>
      <c r="H247" s="107">
        <f>ABS(AVERAGE(G247:G265)-(H246-1)*5)</f>
        <v>77.706200315789488</v>
      </c>
      <c r="J247" s="98" t="s">
        <v>43</v>
      </c>
      <c r="N247" s="100">
        <f t="shared" ref="N247:N265" si="43">J273/1000000000</f>
        <v>11</v>
      </c>
      <c r="O247" s="100">
        <f t="shared" si="41"/>
        <v>-82.679703000000003</v>
      </c>
      <c r="P247" s="107">
        <f>ABS(AVERAGE(O247:O265)-(P246-1)*5)</f>
        <v>83.178659105263179</v>
      </c>
    </row>
    <row r="248" spans="2:16" x14ac:dyDescent="0.25">
      <c r="B248" s="98" t="s">
        <v>19</v>
      </c>
      <c r="C248" s="98" t="s">
        <v>131</v>
      </c>
      <c r="D248" s="98" t="s">
        <v>44</v>
      </c>
      <c r="F248" s="100">
        <f t="shared" si="42"/>
        <v>11.981685185184999</v>
      </c>
      <c r="G248" s="100">
        <f t="shared" si="40"/>
        <v>-56.96069</v>
      </c>
      <c r="J248" s="98" t="s">
        <v>19</v>
      </c>
      <c r="K248" s="98" t="s">
        <v>131</v>
      </c>
      <c r="L248" s="98" t="s">
        <v>44</v>
      </c>
      <c r="N248" s="100">
        <f t="shared" si="43"/>
        <v>11.981685185184999</v>
      </c>
      <c r="O248" s="100">
        <f t="shared" si="41"/>
        <v>-78.229705999999993</v>
      </c>
    </row>
    <row r="249" spans="2:16" x14ac:dyDescent="0.25">
      <c r="B249" s="98">
        <v>11000000000</v>
      </c>
      <c r="C249" s="98">
        <v>-56.024498000000001</v>
      </c>
      <c r="D249" s="98">
        <v>-48.672497</v>
      </c>
      <c r="F249" s="100">
        <f t="shared" si="42"/>
        <v>12.963370370370001</v>
      </c>
      <c r="G249" s="100">
        <f t="shared" si="40"/>
        <v>-58.885860000000001</v>
      </c>
      <c r="J249" s="98">
        <v>11000000000</v>
      </c>
      <c r="K249" s="98">
        <v>-68.993690000000001</v>
      </c>
      <c r="L249" s="98">
        <v>-57.693511999999998</v>
      </c>
      <c r="N249" s="100">
        <f t="shared" si="43"/>
        <v>12.963370370370001</v>
      </c>
      <c r="O249" s="100">
        <f t="shared" si="41"/>
        <v>-73.849166999999994</v>
      </c>
    </row>
    <row r="250" spans="2:16" x14ac:dyDescent="0.25">
      <c r="B250" s="98">
        <v>11240944444.444</v>
      </c>
      <c r="C250" s="98">
        <v>-56.792782000000003</v>
      </c>
      <c r="D250" s="98">
        <v>-49.914363999999999</v>
      </c>
      <c r="F250" s="100">
        <f t="shared" si="42"/>
        <v>13.945055555555999</v>
      </c>
      <c r="G250" s="100">
        <f t="shared" si="40"/>
        <v>-67.546951000000007</v>
      </c>
      <c r="J250" s="98">
        <v>11240944444.444</v>
      </c>
      <c r="K250" s="98">
        <v>-69.098190000000002</v>
      </c>
      <c r="L250" s="98">
        <v>-60.826050000000002</v>
      </c>
      <c r="N250" s="100">
        <f t="shared" si="43"/>
        <v>13.945055555555999</v>
      </c>
      <c r="O250" s="100">
        <f t="shared" si="41"/>
        <v>-82.042725000000004</v>
      </c>
    </row>
    <row r="251" spans="2:16" x14ac:dyDescent="0.25">
      <c r="B251" s="98">
        <v>11481888888.889</v>
      </c>
      <c r="C251" s="98">
        <v>-53.664836999999999</v>
      </c>
      <c r="D251" s="98">
        <v>-47.361201999999999</v>
      </c>
      <c r="F251" s="100">
        <f t="shared" si="42"/>
        <v>14.926740740741</v>
      </c>
      <c r="G251" s="100">
        <f t="shared" si="40"/>
        <v>-68.466080000000005</v>
      </c>
      <c r="J251" s="98">
        <v>11481888888.889</v>
      </c>
      <c r="K251" s="98">
        <v>-68.092360999999997</v>
      </c>
      <c r="L251" s="98">
        <v>-61.448836999999997</v>
      </c>
      <c r="N251" s="100">
        <f t="shared" si="43"/>
        <v>14.926740740741</v>
      </c>
      <c r="O251" s="100">
        <f t="shared" si="41"/>
        <v>-72.890388000000002</v>
      </c>
    </row>
    <row r="252" spans="2:16" x14ac:dyDescent="0.25">
      <c r="B252" s="98">
        <v>11722833333.333</v>
      </c>
      <c r="C252" s="98">
        <v>-56.235908999999999</v>
      </c>
      <c r="D252" s="98">
        <v>-50.052151000000002</v>
      </c>
      <c r="F252" s="100">
        <f t="shared" si="42"/>
        <v>15.908425925926</v>
      </c>
      <c r="G252" s="100">
        <f t="shared" si="40"/>
        <v>-68.095253</v>
      </c>
      <c r="J252" s="98">
        <v>11722833333.333</v>
      </c>
      <c r="K252" s="98">
        <v>-67.171356000000003</v>
      </c>
      <c r="L252" s="98">
        <v>-60.58802</v>
      </c>
      <c r="N252" s="100">
        <f t="shared" si="43"/>
        <v>15.908425925926</v>
      </c>
      <c r="O252" s="100">
        <f t="shared" si="41"/>
        <v>-77.289176999999995</v>
      </c>
    </row>
    <row r="253" spans="2:16" x14ac:dyDescent="0.25">
      <c r="B253" s="98">
        <v>11963777777.778</v>
      </c>
      <c r="C253" s="98">
        <v>-53.831223000000001</v>
      </c>
      <c r="D253" s="98">
        <v>-47.869109999999999</v>
      </c>
      <c r="F253" s="100">
        <f t="shared" si="42"/>
        <v>16.890111111111</v>
      </c>
      <c r="G253" s="100">
        <f t="shared" si="40"/>
        <v>-71.758041000000006</v>
      </c>
      <c r="J253" s="98">
        <v>11963777777.778</v>
      </c>
      <c r="K253" s="98">
        <v>-68.137039000000001</v>
      </c>
      <c r="L253" s="98">
        <v>-61.242313000000003</v>
      </c>
      <c r="N253" s="100">
        <f t="shared" si="43"/>
        <v>16.890111111111</v>
      </c>
      <c r="O253" s="100">
        <f t="shared" si="41"/>
        <v>-68.645591999999994</v>
      </c>
    </row>
    <row r="254" spans="2:16" x14ac:dyDescent="0.25">
      <c r="B254" s="98">
        <v>12204722222.222</v>
      </c>
      <c r="C254" s="98">
        <v>-55.665615000000003</v>
      </c>
      <c r="D254" s="98">
        <v>-49.530479</v>
      </c>
      <c r="F254" s="100">
        <f t="shared" si="42"/>
        <v>17.871796296296001</v>
      </c>
      <c r="G254" s="100">
        <f t="shared" si="40"/>
        <v>-77.480086999999997</v>
      </c>
      <c r="J254" s="98">
        <v>12204722222.222</v>
      </c>
      <c r="K254" s="98">
        <v>-71.790870999999996</v>
      </c>
      <c r="L254" s="98">
        <v>-64.883956999999995</v>
      </c>
      <c r="N254" s="100">
        <f t="shared" si="43"/>
        <v>17.871796296296001</v>
      </c>
      <c r="O254" s="100">
        <f t="shared" si="41"/>
        <v>-72.113776999999999</v>
      </c>
    </row>
    <row r="255" spans="2:16" x14ac:dyDescent="0.25">
      <c r="B255" s="98">
        <v>12445666666.667</v>
      </c>
      <c r="C255" s="98">
        <v>-59.261966999999999</v>
      </c>
      <c r="D255" s="98">
        <v>-53.013973</v>
      </c>
      <c r="F255" s="100">
        <f t="shared" si="42"/>
        <v>18.853481481480998</v>
      </c>
      <c r="G255" s="100">
        <f t="shared" si="40"/>
        <v>-66.629097000000002</v>
      </c>
      <c r="J255" s="98">
        <v>12445666666.667</v>
      </c>
      <c r="K255" s="98">
        <v>-74.580864000000005</v>
      </c>
      <c r="L255" s="98">
        <v>-67.347565000000003</v>
      </c>
      <c r="N255" s="100">
        <f t="shared" si="43"/>
        <v>18.853481481480998</v>
      </c>
      <c r="O255" s="100">
        <f t="shared" si="41"/>
        <v>-64.800460999999999</v>
      </c>
    </row>
    <row r="256" spans="2:16" x14ac:dyDescent="0.25">
      <c r="B256" s="98">
        <v>12686611111.111</v>
      </c>
      <c r="C256" s="98">
        <v>-62.978484999999999</v>
      </c>
      <c r="D256" s="98">
        <v>-55.68</v>
      </c>
      <c r="F256" s="100">
        <f t="shared" si="42"/>
        <v>19.835166666667</v>
      </c>
      <c r="G256" s="100">
        <f t="shared" si="40"/>
        <v>-61.365546999999999</v>
      </c>
      <c r="J256" s="98">
        <v>12686611111.111</v>
      </c>
      <c r="K256" s="98">
        <v>-78.729232999999994</v>
      </c>
      <c r="L256" s="98">
        <v>-69.736320000000006</v>
      </c>
      <c r="N256" s="100">
        <f t="shared" si="43"/>
        <v>19.835166666667</v>
      </c>
      <c r="O256" s="100">
        <f t="shared" si="41"/>
        <v>-74.399940000000001</v>
      </c>
    </row>
    <row r="257" spans="2:16" x14ac:dyDescent="0.25">
      <c r="B257" s="98">
        <v>12927555555.556</v>
      </c>
      <c r="C257" s="98">
        <v>-61.807975999999996</v>
      </c>
      <c r="D257" s="98">
        <v>-53.939041000000003</v>
      </c>
      <c r="F257" s="100">
        <f t="shared" si="42"/>
        <v>20.816851851852</v>
      </c>
      <c r="G257" s="100">
        <f t="shared" si="40"/>
        <v>-81.560112000000004</v>
      </c>
      <c r="J257" s="98">
        <v>12927555555.556</v>
      </c>
      <c r="K257" s="98">
        <v>-79.745552000000004</v>
      </c>
      <c r="L257" s="98">
        <v>-71.186417000000006</v>
      </c>
      <c r="N257" s="100">
        <f t="shared" si="43"/>
        <v>20.816851851852</v>
      </c>
      <c r="O257" s="100">
        <f t="shared" si="41"/>
        <v>-70.061249000000004</v>
      </c>
    </row>
    <row r="258" spans="2:16" x14ac:dyDescent="0.25">
      <c r="B258" s="98">
        <v>13168500000</v>
      </c>
      <c r="C258" s="98">
        <v>-58.260330000000003</v>
      </c>
      <c r="D258" s="98">
        <v>-50.718826</v>
      </c>
      <c r="F258" s="100">
        <f t="shared" si="42"/>
        <v>21.798537037036997</v>
      </c>
      <c r="G258" s="100">
        <f t="shared" si="40"/>
        <v>-60.961863999999998</v>
      </c>
      <c r="J258" s="98">
        <v>13168500000</v>
      </c>
      <c r="K258" s="98">
        <v>-72.105346999999995</v>
      </c>
      <c r="L258" s="98">
        <v>-63.232529</v>
      </c>
      <c r="N258" s="100">
        <f t="shared" si="43"/>
        <v>21.798537037036997</v>
      </c>
      <c r="O258" s="100">
        <f t="shared" si="41"/>
        <v>-67.108604</v>
      </c>
    </row>
    <row r="259" spans="2:16" x14ac:dyDescent="0.25">
      <c r="B259" s="98">
        <v>13409444444.444</v>
      </c>
      <c r="C259" s="98">
        <v>-56.460433999999999</v>
      </c>
      <c r="D259" s="98">
        <v>-49.099316000000002</v>
      </c>
      <c r="F259" s="100">
        <f t="shared" si="42"/>
        <v>22.780222222222001</v>
      </c>
      <c r="G259" s="100">
        <f t="shared" si="40"/>
        <v>-69.156822000000005</v>
      </c>
      <c r="J259" s="98">
        <v>13409444444.444</v>
      </c>
      <c r="K259" s="98">
        <v>-68.588920999999999</v>
      </c>
      <c r="L259" s="98">
        <v>-60.001506999999997</v>
      </c>
      <c r="N259" s="100">
        <f t="shared" si="43"/>
        <v>22.780222222222001</v>
      </c>
      <c r="O259" s="100">
        <f t="shared" si="41"/>
        <v>-75.093558999999999</v>
      </c>
    </row>
    <row r="260" spans="2:16" x14ac:dyDescent="0.25">
      <c r="B260" s="98">
        <v>13650388888.889</v>
      </c>
      <c r="C260" s="98">
        <v>-54.825378000000001</v>
      </c>
      <c r="D260" s="98">
        <v>-47.725265999999998</v>
      </c>
      <c r="F260" s="100">
        <f t="shared" si="42"/>
        <v>23.761907407407001</v>
      </c>
      <c r="G260" s="100">
        <f t="shared" si="40"/>
        <v>-74.437042000000005</v>
      </c>
      <c r="J260" s="98">
        <v>13650388888.889</v>
      </c>
      <c r="K260" s="98">
        <v>-66.471969999999999</v>
      </c>
      <c r="L260" s="98">
        <v>-57.472389</v>
      </c>
      <c r="N260" s="100">
        <f t="shared" si="43"/>
        <v>23.761907407407001</v>
      </c>
      <c r="O260" s="100">
        <f t="shared" si="41"/>
        <v>-72.259688999999995</v>
      </c>
    </row>
    <row r="261" spans="2:16" x14ac:dyDescent="0.25">
      <c r="B261" s="98">
        <v>13891333333.333</v>
      </c>
      <c r="C261" s="98">
        <v>-53.886360000000003</v>
      </c>
      <c r="D261" s="98">
        <v>-46.521453999999999</v>
      </c>
      <c r="F261" s="100">
        <f t="shared" si="42"/>
        <v>24.743592592593</v>
      </c>
      <c r="G261" s="100">
        <f t="shared" si="40"/>
        <v>-65.558623999999995</v>
      </c>
      <c r="J261" s="98">
        <v>13891333333.333</v>
      </c>
      <c r="K261" s="98">
        <v>-66.782546999999994</v>
      </c>
      <c r="L261" s="98">
        <v>-57.716529999999999</v>
      </c>
      <c r="N261" s="100">
        <f t="shared" si="43"/>
        <v>24.743592592593</v>
      </c>
      <c r="O261" s="100">
        <f t="shared" si="41"/>
        <v>-67.924042</v>
      </c>
    </row>
    <row r="262" spans="2:16" x14ac:dyDescent="0.25">
      <c r="B262" s="98">
        <v>14132277777.778</v>
      </c>
      <c r="C262" s="98">
        <v>-52.276173</v>
      </c>
      <c r="D262" s="98">
        <v>-44.411406999999997</v>
      </c>
      <c r="F262" s="100">
        <f t="shared" si="42"/>
        <v>25.725277777778</v>
      </c>
      <c r="G262" s="100">
        <f t="shared" si="40"/>
        <v>-80.462288000000001</v>
      </c>
      <c r="J262" s="98">
        <v>14132277777.778</v>
      </c>
      <c r="K262" s="98">
        <v>-62.228366999999999</v>
      </c>
      <c r="L262" s="98">
        <v>-53.137225999999998</v>
      </c>
      <c r="N262" s="100">
        <f t="shared" si="43"/>
        <v>25.725277777778</v>
      </c>
      <c r="O262" s="100">
        <f t="shared" si="41"/>
        <v>-72.036186000000001</v>
      </c>
    </row>
    <row r="263" spans="2:16" x14ac:dyDescent="0.25">
      <c r="B263" s="98">
        <v>14373222222.222</v>
      </c>
      <c r="C263" s="98">
        <v>-53.727398000000001</v>
      </c>
      <c r="D263" s="98">
        <v>-44.691173999999997</v>
      </c>
      <c r="F263" s="100">
        <f t="shared" si="42"/>
        <v>26.706962962963001</v>
      </c>
      <c r="G263" s="100">
        <f t="shared" si="40"/>
        <v>-70.799109999999999</v>
      </c>
      <c r="J263" s="98">
        <v>14373222222.222</v>
      </c>
      <c r="K263" s="98">
        <v>-57.407578000000001</v>
      </c>
      <c r="L263" s="98">
        <v>-48.333641</v>
      </c>
      <c r="N263" s="100">
        <f t="shared" si="43"/>
        <v>26.706962962963001</v>
      </c>
      <c r="O263" s="100">
        <f t="shared" si="41"/>
        <v>-69.750022999999999</v>
      </c>
    </row>
    <row r="264" spans="2:16" x14ac:dyDescent="0.25">
      <c r="B264" s="98">
        <v>14614166666.667</v>
      </c>
      <c r="C264" s="98">
        <v>-53.406582</v>
      </c>
      <c r="D264" s="98">
        <v>-43.804004999999997</v>
      </c>
      <c r="F264" s="100">
        <f t="shared" si="42"/>
        <v>27.688648148147998</v>
      </c>
      <c r="G264" s="100">
        <f t="shared" si="40"/>
        <v>-71.525261</v>
      </c>
      <c r="J264" s="98">
        <v>14614166666.667</v>
      </c>
      <c r="K264" s="98">
        <v>-56.376972000000002</v>
      </c>
      <c r="L264" s="98">
        <v>-46.955554999999997</v>
      </c>
      <c r="N264" s="100">
        <f t="shared" si="43"/>
        <v>27.688648148147998</v>
      </c>
      <c r="O264" s="100">
        <f t="shared" si="41"/>
        <v>-66.838736999999995</v>
      </c>
    </row>
    <row r="265" spans="2:16" x14ac:dyDescent="0.25">
      <c r="B265" s="98">
        <v>14855111111.111</v>
      </c>
      <c r="C265" s="98">
        <v>-51.740143000000003</v>
      </c>
      <c r="D265" s="98">
        <v>-42.026001000000001</v>
      </c>
      <c r="F265" s="100">
        <f t="shared" si="42"/>
        <v>28.670333333333001</v>
      </c>
      <c r="G265" s="100">
        <f t="shared" si="40"/>
        <v>-54.118118000000003</v>
      </c>
      <c r="J265" s="98">
        <v>14855111111.111</v>
      </c>
      <c r="K265" s="98">
        <v>-56.393138999999998</v>
      </c>
      <c r="L265" s="98">
        <v>-46.375038000000004</v>
      </c>
      <c r="N265" s="100">
        <f t="shared" si="43"/>
        <v>28.670333333333001</v>
      </c>
      <c r="O265" s="100">
        <f t="shared" si="41"/>
        <v>-82.381798000000003</v>
      </c>
    </row>
    <row r="266" spans="2:16" x14ac:dyDescent="0.25">
      <c r="B266" s="98">
        <v>15096055555.556</v>
      </c>
      <c r="C266" s="98">
        <v>-46.376038000000001</v>
      </c>
      <c r="D266" s="98">
        <v>-36.746876</v>
      </c>
      <c r="F266" s="100" t="s">
        <v>21</v>
      </c>
      <c r="J266" s="98">
        <v>15096055555.556</v>
      </c>
      <c r="K266" s="98">
        <v>-57.927036000000001</v>
      </c>
      <c r="L266" s="98">
        <v>-47.338405999999999</v>
      </c>
      <c r="N266" s="100" t="s">
        <v>21</v>
      </c>
    </row>
    <row r="267" spans="2:16" x14ac:dyDescent="0.25">
      <c r="B267" s="98">
        <v>15337000000</v>
      </c>
      <c r="C267" s="98">
        <v>-40.233631000000003</v>
      </c>
      <c r="D267" s="98">
        <v>-30.079049999999999</v>
      </c>
      <c r="J267" s="98">
        <v>15337000000</v>
      </c>
      <c r="K267" s="98">
        <v>-61.231102</v>
      </c>
      <c r="L267" s="98">
        <v>-50.477553999999998</v>
      </c>
    </row>
    <row r="268" spans="2:16" x14ac:dyDescent="0.25">
      <c r="B268" s="98" t="s">
        <v>21</v>
      </c>
      <c r="J268" s="98" t="s">
        <v>21</v>
      </c>
    </row>
    <row r="269" spans="2:16" x14ac:dyDescent="0.25">
      <c r="F269" s="100" t="s">
        <v>47</v>
      </c>
      <c r="N269" s="100" t="s">
        <v>47</v>
      </c>
    </row>
    <row r="270" spans="2:16" ht="15.75" x14ac:dyDescent="0.25">
      <c r="F270" s="100" t="s">
        <v>19</v>
      </c>
      <c r="G270" s="100" t="str">
        <f t="shared" ref="G270:G289" si="44">D296</f>
        <v>3Rx3L dBc Log Mag(dB)</v>
      </c>
      <c r="H270" s="106">
        <v>3</v>
      </c>
      <c r="N270" s="100" t="s">
        <v>19</v>
      </c>
      <c r="O270" s="100" t="str">
        <f t="shared" ref="O270:O289" si="45">L296</f>
        <v>3Rx3L dBc Log Mag(dB)</v>
      </c>
      <c r="P270" s="106">
        <v>3</v>
      </c>
    </row>
    <row r="271" spans="2:16" ht="15.75" x14ac:dyDescent="0.25">
      <c r="B271" s="98" t="s">
        <v>45</v>
      </c>
      <c r="F271" s="100">
        <f t="shared" ref="F271:F289" si="46">B297/1000000000</f>
        <v>11</v>
      </c>
      <c r="G271" s="100">
        <f t="shared" si="44"/>
        <v>-38.220981999999999</v>
      </c>
      <c r="H271" s="107">
        <f>ABS(AVERAGE(G271:G289)-(H270-1)*5)</f>
        <v>68.723130736842108</v>
      </c>
      <c r="J271" s="98" t="s">
        <v>45</v>
      </c>
      <c r="N271" s="100">
        <f t="shared" ref="N271:N289" si="47">J297/1000000000</f>
        <v>11</v>
      </c>
      <c r="O271" s="100">
        <f t="shared" si="45"/>
        <v>-64.482780000000005</v>
      </c>
      <c r="P271" s="107">
        <f>ABS(AVERAGE(O271:O289)-(P270-1)*5)</f>
        <v>70.706961368421048</v>
      </c>
    </row>
    <row r="272" spans="2:16" x14ac:dyDescent="0.25">
      <c r="B272" s="98" t="s">
        <v>19</v>
      </c>
      <c r="C272" s="98" t="s">
        <v>132</v>
      </c>
      <c r="D272" s="98" t="s">
        <v>46</v>
      </c>
      <c r="F272" s="100">
        <f t="shared" si="46"/>
        <v>12.609425925926001</v>
      </c>
      <c r="G272" s="100">
        <f t="shared" si="44"/>
        <v>-51.203541000000001</v>
      </c>
      <c r="J272" s="98" t="s">
        <v>19</v>
      </c>
      <c r="K272" s="98" t="s">
        <v>132</v>
      </c>
      <c r="L272" s="98" t="s">
        <v>46</v>
      </c>
      <c r="N272" s="100">
        <f t="shared" si="47"/>
        <v>12.609425925926001</v>
      </c>
      <c r="O272" s="100">
        <f t="shared" si="45"/>
        <v>-53.569789999999998</v>
      </c>
    </row>
    <row r="273" spans="2:15" x14ac:dyDescent="0.25">
      <c r="B273" s="98">
        <v>11000000000</v>
      </c>
      <c r="C273" s="98">
        <v>-68.002960000000002</v>
      </c>
      <c r="D273" s="98">
        <v>-60.650959</v>
      </c>
      <c r="F273" s="100">
        <f t="shared" si="46"/>
        <v>14.218851851852</v>
      </c>
      <c r="G273" s="100">
        <f t="shared" si="44"/>
        <v>-47.839793999999998</v>
      </c>
      <c r="J273" s="98">
        <v>11000000000</v>
      </c>
      <c r="K273" s="98">
        <v>-93.979881000000006</v>
      </c>
      <c r="L273" s="98">
        <v>-82.679703000000003</v>
      </c>
      <c r="N273" s="100">
        <f t="shared" si="47"/>
        <v>14.218851851852</v>
      </c>
      <c r="O273" s="100">
        <f t="shared" si="45"/>
        <v>-50.134830000000001</v>
      </c>
    </row>
    <row r="274" spans="2:15" x14ac:dyDescent="0.25">
      <c r="B274" s="98">
        <v>11981685185.184999</v>
      </c>
      <c r="C274" s="98">
        <v>-63.839111000000003</v>
      </c>
      <c r="D274" s="98">
        <v>-56.96069</v>
      </c>
      <c r="F274" s="100">
        <f t="shared" si="46"/>
        <v>15.828277777778</v>
      </c>
      <c r="G274" s="100">
        <f t="shared" si="44"/>
        <v>-53.189830999999998</v>
      </c>
      <c r="J274" s="98">
        <v>11981685185.184999</v>
      </c>
      <c r="K274" s="98">
        <v>-86.501846</v>
      </c>
      <c r="L274" s="98">
        <v>-78.229705999999993</v>
      </c>
      <c r="N274" s="100">
        <f t="shared" si="47"/>
        <v>15.828277777778</v>
      </c>
      <c r="O274" s="100">
        <f t="shared" si="45"/>
        <v>-53.433242999999997</v>
      </c>
    </row>
    <row r="275" spans="2:15" x14ac:dyDescent="0.25">
      <c r="B275" s="98">
        <v>12963370370.370001</v>
      </c>
      <c r="C275" s="98">
        <v>-65.189491000000004</v>
      </c>
      <c r="D275" s="98">
        <v>-58.885860000000001</v>
      </c>
      <c r="F275" s="100">
        <f t="shared" si="46"/>
        <v>17.437703703703999</v>
      </c>
      <c r="G275" s="100">
        <f t="shared" si="44"/>
        <v>-55.486023000000003</v>
      </c>
      <c r="J275" s="98">
        <v>12963370370.370001</v>
      </c>
      <c r="K275" s="98">
        <v>-80.492690999999994</v>
      </c>
      <c r="L275" s="98">
        <v>-73.849166999999994</v>
      </c>
      <c r="N275" s="100">
        <f t="shared" si="47"/>
        <v>17.437703703703999</v>
      </c>
      <c r="O275" s="100">
        <f t="shared" si="45"/>
        <v>-59.668430000000001</v>
      </c>
    </row>
    <row r="276" spans="2:15" x14ac:dyDescent="0.25">
      <c r="B276" s="98">
        <v>13945055555.556</v>
      </c>
      <c r="C276" s="98">
        <v>-73.730705</v>
      </c>
      <c r="D276" s="98">
        <v>-67.546951000000007</v>
      </c>
      <c r="F276" s="100">
        <f t="shared" si="46"/>
        <v>19.04712962963</v>
      </c>
      <c r="G276" s="100">
        <f t="shared" si="44"/>
        <v>-55.449036</v>
      </c>
      <c r="J276" s="98">
        <v>13945055555.556</v>
      </c>
      <c r="K276" s="98">
        <v>-88.626059999999995</v>
      </c>
      <c r="L276" s="98">
        <v>-82.042725000000004</v>
      </c>
      <c r="N276" s="100">
        <f t="shared" si="47"/>
        <v>19.04712962963</v>
      </c>
      <c r="O276" s="100">
        <f t="shared" si="45"/>
        <v>-62.988692999999998</v>
      </c>
    </row>
    <row r="277" spans="2:15" x14ac:dyDescent="0.25">
      <c r="B277" s="98">
        <v>14926740740.740999</v>
      </c>
      <c r="C277" s="98">
        <v>-74.428191999999996</v>
      </c>
      <c r="D277" s="98">
        <v>-68.466080000000005</v>
      </c>
      <c r="F277" s="100">
        <f t="shared" si="46"/>
        <v>20.656555555556</v>
      </c>
      <c r="G277" s="100">
        <f t="shared" si="44"/>
        <v>-68.769874999999999</v>
      </c>
      <c r="J277" s="98">
        <v>14926740740.740999</v>
      </c>
      <c r="K277" s="98">
        <v>-79.785110000000003</v>
      </c>
      <c r="L277" s="98">
        <v>-72.890388000000002</v>
      </c>
      <c r="N277" s="100">
        <f t="shared" si="47"/>
        <v>20.656555555556</v>
      </c>
      <c r="O277" s="100">
        <f t="shared" si="45"/>
        <v>-61.373440000000002</v>
      </c>
    </row>
    <row r="278" spans="2:15" x14ac:dyDescent="0.25">
      <c r="B278" s="98">
        <v>15908425925.926001</v>
      </c>
      <c r="C278" s="98">
        <v>-74.230391999999995</v>
      </c>
      <c r="D278" s="98">
        <v>-68.095253</v>
      </c>
      <c r="F278" s="100">
        <f t="shared" si="46"/>
        <v>22.265981481480999</v>
      </c>
      <c r="G278" s="100">
        <f t="shared" si="44"/>
        <v>-67.132828000000003</v>
      </c>
      <c r="J278" s="98">
        <v>15908425925.926001</v>
      </c>
      <c r="K278" s="98">
        <v>-84.196098000000006</v>
      </c>
      <c r="L278" s="98">
        <v>-77.289176999999995</v>
      </c>
      <c r="N278" s="100">
        <f t="shared" si="47"/>
        <v>22.265981481480999</v>
      </c>
      <c r="O278" s="100">
        <f t="shared" si="45"/>
        <v>-54.432136999999997</v>
      </c>
    </row>
    <row r="279" spans="2:15" x14ac:dyDescent="0.25">
      <c r="B279" s="98">
        <v>16890111111.111</v>
      </c>
      <c r="C279" s="98">
        <v>-78.006034999999997</v>
      </c>
      <c r="D279" s="98">
        <v>-71.758041000000006</v>
      </c>
      <c r="F279" s="100">
        <f t="shared" si="46"/>
        <v>23.875407407407</v>
      </c>
      <c r="G279" s="100">
        <f t="shared" si="44"/>
        <v>-72.041718000000003</v>
      </c>
      <c r="J279" s="98">
        <v>16890111111.111</v>
      </c>
      <c r="K279" s="98">
        <v>-75.878890999999996</v>
      </c>
      <c r="L279" s="98">
        <v>-68.645591999999994</v>
      </c>
      <c r="N279" s="100">
        <f t="shared" si="47"/>
        <v>23.875407407407</v>
      </c>
      <c r="O279" s="100">
        <f t="shared" si="45"/>
        <v>-59.035899999999998</v>
      </c>
    </row>
    <row r="280" spans="2:15" x14ac:dyDescent="0.25">
      <c r="B280" s="98">
        <v>17871796296.296001</v>
      </c>
      <c r="C280" s="98">
        <v>-84.778571999999997</v>
      </c>
      <c r="D280" s="98">
        <v>-77.480086999999997</v>
      </c>
      <c r="F280" s="100">
        <f t="shared" si="46"/>
        <v>25.484833333333</v>
      </c>
      <c r="G280" s="100">
        <f t="shared" si="44"/>
        <v>-60.727547000000001</v>
      </c>
      <c r="J280" s="98">
        <v>17871796296.296001</v>
      </c>
      <c r="K280" s="98">
        <v>-81.106682000000006</v>
      </c>
      <c r="L280" s="98">
        <v>-72.113776999999999</v>
      </c>
      <c r="N280" s="100">
        <f t="shared" si="47"/>
        <v>25.484833333333</v>
      </c>
      <c r="O280" s="100">
        <f t="shared" si="45"/>
        <v>-60.688834999999997</v>
      </c>
    </row>
    <row r="281" spans="2:15" x14ac:dyDescent="0.25">
      <c r="B281" s="98">
        <v>18853481481.480999</v>
      </c>
      <c r="C281" s="98">
        <v>-74.498031999999995</v>
      </c>
      <c r="D281" s="98">
        <v>-66.629097000000002</v>
      </c>
      <c r="F281" s="100">
        <f t="shared" si="46"/>
        <v>27.094259259258997</v>
      </c>
      <c r="G281" s="100">
        <f t="shared" si="44"/>
        <v>-56.330264999999997</v>
      </c>
      <c r="J281" s="98">
        <v>18853481481.480999</v>
      </c>
      <c r="K281" s="98">
        <v>-73.359589</v>
      </c>
      <c r="L281" s="98">
        <v>-64.800460999999999</v>
      </c>
      <c r="N281" s="100">
        <f t="shared" si="47"/>
        <v>27.094259259258997</v>
      </c>
      <c r="O281" s="100">
        <f t="shared" si="45"/>
        <v>-67.021133000000006</v>
      </c>
    </row>
    <row r="282" spans="2:15" x14ac:dyDescent="0.25">
      <c r="B282" s="98">
        <v>19835166666.667</v>
      </c>
      <c r="C282" s="98">
        <v>-68.907050999999996</v>
      </c>
      <c r="D282" s="98">
        <v>-61.365546999999999</v>
      </c>
      <c r="F282" s="100">
        <f t="shared" si="46"/>
        <v>28.703685185185002</v>
      </c>
      <c r="G282" s="100">
        <f t="shared" si="44"/>
        <v>-62.531086000000002</v>
      </c>
      <c r="J282" s="98">
        <v>19835166666.667</v>
      </c>
      <c r="K282" s="98">
        <v>-83.272751</v>
      </c>
      <c r="L282" s="98">
        <v>-74.399940000000001</v>
      </c>
      <c r="N282" s="100">
        <f t="shared" si="47"/>
        <v>28.703685185185002</v>
      </c>
      <c r="O282" s="100">
        <f t="shared" si="45"/>
        <v>-65.203934000000004</v>
      </c>
    </row>
    <row r="283" spans="2:15" x14ac:dyDescent="0.25">
      <c r="B283" s="98">
        <v>20816851851.852001</v>
      </c>
      <c r="C283" s="98">
        <v>-88.921227000000002</v>
      </c>
      <c r="D283" s="98">
        <v>-81.560112000000004</v>
      </c>
      <c r="F283" s="100">
        <f t="shared" si="46"/>
        <v>30.313111111110999</v>
      </c>
      <c r="G283" s="100">
        <f t="shared" si="44"/>
        <v>-59.55912</v>
      </c>
      <c r="J283" s="98">
        <v>20816851851.852001</v>
      </c>
      <c r="K283" s="98">
        <v>-78.648658999999995</v>
      </c>
      <c r="L283" s="98">
        <v>-70.061249000000004</v>
      </c>
      <c r="N283" s="100">
        <f t="shared" si="47"/>
        <v>30.313111111110999</v>
      </c>
      <c r="O283" s="100">
        <f t="shared" si="45"/>
        <v>-60.993316999999998</v>
      </c>
    </row>
    <row r="284" spans="2:15" x14ac:dyDescent="0.25">
      <c r="B284" s="98">
        <v>21798537037.036999</v>
      </c>
      <c r="C284" s="98">
        <v>-68.061974000000006</v>
      </c>
      <c r="D284" s="98">
        <v>-60.961863999999998</v>
      </c>
      <c r="F284" s="100">
        <f t="shared" si="46"/>
        <v>31.922537037036999</v>
      </c>
      <c r="G284" s="100">
        <f t="shared" si="44"/>
        <v>-63.830489999999998</v>
      </c>
      <c r="J284" s="98">
        <v>21798537037.036999</v>
      </c>
      <c r="K284" s="98">
        <v>-76.108185000000006</v>
      </c>
      <c r="L284" s="98">
        <v>-67.108604</v>
      </c>
      <c r="N284" s="100">
        <f t="shared" si="47"/>
        <v>31.922537037036999</v>
      </c>
      <c r="O284" s="100">
        <f t="shared" si="45"/>
        <v>-61.369731999999999</v>
      </c>
    </row>
    <row r="285" spans="2:15" x14ac:dyDescent="0.25">
      <c r="B285" s="98">
        <v>22780222222.222</v>
      </c>
      <c r="C285" s="98">
        <v>-76.521728999999993</v>
      </c>
      <c r="D285" s="98">
        <v>-69.156822000000005</v>
      </c>
      <c r="F285" s="100">
        <f t="shared" si="46"/>
        <v>33.531962962963</v>
      </c>
      <c r="G285" s="100">
        <f t="shared" si="44"/>
        <v>-66.492087999999995</v>
      </c>
      <c r="J285" s="98">
        <v>22780222222.222</v>
      </c>
      <c r="K285" s="98">
        <v>-84.159576000000001</v>
      </c>
      <c r="L285" s="98">
        <v>-75.093558999999999</v>
      </c>
      <c r="N285" s="100">
        <f t="shared" si="47"/>
        <v>33.531962962963</v>
      </c>
      <c r="O285" s="100">
        <f t="shared" si="45"/>
        <v>-62.072806999999997</v>
      </c>
    </row>
    <row r="286" spans="2:15" x14ac:dyDescent="0.25">
      <c r="B286" s="98">
        <v>23761907407.407001</v>
      </c>
      <c r="C286" s="98">
        <v>-82.301811000000001</v>
      </c>
      <c r="D286" s="98">
        <v>-74.437042000000005</v>
      </c>
      <c r="F286" s="100">
        <f t="shared" si="46"/>
        <v>35.141388888888997</v>
      </c>
      <c r="G286" s="100">
        <f t="shared" si="44"/>
        <v>-64.500754999999998</v>
      </c>
      <c r="J286" s="98">
        <v>23761907407.407001</v>
      </c>
      <c r="K286" s="98">
        <v>-81.350830000000002</v>
      </c>
      <c r="L286" s="98">
        <v>-72.259688999999995</v>
      </c>
      <c r="N286" s="100">
        <f t="shared" si="47"/>
        <v>35.141388888888997</v>
      </c>
      <c r="O286" s="100">
        <f t="shared" si="45"/>
        <v>-62.208908000000001</v>
      </c>
    </row>
    <row r="287" spans="2:15" x14ac:dyDescent="0.25">
      <c r="B287" s="98">
        <v>24743592592.592999</v>
      </c>
      <c r="C287" s="98">
        <v>-74.594855999999993</v>
      </c>
      <c r="D287" s="98">
        <v>-65.558623999999995</v>
      </c>
      <c r="F287" s="100">
        <f t="shared" si="46"/>
        <v>36.750814814815001</v>
      </c>
      <c r="G287" s="100">
        <f t="shared" si="44"/>
        <v>-66.377089999999995</v>
      </c>
      <c r="J287" s="98">
        <v>24743592592.592999</v>
      </c>
      <c r="K287" s="98">
        <v>-76.997978000000003</v>
      </c>
      <c r="L287" s="98">
        <v>-67.924042</v>
      </c>
      <c r="N287" s="100">
        <f t="shared" si="47"/>
        <v>36.750814814815001</v>
      </c>
      <c r="O287" s="100">
        <f t="shared" si="45"/>
        <v>-63.445754999999998</v>
      </c>
    </row>
    <row r="288" spans="2:15" x14ac:dyDescent="0.25">
      <c r="B288" s="98">
        <v>25725277777.778</v>
      </c>
      <c r="C288" s="98">
        <v>-90.064864999999998</v>
      </c>
      <c r="D288" s="98">
        <v>-80.462288000000001</v>
      </c>
      <c r="F288" s="100">
        <f t="shared" si="46"/>
        <v>38.360240740740998</v>
      </c>
      <c r="G288" s="100">
        <f t="shared" si="44"/>
        <v>-59.858967</v>
      </c>
      <c r="J288" s="98">
        <v>25725277777.778</v>
      </c>
      <c r="K288" s="98">
        <v>-81.457595999999995</v>
      </c>
      <c r="L288" s="98">
        <v>-72.036186000000001</v>
      </c>
      <c r="N288" s="100">
        <f t="shared" si="47"/>
        <v>38.360240740740998</v>
      </c>
      <c r="O288" s="100">
        <f t="shared" si="45"/>
        <v>-67.039947999999995</v>
      </c>
    </row>
    <row r="289" spans="2:16" x14ac:dyDescent="0.25">
      <c r="B289" s="98">
        <v>26706962962.963001</v>
      </c>
      <c r="C289" s="98">
        <v>-80.513251999999994</v>
      </c>
      <c r="D289" s="98">
        <v>-70.799109999999999</v>
      </c>
      <c r="F289" s="100">
        <f t="shared" si="46"/>
        <v>39.969666666667003</v>
      </c>
      <c r="G289" s="100">
        <f t="shared" si="44"/>
        <v>-46.198447999999999</v>
      </c>
      <c r="J289" s="98">
        <v>26706962962.963001</v>
      </c>
      <c r="K289" s="98">
        <v>-79.768119999999996</v>
      </c>
      <c r="L289" s="98">
        <v>-69.750022999999999</v>
      </c>
      <c r="N289" s="100">
        <f t="shared" si="47"/>
        <v>39.969666666667003</v>
      </c>
      <c r="O289" s="100">
        <f t="shared" si="45"/>
        <v>-64.268653999999998</v>
      </c>
    </row>
    <row r="290" spans="2:16" x14ac:dyDescent="0.25">
      <c r="B290" s="98">
        <v>27688648148.147999</v>
      </c>
      <c r="C290" s="98">
        <v>-81.154426999999998</v>
      </c>
      <c r="D290" s="98">
        <v>-71.525261</v>
      </c>
      <c r="F290" s="100" t="s">
        <v>21</v>
      </c>
      <c r="J290" s="98">
        <v>27688648148.147999</v>
      </c>
      <c r="K290" s="98">
        <v>-77.427368000000001</v>
      </c>
      <c r="L290" s="98">
        <v>-66.838736999999995</v>
      </c>
      <c r="N290" s="100" t="s">
        <v>21</v>
      </c>
    </row>
    <row r="291" spans="2:16" x14ac:dyDescent="0.25">
      <c r="B291" s="98">
        <v>28670333333.333</v>
      </c>
      <c r="C291" s="98">
        <v>-64.272696999999994</v>
      </c>
      <c r="D291" s="98">
        <v>-54.118118000000003</v>
      </c>
      <c r="J291" s="98">
        <v>28670333333.333</v>
      </c>
      <c r="K291" s="98">
        <v>-93.135345000000001</v>
      </c>
      <c r="L291" s="98">
        <v>-82.381798000000003</v>
      </c>
    </row>
    <row r="292" spans="2:16" x14ac:dyDescent="0.25">
      <c r="B292" s="98" t="s">
        <v>21</v>
      </c>
      <c r="J292" s="98" t="s">
        <v>21</v>
      </c>
    </row>
    <row r="293" spans="2:16" x14ac:dyDescent="0.25">
      <c r="F293" s="100" t="s">
        <v>49</v>
      </c>
      <c r="N293" s="100" t="s">
        <v>49</v>
      </c>
    </row>
    <row r="294" spans="2:16" ht="15.75" x14ac:dyDescent="0.25">
      <c r="F294" s="100" t="s">
        <v>19</v>
      </c>
      <c r="G294" s="100" t="str">
        <f t="shared" ref="G294:G313" si="48">D320</f>
        <v>3Rx4L dBc Log Mag(dB)</v>
      </c>
      <c r="H294" s="106">
        <v>3</v>
      </c>
      <c r="N294" s="100" t="s">
        <v>19</v>
      </c>
      <c r="O294" s="100" t="str">
        <f t="shared" ref="O294:O313" si="49">L320</f>
        <v>3Rx4L dBc Log Mag(dB)</v>
      </c>
      <c r="P294" s="106">
        <v>3</v>
      </c>
    </row>
    <row r="295" spans="2:16" ht="15.75" x14ac:dyDescent="0.25">
      <c r="B295" s="98" t="s">
        <v>47</v>
      </c>
      <c r="F295" s="100">
        <f t="shared" ref="F295:F313" si="50">B321/1000000000</f>
        <v>12.996333333333</v>
      </c>
      <c r="G295" s="100">
        <f t="shared" si="48"/>
        <v>-55.561729</v>
      </c>
      <c r="H295" s="107">
        <f>ABS(AVERAGE(G295:G313)-(H294-1)*5)</f>
        <v>77.403655947368406</v>
      </c>
      <c r="J295" s="98" t="s">
        <v>47</v>
      </c>
      <c r="N295" s="100">
        <f t="shared" ref="N295:N313" si="51">J321/1000000000</f>
        <v>12.996333333333</v>
      </c>
      <c r="O295" s="100">
        <f t="shared" si="49"/>
        <v>-72.889854</v>
      </c>
      <c r="P295" s="107">
        <f>ABS(AVERAGE(O295:O313)-(P294-1)*5)</f>
        <v>86.71069494736841</v>
      </c>
    </row>
    <row r="296" spans="2:16" x14ac:dyDescent="0.25">
      <c r="B296" s="98" t="s">
        <v>19</v>
      </c>
      <c r="C296" s="98" t="s">
        <v>133</v>
      </c>
      <c r="D296" s="98" t="s">
        <v>48</v>
      </c>
      <c r="F296" s="100">
        <f t="shared" si="50"/>
        <v>14.496537037037001</v>
      </c>
      <c r="G296" s="100">
        <f t="shared" si="48"/>
        <v>-58.103152999999999</v>
      </c>
      <c r="J296" s="98" t="s">
        <v>19</v>
      </c>
      <c r="K296" s="98" t="s">
        <v>133</v>
      </c>
      <c r="L296" s="98" t="s">
        <v>48</v>
      </c>
      <c r="N296" s="100">
        <f t="shared" si="51"/>
        <v>14.496537037037001</v>
      </c>
      <c r="O296" s="100">
        <f t="shared" si="49"/>
        <v>-70.898643000000007</v>
      </c>
    </row>
    <row r="297" spans="2:16" x14ac:dyDescent="0.25">
      <c r="B297" s="98">
        <v>11000000000</v>
      </c>
      <c r="C297" s="98">
        <v>-45.572978999999997</v>
      </c>
      <c r="D297" s="98">
        <v>-38.220981999999999</v>
      </c>
      <c r="F297" s="100">
        <f t="shared" si="50"/>
        <v>15.996740740741</v>
      </c>
      <c r="G297" s="100">
        <f t="shared" si="48"/>
        <v>-65.797989000000001</v>
      </c>
      <c r="J297" s="98">
        <v>11000000000</v>
      </c>
      <c r="K297" s="98">
        <v>-75.782959000000005</v>
      </c>
      <c r="L297" s="98">
        <v>-64.482780000000005</v>
      </c>
      <c r="N297" s="100">
        <f t="shared" si="51"/>
        <v>15.996740740741</v>
      </c>
      <c r="O297" s="100">
        <f t="shared" si="49"/>
        <v>-78.262566000000007</v>
      </c>
    </row>
    <row r="298" spans="2:16" x14ac:dyDescent="0.25">
      <c r="B298" s="98">
        <v>12609425925.926001</v>
      </c>
      <c r="C298" s="98">
        <v>-58.081958999999998</v>
      </c>
      <c r="D298" s="98">
        <v>-51.203541000000001</v>
      </c>
      <c r="F298" s="100">
        <f t="shared" si="50"/>
        <v>17.496944444444001</v>
      </c>
      <c r="G298" s="100">
        <f t="shared" si="48"/>
        <v>-63.956619000000003</v>
      </c>
      <c r="J298" s="98">
        <v>12609425925.926001</v>
      </c>
      <c r="K298" s="98">
        <v>-61.841929999999998</v>
      </c>
      <c r="L298" s="98">
        <v>-53.569789999999998</v>
      </c>
      <c r="N298" s="100">
        <f t="shared" si="51"/>
        <v>17.496944444444001</v>
      </c>
      <c r="O298" s="100">
        <f t="shared" si="49"/>
        <v>-80.308280999999994</v>
      </c>
    </row>
    <row r="299" spans="2:16" x14ac:dyDescent="0.25">
      <c r="B299" s="98">
        <v>14218851851.851999</v>
      </c>
      <c r="C299" s="98">
        <v>-54.143428999999998</v>
      </c>
      <c r="D299" s="98">
        <v>-47.839793999999998</v>
      </c>
      <c r="F299" s="100">
        <f t="shared" si="50"/>
        <v>18.997148148148</v>
      </c>
      <c r="G299" s="100">
        <f t="shared" si="48"/>
        <v>-62.509585999999999</v>
      </c>
      <c r="J299" s="98">
        <v>14218851851.851999</v>
      </c>
      <c r="K299" s="98">
        <v>-56.778354999999998</v>
      </c>
      <c r="L299" s="98">
        <v>-50.134830000000001</v>
      </c>
      <c r="N299" s="100">
        <f t="shared" si="51"/>
        <v>18.997148148148</v>
      </c>
      <c r="O299" s="100">
        <f t="shared" si="49"/>
        <v>-73.717560000000006</v>
      </c>
    </row>
    <row r="300" spans="2:16" x14ac:dyDescent="0.25">
      <c r="B300" s="98">
        <v>15828277777.778</v>
      </c>
      <c r="C300" s="98">
        <v>-59.373589000000003</v>
      </c>
      <c r="D300" s="98">
        <v>-53.189830999999998</v>
      </c>
      <c r="F300" s="100">
        <f t="shared" si="50"/>
        <v>20.497351851852002</v>
      </c>
      <c r="G300" s="100">
        <f t="shared" si="48"/>
        <v>-57.991081000000001</v>
      </c>
      <c r="J300" s="98">
        <v>15828277777.778</v>
      </c>
      <c r="K300" s="98">
        <v>-60.016579</v>
      </c>
      <c r="L300" s="98">
        <v>-53.433242999999997</v>
      </c>
      <c r="N300" s="100">
        <f t="shared" si="51"/>
        <v>20.497351851852002</v>
      </c>
      <c r="O300" s="100">
        <f t="shared" si="49"/>
        <v>-72.879204000000001</v>
      </c>
    </row>
    <row r="301" spans="2:16" x14ac:dyDescent="0.25">
      <c r="B301" s="98">
        <v>17437703703.703999</v>
      </c>
      <c r="C301" s="98">
        <v>-61.448138999999998</v>
      </c>
      <c r="D301" s="98">
        <v>-55.486023000000003</v>
      </c>
      <c r="F301" s="100">
        <f t="shared" si="50"/>
        <v>21.997555555556001</v>
      </c>
      <c r="G301" s="100">
        <f t="shared" si="48"/>
        <v>-66.804451</v>
      </c>
      <c r="J301" s="98">
        <v>17437703703.703999</v>
      </c>
      <c r="K301" s="98">
        <v>-66.563156000000006</v>
      </c>
      <c r="L301" s="98">
        <v>-59.668430000000001</v>
      </c>
      <c r="N301" s="100">
        <f t="shared" si="51"/>
        <v>21.997555555556001</v>
      </c>
      <c r="O301" s="100">
        <f t="shared" si="49"/>
        <v>-76.758446000000006</v>
      </c>
    </row>
    <row r="302" spans="2:16" x14ac:dyDescent="0.25">
      <c r="B302" s="98">
        <v>19047129629.630001</v>
      </c>
      <c r="C302" s="98">
        <v>-61.584170999999998</v>
      </c>
      <c r="D302" s="98">
        <v>-55.449036</v>
      </c>
      <c r="F302" s="100">
        <f t="shared" si="50"/>
        <v>23.497759259258999</v>
      </c>
      <c r="G302" s="100">
        <f t="shared" si="48"/>
        <v>-70.425774000000004</v>
      </c>
      <c r="J302" s="98">
        <v>19047129629.630001</v>
      </c>
      <c r="K302" s="98">
        <v>-69.895615000000006</v>
      </c>
      <c r="L302" s="98">
        <v>-62.988692999999998</v>
      </c>
      <c r="N302" s="100">
        <f t="shared" si="51"/>
        <v>23.497759259258999</v>
      </c>
      <c r="O302" s="100">
        <f t="shared" si="49"/>
        <v>-76.825301999999994</v>
      </c>
    </row>
    <row r="303" spans="2:16" x14ac:dyDescent="0.25">
      <c r="B303" s="98">
        <v>20656555555.556</v>
      </c>
      <c r="C303" s="98">
        <v>-75.017868000000007</v>
      </c>
      <c r="D303" s="98">
        <v>-68.769874999999999</v>
      </c>
      <c r="F303" s="100">
        <f t="shared" si="50"/>
        <v>24.997962962963001</v>
      </c>
      <c r="G303" s="100">
        <f t="shared" si="48"/>
        <v>-67.416984999999997</v>
      </c>
      <c r="J303" s="98">
        <v>20656555555.556</v>
      </c>
      <c r="K303" s="98">
        <v>-68.606742999999994</v>
      </c>
      <c r="L303" s="98">
        <v>-61.373440000000002</v>
      </c>
      <c r="N303" s="100">
        <f t="shared" si="51"/>
        <v>24.997962962963001</v>
      </c>
      <c r="O303" s="100">
        <f t="shared" si="49"/>
        <v>-88.876227999999998</v>
      </c>
    </row>
    <row r="304" spans="2:16" x14ac:dyDescent="0.25">
      <c r="B304" s="98">
        <v>22265981481.480999</v>
      </c>
      <c r="C304" s="98">
        <v>-74.431313000000003</v>
      </c>
      <c r="D304" s="98">
        <v>-67.132828000000003</v>
      </c>
      <c r="F304" s="100">
        <f t="shared" si="50"/>
        <v>26.498166666667</v>
      </c>
      <c r="G304" s="100">
        <f t="shared" si="48"/>
        <v>-67.060349000000002</v>
      </c>
      <c r="J304" s="98">
        <v>22265981481.480999</v>
      </c>
      <c r="K304" s="98">
        <v>-63.425044999999997</v>
      </c>
      <c r="L304" s="98">
        <v>-54.432136999999997</v>
      </c>
      <c r="N304" s="100">
        <f t="shared" si="51"/>
        <v>26.498166666667</v>
      </c>
      <c r="O304" s="100">
        <f t="shared" si="49"/>
        <v>-83.559914000000006</v>
      </c>
    </row>
    <row r="305" spans="2:16" x14ac:dyDescent="0.25">
      <c r="B305" s="98">
        <v>23875407407.407001</v>
      </c>
      <c r="C305" s="98">
        <v>-79.910651999999999</v>
      </c>
      <c r="D305" s="98">
        <v>-72.041718000000003</v>
      </c>
      <c r="F305" s="100">
        <f t="shared" si="50"/>
        <v>27.998370370369997</v>
      </c>
      <c r="G305" s="100">
        <f t="shared" si="48"/>
        <v>-70.287436999999997</v>
      </c>
      <c r="J305" s="98">
        <v>23875407407.407001</v>
      </c>
      <c r="K305" s="98">
        <v>-67.595032000000003</v>
      </c>
      <c r="L305" s="98">
        <v>-59.035899999999998</v>
      </c>
      <c r="N305" s="100">
        <f t="shared" si="51"/>
        <v>27.998370370369997</v>
      </c>
      <c r="O305" s="100">
        <f t="shared" si="49"/>
        <v>-73.814384000000004</v>
      </c>
    </row>
    <row r="306" spans="2:16" x14ac:dyDescent="0.25">
      <c r="B306" s="98">
        <v>25484833333.333</v>
      </c>
      <c r="C306" s="98">
        <v>-68.269051000000005</v>
      </c>
      <c r="D306" s="98">
        <v>-60.727547000000001</v>
      </c>
      <c r="F306" s="100">
        <f t="shared" si="50"/>
        <v>29.498574074074</v>
      </c>
      <c r="G306" s="100">
        <f t="shared" si="48"/>
        <v>-64.048477000000005</v>
      </c>
      <c r="J306" s="98">
        <v>25484833333.333</v>
      </c>
      <c r="K306" s="98">
        <v>-69.561645999999996</v>
      </c>
      <c r="L306" s="98">
        <v>-60.688834999999997</v>
      </c>
      <c r="N306" s="100">
        <f t="shared" si="51"/>
        <v>29.498574074074</v>
      </c>
      <c r="O306" s="100">
        <f t="shared" si="49"/>
        <v>-82.316101000000003</v>
      </c>
    </row>
    <row r="307" spans="2:16" x14ac:dyDescent="0.25">
      <c r="B307" s="98">
        <v>27094259259.258999</v>
      </c>
      <c r="C307" s="98">
        <v>-63.691383000000002</v>
      </c>
      <c r="D307" s="98">
        <v>-56.330264999999997</v>
      </c>
      <c r="F307" s="100">
        <f t="shared" si="50"/>
        <v>30.998777777777999</v>
      </c>
      <c r="G307" s="100">
        <f t="shared" si="48"/>
        <v>-65.652289999999994</v>
      </c>
      <c r="J307" s="98">
        <v>27094259259.258999</v>
      </c>
      <c r="K307" s="98">
        <v>-75.608551000000006</v>
      </c>
      <c r="L307" s="98">
        <v>-67.021133000000006</v>
      </c>
      <c r="N307" s="100">
        <f t="shared" si="51"/>
        <v>30.998777777777999</v>
      </c>
      <c r="O307" s="100">
        <f t="shared" si="49"/>
        <v>-85.752021999999997</v>
      </c>
    </row>
    <row r="308" spans="2:16" x14ac:dyDescent="0.25">
      <c r="B308" s="98">
        <v>28703685185.185001</v>
      </c>
      <c r="C308" s="98">
        <v>-69.631195000000005</v>
      </c>
      <c r="D308" s="98">
        <v>-62.531086000000002</v>
      </c>
      <c r="F308" s="100">
        <f t="shared" si="50"/>
        <v>32.498981481480996</v>
      </c>
      <c r="G308" s="100">
        <f t="shared" si="48"/>
        <v>-75.749061999999995</v>
      </c>
      <c r="J308" s="98">
        <v>28703685185.185001</v>
      </c>
      <c r="K308" s="98">
        <v>-74.203513999999998</v>
      </c>
      <c r="L308" s="98">
        <v>-65.203934000000004</v>
      </c>
      <c r="N308" s="100">
        <f t="shared" si="51"/>
        <v>32.498981481480996</v>
      </c>
      <c r="O308" s="100">
        <f t="shared" si="49"/>
        <v>-70.152457999999996</v>
      </c>
    </row>
    <row r="309" spans="2:16" x14ac:dyDescent="0.25">
      <c r="B309" s="98">
        <v>30313111111.111</v>
      </c>
      <c r="C309" s="98">
        <v>-66.924025999999998</v>
      </c>
      <c r="D309" s="98">
        <v>-59.55912</v>
      </c>
      <c r="F309" s="100">
        <f t="shared" si="50"/>
        <v>33.999185185184999</v>
      </c>
      <c r="G309" s="100">
        <f t="shared" si="48"/>
        <v>-85.829216000000002</v>
      </c>
      <c r="J309" s="98">
        <v>30313111111.111</v>
      </c>
      <c r="K309" s="98">
        <v>-70.059334000000007</v>
      </c>
      <c r="L309" s="98">
        <v>-60.993316999999998</v>
      </c>
      <c r="N309" s="100">
        <f t="shared" si="51"/>
        <v>33.999185185184999</v>
      </c>
      <c r="O309" s="100">
        <f t="shared" si="49"/>
        <v>-77.403396999999998</v>
      </c>
    </row>
    <row r="310" spans="2:16" x14ac:dyDescent="0.25">
      <c r="B310" s="98">
        <v>31922537037.036999</v>
      </c>
      <c r="C310" s="98">
        <v>-71.695250999999999</v>
      </c>
      <c r="D310" s="98">
        <v>-63.830489999999998</v>
      </c>
      <c r="F310" s="100">
        <f t="shared" si="50"/>
        <v>35.499388888889001</v>
      </c>
      <c r="G310" s="100">
        <f t="shared" si="48"/>
        <v>-70.552238000000003</v>
      </c>
      <c r="J310" s="98">
        <v>31922537037.036999</v>
      </c>
      <c r="K310" s="98">
        <v>-70.460869000000002</v>
      </c>
      <c r="L310" s="98">
        <v>-61.369731999999999</v>
      </c>
      <c r="N310" s="100">
        <f t="shared" si="51"/>
        <v>35.499388888889001</v>
      </c>
      <c r="O310" s="100">
        <f t="shared" si="49"/>
        <v>-69.277214000000001</v>
      </c>
    </row>
    <row r="311" spans="2:16" x14ac:dyDescent="0.25">
      <c r="B311" s="98">
        <v>33531962962.963001</v>
      </c>
      <c r="C311" s="98">
        <v>-75.528319999999994</v>
      </c>
      <c r="D311" s="98">
        <v>-66.492087999999995</v>
      </c>
      <c r="F311" s="100">
        <f t="shared" si="50"/>
        <v>36.999592592593004</v>
      </c>
      <c r="G311" s="100">
        <f t="shared" si="48"/>
        <v>-66.087424999999996</v>
      </c>
      <c r="J311" s="98">
        <v>33531962962.963001</v>
      </c>
      <c r="K311" s="98">
        <v>-71.146743999999998</v>
      </c>
      <c r="L311" s="98">
        <v>-62.072806999999997</v>
      </c>
      <c r="N311" s="100">
        <f t="shared" si="51"/>
        <v>36.999592592593004</v>
      </c>
      <c r="O311" s="100">
        <f t="shared" si="49"/>
        <v>-69.909842999999995</v>
      </c>
    </row>
    <row r="312" spans="2:16" x14ac:dyDescent="0.25">
      <c r="B312" s="98">
        <v>35141388888.889</v>
      </c>
      <c r="C312" s="98">
        <v>-74.103333000000006</v>
      </c>
      <c r="D312" s="98">
        <v>-64.500754999999998</v>
      </c>
      <c r="F312" s="100">
        <f t="shared" si="50"/>
        <v>38.499796296295997</v>
      </c>
      <c r="G312" s="100">
        <f t="shared" si="48"/>
        <v>-81.324837000000002</v>
      </c>
      <c r="J312" s="98">
        <v>35141388888.889</v>
      </c>
      <c r="K312" s="98">
        <v>-71.630324999999999</v>
      </c>
      <c r="L312" s="98">
        <v>-62.208908000000001</v>
      </c>
      <c r="N312" s="100">
        <f t="shared" si="51"/>
        <v>38.499796296295997</v>
      </c>
      <c r="O312" s="100">
        <f t="shared" si="49"/>
        <v>-75.840744000000001</v>
      </c>
    </row>
    <row r="313" spans="2:16" x14ac:dyDescent="0.25">
      <c r="B313" s="98">
        <v>36750814814.815002</v>
      </c>
      <c r="C313" s="98">
        <v>-76.091239999999999</v>
      </c>
      <c r="D313" s="98">
        <v>-66.377089999999995</v>
      </c>
      <c r="F313" s="100">
        <f t="shared" si="50"/>
        <v>40</v>
      </c>
      <c r="G313" s="100">
        <f t="shared" si="48"/>
        <v>-65.510765000000006</v>
      </c>
      <c r="J313" s="98">
        <v>36750814814.815002</v>
      </c>
      <c r="K313" s="98">
        <v>-73.463859999999997</v>
      </c>
      <c r="L313" s="98">
        <v>-63.445754999999998</v>
      </c>
      <c r="N313" s="100">
        <f t="shared" si="51"/>
        <v>40</v>
      </c>
      <c r="O313" s="100">
        <f t="shared" si="49"/>
        <v>-78.061042999999998</v>
      </c>
    </row>
    <row r="314" spans="2:16" x14ac:dyDescent="0.25">
      <c r="B314" s="98">
        <v>38360240740.740997</v>
      </c>
      <c r="C314" s="98">
        <v>-69.488129000000001</v>
      </c>
      <c r="D314" s="98">
        <v>-59.858967</v>
      </c>
      <c r="F314" s="100" t="s">
        <v>21</v>
      </c>
      <c r="J314" s="98">
        <v>38360240740.740997</v>
      </c>
      <c r="K314" s="98">
        <v>-77.628578000000005</v>
      </c>
      <c r="L314" s="98">
        <v>-67.039947999999995</v>
      </c>
      <c r="N314" s="100" t="s">
        <v>21</v>
      </c>
    </row>
    <row r="315" spans="2:16" x14ac:dyDescent="0.25">
      <c r="B315" s="98">
        <v>39969666666.667</v>
      </c>
      <c r="C315" s="98">
        <v>-56.353026999999997</v>
      </c>
      <c r="D315" s="98">
        <v>-46.198447999999999</v>
      </c>
      <c r="J315" s="98">
        <v>39969666666.667</v>
      </c>
      <c r="K315" s="98">
        <v>-75.022209000000004</v>
      </c>
      <c r="L315" s="98">
        <v>-64.268653999999998</v>
      </c>
    </row>
    <row r="316" spans="2:16" x14ac:dyDescent="0.25">
      <c r="B316" s="98" t="s">
        <v>21</v>
      </c>
      <c r="J316" s="98" t="s">
        <v>21</v>
      </c>
    </row>
    <row r="317" spans="2:16" x14ac:dyDescent="0.25">
      <c r="F317" s="100" t="s">
        <v>51</v>
      </c>
      <c r="N317" s="100" t="s">
        <v>51</v>
      </c>
    </row>
    <row r="318" spans="2:16" ht="15.75" x14ac:dyDescent="0.25">
      <c r="F318" s="100" t="s">
        <v>19</v>
      </c>
      <c r="G318" s="100" t="str">
        <f t="shared" ref="G318:G337" si="52">D344</f>
        <v>3Rx5L dBc Log Mag(dB)</v>
      </c>
      <c r="H318" s="106">
        <v>3</v>
      </c>
      <c r="N318" s="100" t="s">
        <v>19</v>
      </c>
      <c r="O318" s="100" t="str">
        <f t="shared" ref="O318:O337" si="53">L344</f>
        <v>3Rx5L dBc Log Mag(dB)</v>
      </c>
      <c r="P318" s="106">
        <v>3</v>
      </c>
    </row>
    <row r="319" spans="2:16" ht="15.75" x14ac:dyDescent="0.25">
      <c r="B319" s="98" t="s">
        <v>49</v>
      </c>
      <c r="F319" s="100">
        <f t="shared" ref="F319:F337" si="54">B345/1000000000</f>
        <v>16.663</v>
      </c>
      <c r="G319" s="100">
        <f t="shared" si="52"/>
        <v>-37.480099000000003</v>
      </c>
      <c r="H319" s="107">
        <f>ABS(AVERAGE(G319:G337)-(H318-1)*5)</f>
        <v>62.772976789473695</v>
      </c>
      <c r="J319" s="98" t="s">
        <v>49</v>
      </c>
      <c r="N319" s="100">
        <f t="shared" ref="N319:N337" si="55">J345/1000000000</f>
        <v>16.663</v>
      </c>
      <c r="O319" s="100">
        <f t="shared" si="53"/>
        <v>-48.717987000000001</v>
      </c>
      <c r="P319" s="107">
        <f>ABS(AVERAGE(O319:O337)-(P318-1)*5)</f>
        <v>68.68293215789474</v>
      </c>
    </row>
    <row r="320" spans="2:16" x14ac:dyDescent="0.25">
      <c r="B320" s="98" t="s">
        <v>19</v>
      </c>
      <c r="C320" s="98" t="s">
        <v>134</v>
      </c>
      <c r="D320" s="98" t="s">
        <v>50</v>
      </c>
      <c r="F320" s="100">
        <f t="shared" si="54"/>
        <v>17.959499999999998</v>
      </c>
      <c r="G320" s="100">
        <f t="shared" si="52"/>
        <v>-41.712291999999998</v>
      </c>
      <c r="J320" s="98" t="s">
        <v>19</v>
      </c>
      <c r="K320" s="98" t="s">
        <v>134</v>
      </c>
      <c r="L320" s="98" t="s">
        <v>50</v>
      </c>
      <c r="N320" s="100">
        <f t="shared" si="55"/>
        <v>17.959499999999998</v>
      </c>
      <c r="O320" s="100">
        <f t="shared" si="53"/>
        <v>-52.879482000000003</v>
      </c>
    </row>
    <row r="321" spans="2:15" x14ac:dyDescent="0.25">
      <c r="B321" s="98">
        <v>12996333333.333</v>
      </c>
      <c r="C321" s="98">
        <v>-62.913730999999999</v>
      </c>
      <c r="D321" s="98">
        <v>-55.561729</v>
      </c>
      <c r="F321" s="100">
        <f t="shared" si="54"/>
        <v>19.256</v>
      </c>
      <c r="G321" s="100">
        <f t="shared" si="52"/>
        <v>-42.990082000000001</v>
      </c>
      <c r="J321" s="98">
        <v>12996333333.333</v>
      </c>
      <c r="K321" s="98">
        <v>-84.190033</v>
      </c>
      <c r="L321" s="98">
        <v>-72.889854</v>
      </c>
      <c r="N321" s="100">
        <f t="shared" si="55"/>
        <v>19.256</v>
      </c>
      <c r="O321" s="100">
        <f t="shared" si="53"/>
        <v>-57.233727000000002</v>
      </c>
    </row>
    <row r="322" spans="2:15" x14ac:dyDescent="0.25">
      <c r="B322" s="98">
        <v>14496537037.037001</v>
      </c>
      <c r="C322" s="98">
        <v>-64.981575000000007</v>
      </c>
      <c r="D322" s="98">
        <v>-58.103152999999999</v>
      </c>
      <c r="F322" s="100">
        <f t="shared" si="54"/>
        <v>20.552499999999998</v>
      </c>
      <c r="G322" s="100">
        <f t="shared" si="52"/>
        <v>-46.003577999999997</v>
      </c>
      <c r="J322" s="98">
        <v>14496537037.037001</v>
      </c>
      <c r="K322" s="98">
        <v>-79.170776000000004</v>
      </c>
      <c r="L322" s="98">
        <v>-70.898643000000007</v>
      </c>
      <c r="N322" s="100">
        <f t="shared" si="55"/>
        <v>20.552499999999998</v>
      </c>
      <c r="O322" s="100">
        <f t="shared" si="53"/>
        <v>-59.081569999999999</v>
      </c>
    </row>
    <row r="323" spans="2:15" x14ac:dyDescent="0.25">
      <c r="B323" s="98">
        <v>15996740740.740999</v>
      </c>
      <c r="C323" s="98">
        <v>-72.101624000000001</v>
      </c>
      <c r="D323" s="98">
        <v>-65.797989000000001</v>
      </c>
      <c r="F323" s="100">
        <f t="shared" si="54"/>
        <v>21.849</v>
      </c>
      <c r="G323" s="100">
        <f t="shared" si="52"/>
        <v>-54.242069000000001</v>
      </c>
      <c r="J323" s="98">
        <v>15996740740.740999</v>
      </c>
      <c r="K323" s="98">
        <v>-84.906090000000006</v>
      </c>
      <c r="L323" s="98">
        <v>-78.262566000000007</v>
      </c>
      <c r="N323" s="100">
        <f t="shared" si="55"/>
        <v>21.849</v>
      </c>
      <c r="O323" s="100">
        <f t="shared" si="53"/>
        <v>-59.490302999999997</v>
      </c>
    </row>
    <row r="324" spans="2:15" x14ac:dyDescent="0.25">
      <c r="B324" s="98">
        <v>17496944444.444</v>
      </c>
      <c r="C324" s="98">
        <v>-70.140372999999997</v>
      </c>
      <c r="D324" s="98">
        <v>-63.956619000000003</v>
      </c>
      <c r="F324" s="100">
        <f t="shared" si="54"/>
        <v>23.145499999999998</v>
      </c>
      <c r="G324" s="100">
        <f t="shared" si="52"/>
        <v>-50.808619999999998</v>
      </c>
      <c r="J324" s="98">
        <v>17496944444.444</v>
      </c>
      <c r="K324" s="98">
        <v>-86.891616999999997</v>
      </c>
      <c r="L324" s="98">
        <v>-80.308280999999994</v>
      </c>
      <c r="N324" s="100">
        <f t="shared" si="55"/>
        <v>23.145499999999998</v>
      </c>
      <c r="O324" s="100">
        <f t="shared" si="53"/>
        <v>-78.298805000000002</v>
      </c>
    </row>
    <row r="325" spans="2:15" x14ac:dyDescent="0.25">
      <c r="B325" s="98">
        <v>18997148148.147999</v>
      </c>
      <c r="C325" s="98">
        <v>-68.471703000000005</v>
      </c>
      <c r="D325" s="98">
        <v>-62.509585999999999</v>
      </c>
      <c r="F325" s="100">
        <f t="shared" si="54"/>
        <v>24.442</v>
      </c>
      <c r="G325" s="100">
        <f t="shared" si="52"/>
        <v>-57.931412000000002</v>
      </c>
      <c r="J325" s="98">
        <v>18997148148.147999</v>
      </c>
      <c r="K325" s="98">
        <v>-80.612281999999993</v>
      </c>
      <c r="L325" s="98">
        <v>-73.717560000000006</v>
      </c>
      <c r="N325" s="100">
        <f t="shared" si="55"/>
        <v>24.442</v>
      </c>
      <c r="O325" s="100">
        <f t="shared" si="53"/>
        <v>-61.572997999999998</v>
      </c>
    </row>
    <row r="326" spans="2:15" x14ac:dyDescent="0.25">
      <c r="B326" s="98">
        <v>20497351851.852001</v>
      </c>
      <c r="C326" s="98">
        <v>-64.126213000000007</v>
      </c>
      <c r="D326" s="98">
        <v>-57.991081000000001</v>
      </c>
      <c r="F326" s="100">
        <f t="shared" si="54"/>
        <v>25.738499999999998</v>
      </c>
      <c r="G326" s="100">
        <f t="shared" si="52"/>
        <v>-62.481105999999997</v>
      </c>
      <c r="J326" s="98">
        <v>20497351851.852001</v>
      </c>
      <c r="K326" s="98">
        <v>-79.786124999999998</v>
      </c>
      <c r="L326" s="98">
        <v>-72.879204000000001</v>
      </c>
      <c r="N326" s="100">
        <f t="shared" si="55"/>
        <v>25.738499999999998</v>
      </c>
      <c r="O326" s="100">
        <f t="shared" si="53"/>
        <v>-62.705959</v>
      </c>
    </row>
    <row r="327" spans="2:15" x14ac:dyDescent="0.25">
      <c r="B327" s="98">
        <v>21997555555.556</v>
      </c>
      <c r="C327" s="98">
        <v>-73.052443999999994</v>
      </c>
      <c r="D327" s="98">
        <v>-66.804451</v>
      </c>
      <c r="F327" s="100">
        <f t="shared" si="54"/>
        <v>27.035</v>
      </c>
      <c r="G327" s="100">
        <f t="shared" si="52"/>
        <v>-65.626204999999999</v>
      </c>
      <c r="J327" s="98">
        <v>21997555555.556</v>
      </c>
      <c r="K327" s="98">
        <v>-83.991744999999995</v>
      </c>
      <c r="L327" s="98">
        <v>-76.758446000000006</v>
      </c>
      <c r="N327" s="100">
        <f t="shared" si="55"/>
        <v>27.035</v>
      </c>
      <c r="O327" s="100">
        <f t="shared" si="53"/>
        <v>-66.667381000000006</v>
      </c>
    </row>
    <row r="328" spans="2:15" x14ac:dyDescent="0.25">
      <c r="B328" s="98">
        <v>23497759259.258999</v>
      </c>
      <c r="C328" s="98">
        <v>-77.724258000000006</v>
      </c>
      <c r="D328" s="98">
        <v>-70.425774000000004</v>
      </c>
      <c r="F328" s="100">
        <f t="shared" si="54"/>
        <v>28.331499999999998</v>
      </c>
      <c r="G328" s="100">
        <f t="shared" si="52"/>
        <v>-55.897053</v>
      </c>
      <c r="J328" s="98">
        <v>23497759259.258999</v>
      </c>
      <c r="K328" s="98">
        <v>-85.818207000000001</v>
      </c>
      <c r="L328" s="98">
        <v>-76.825301999999994</v>
      </c>
      <c r="N328" s="100">
        <f t="shared" si="55"/>
        <v>28.331499999999998</v>
      </c>
      <c r="O328" s="100">
        <f t="shared" si="53"/>
        <v>-62.837874999999997</v>
      </c>
    </row>
    <row r="329" spans="2:15" x14ac:dyDescent="0.25">
      <c r="B329" s="98">
        <v>24997962962.963001</v>
      </c>
      <c r="C329" s="98">
        <v>-75.285919000000007</v>
      </c>
      <c r="D329" s="98">
        <v>-67.416984999999997</v>
      </c>
      <c r="F329" s="100">
        <f t="shared" si="54"/>
        <v>29.628</v>
      </c>
      <c r="G329" s="100">
        <f t="shared" si="52"/>
        <v>-55.776913</v>
      </c>
      <c r="J329" s="98">
        <v>24997962962.963001</v>
      </c>
      <c r="K329" s="98">
        <v>-97.435355999999999</v>
      </c>
      <c r="L329" s="98">
        <v>-88.876227999999998</v>
      </c>
      <c r="N329" s="100">
        <f t="shared" si="55"/>
        <v>29.628</v>
      </c>
      <c r="O329" s="100">
        <f t="shared" si="53"/>
        <v>-60.515296999999997</v>
      </c>
    </row>
    <row r="330" spans="2:15" x14ac:dyDescent="0.25">
      <c r="B330" s="98">
        <v>26498166666.667</v>
      </c>
      <c r="C330" s="98">
        <v>-74.601851999999994</v>
      </c>
      <c r="D330" s="98">
        <v>-67.060349000000002</v>
      </c>
      <c r="F330" s="100">
        <f t="shared" si="54"/>
        <v>30.924499999999998</v>
      </c>
      <c r="G330" s="100">
        <f t="shared" si="52"/>
        <v>-53.782302999999999</v>
      </c>
      <c r="J330" s="98">
        <v>26498166666.667</v>
      </c>
      <c r="K330" s="98">
        <v>-92.432732000000001</v>
      </c>
      <c r="L330" s="98">
        <v>-83.559914000000006</v>
      </c>
      <c r="N330" s="100">
        <f t="shared" si="55"/>
        <v>30.924499999999998</v>
      </c>
      <c r="O330" s="100">
        <f t="shared" si="53"/>
        <v>-53.615791000000002</v>
      </c>
    </row>
    <row r="331" spans="2:15" x14ac:dyDescent="0.25">
      <c r="B331" s="98">
        <v>27998370370.369999</v>
      </c>
      <c r="C331" s="98">
        <v>-77.648560000000003</v>
      </c>
      <c r="D331" s="98">
        <v>-70.287436999999997</v>
      </c>
      <c r="F331" s="100">
        <f t="shared" si="54"/>
        <v>32.220999999999997</v>
      </c>
      <c r="G331" s="100">
        <f t="shared" si="52"/>
        <v>-53.586123999999998</v>
      </c>
      <c r="J331" s="98">
        <v>27998370370.369999</v>
      </c>
      <c r="K331" s="98">
        <v>-82.401802000000004</v>
      </c>
      <c r="L331" s="98">
        <v>-73.814384000000004</v>
      </c>
      <c r="N331" s="100">
        <f t="shared" si="55"/>
        <v>32.220999999999997</v>
      </c>
      <c r="O331" s="100">
        <f t="shared" si="53"/>
        <v>-53.568973999999997</v>
      </c>
    </row>
    <row r="332" spans="2:15" x14ac:dyDescent="0.25">
      <c r="B332" s="98">
        <v>29498574074.074001</v>
      </c>
      <c r="C332" s="98">
        <v>-71.148582000000005</v>
      </c>
      <c r="D332" s="98">
        <v>-64.048477000000005</v>
      </c>
      <c r="F332" s="100">
        <f t="shared" si="54"/>
        <v>33.517499999999998</v>
      </c>
      <c r="G332" s="100">
        <f t="shared" si="52"/>
        <v>-55.700702999999997</v>
      </c>
      <c r="J332" s="98">
        <v>29498574074.074001</v>
      </c>
      <c r="K332" s="98">
        <v>-91.315680999999998</v>
      </c>
      <c r="L332" s="98">
        <v>-82.316101000000003</v>
      </c>
      <c r="N332" s="100">
        <f t="shared" si="55"/>
        <v>33.517499999999998</v>
      </c>
      <c r="O332" s="100">
        <f t="shared" si="53"/>
        <v>-52.268833000000001</v>
      </c>
    </row>
    <row r="333" spans="2:15" x14ac:dyDescent="0.25">
      <c r="B333" s="98">
        <v>30998777777.778</v>
      </c>
      <c r="C333" s="98">
        <v>-73.017189000000002</v>
      </c>
      <c r="D333" s="98">
        <v>-65.652289999999994</v>
      </c>
      <c r="F333" s="100">
        <f t="shared" si="54"/>
        <v>34.814</v>
      </c>
      <c r="G333" s="100">
        <f t="shared" si="52"/>
        <v>-55.307445999999999</v>
      </c>
      <c r="J333" s="98">
        <v>30998777777.778</v>
      </c>
      <c r="K333" s="98">
        <v>-94.818031000000005</v>
      </c>
      <c r="L333" s="98">
        <v>-85.752021999999997</v>
      </c>
      <c r="N333" s="100">
        <f t="shared" si="55"/>
        <v>34.814</v>
      </c>
      <c r="O333" s="100">
        <f t="shared" si="53"/>
        <v>-54.577098999999997</v>
      </c>
    </row>
    <row r="334" spans="2:15" x14ac:dyDescent="0.25">
      <c r="B334" s="98">
        <v>32498981481.480999</v>
      </c>
      <c r="C334" s="98">
        <v>-83.613822999999996</v>
      </c>
      <c r="D334" s="98">
        <v>-75.749061999999995</v>
      </c>
      <c r="F334" s="100">
        <f t="shared" si="54"/>
        <v>36.110500000000002</v>
      </c>
      <c r="G334" s="100">
        <f t="shared" si="52"/>
        <v>-53.872078000000002</v>
      </c>
      <c r="J334" s="98">
        <v>32498981481.480999</v>
      </c>
      <c r="K334" s="98">
        <v>-79.243599000000003</v>
      </c>
      <c r="L334" s="98">
        <v>-70.152457999999996</v>
      </c>
      <c r="N334" s="100">
        <f t="shared" si="55"/>
        <v>36.110500000000002</v>
      </c>
      <c r="O334" s="100">
        <f t="shared" si="53"/>
        <v>-52.793835000000001</v>
      </c>
    </row>
    <row r="335" spans="2:15" x14ac:dyDescent="0.25">
      <c r="B335" s="98">
        <v>33999185185.185001</v>
      </c>
      <c r="C335" s="98">
        <v>-94.865440000000007</v>
      </c>
      <c r="D335" s="98">
        <v>-85.829216000000002</v>
      </c>
      <c r="F335" s="100">
        <f t="shared" si="54"/>
        <v>37.406999999999996</v>
      </c>
      <c r="G335" s="100">
        <f t="shared" si="52"/>
        <v>-54.821095</v>
      </c>
      <c r="J335" s="98">
        <v>33999185185.185001</v>
      </c>
      <c r="K335" s="98">
        <v>-86.477333000000002</v>
      </c>
      <c r="L335" s="98">
        <v>-77.403396999999998</v>
      </c>
      <c r="N335" s="100">
        <f t="shared" si="55"/>
        <v>37.406999999999996</v>
      </c>
      <c r="O335" s="100">
        <f t="shared" si="53"/>
        <v>-56.660300999999997</v>
      </c>
    </row>
    <row r="336" spans="2:15" x14ac:dyDescent="0.25">
      <c r="B336" s="98">
        <v>35499388888.889</v>
      </c>
      <c r="C336" s="98">
        <v>-80.154815999999997</v>
      </c>
      <c r="D336" s="98">
        <v>-70.552238000000003</v>
      </c>
      <c r="F336" s="100">
        <f t="shared" si="54"/>
        <v>38.703499999999998</v>
      </c>
      <c r="G336" s="100">
        <f t="shared" si="52"/>
        <v>-52.434283999999998</v>
      </c>
      <c r="J336" s="98">
        <v>35499388888.889</v>
      </c>
      <c r="K336" s="98">
        <v>-78.698631000000006</v>
      </c>
      <c r="L336" s="98">
        <v>-69.277214000000001</v>
      </c>
      <c r="N336" s="100">
        <f t="shared" si="55"/>
        <v>38.703499999999998</v>
      </c>
      <c r="O336" s="100">
        <f t="shared" si="53"/>
        <v>-60.207675999999999</v>
      </c>
    </row>
    <row r="337" spans="2:16" x14ac:dyDescent="0.25">
      <c r="B337" s="98">
        <v>36999592592.593002</v>
      </c>
      <c r="C337" s="98">
        <v>-75.801575</v>
      </c>
      <c r="D337" s="98">
        <v>-66.087424999999996</v>
      </c>
      <c r="F337" s="100">
        <f t="shared" si="54"/>
        <v>40</v>
      </c>
      <c r="G337" s="100">
        <f t="shared" si="52"/>
        <v>-52.233097000000001</v>
      </c>
      <c r="J337" s="98">
        <v>36999592592.593002</v>
      </c>
      <c r="K337" s="98">
        <v>-79.927948000000001</v>
      </c>
      <c r="L337" s="98">
        <v>-69.909842999999995</v>
      </c>
      <c r="N337" s="100">
        <f t="shared" si="55"/>
        <v>40</v>
      </c>
      <c r="O337" s="100">
        <f t="shared" si="53"/>
        <v>-61.281818000000001</v>
      </c>
    </row>
    <row r="338" spans="2:16" x14ac:dyDescent="0.25">
      <c r="B338" s="98">
        <v>38499796296.295998</v>
      </c>
      <c r="C338" s="98">
        <v>-90.954002000000003</v>
      </c>
      <c r="D338" s="98">
        <v>-81.324837000000002</v>
      </c>
      <c r="F338" s="100" t="s">
        <v>21</v>
      </c>
      <c r="J338" s="98">
        <v>38499796296.295998</v>
      </c>
      <c r="K338" s="98">
        <v>-86.429374999999993</v>
      </c>
      <c r="L338" s="98">
        <v>-75.840744000000001</v>
      </c>
      <c r="N338" s="100" t="s">
        <v>21</v>
      </c>
    </row>
    <row r="339" spans="2:16" x14ac:dyDescent="0.25">
      <c r="B339" s="98">
        <v>40000000000</v>
      </c>
      <c r="C339" s="98">
        <v>-75.665344000000005</v>
      </c>
      <c r="D339" s="98">
        <v>-65.510765000000006</v>
      </c>
      <c r="J339" s="98">
        <v>40000000000</v>
      </c>
      <c r="K339" s="98">
        <v>-88.814589999999995</v>
      </c>
      <c r="L339" s="98">
        <v>-78.061042999999998</v>
      </c>
    </row>
    <row r="340" spans="2:16" x14ac:dyDescent="0.25">
      <c r="B340" s="98" t="s">
        <v>21</v>
      </c>
      <c r="J340" s="98" t="s">
        <v>21</v>
      </c>
    </row>
    <row r="341" spans="2:16" x14ac:dyDescent="0.25">
      <c r="F341" s="100" t="s">
        <v>53</v>
      </c>
      <c r="N341" s="100" t="s">
        <v>53</v>
      </c>
    </row>
    <row r="342" spans="2:16" ht="15.75" x14ac:dyDescent="0.25">
      <c r="F342" s="100" t="s">
        <v>19</v>
      </c>
      <c r="G342" s="100" t="str">
        <f t="shared" ref="G342:G361" si="56">D368</f>
        <v>4Rx1L dBc Log Mag(dB)</v>
      </c>
      <c r="H342" s="106">
        <v>4</v>
      </c>
      <c r="N342" s="100" t="s">
        <v>19</v>
      </c>
      <c r="O342" s="100" t="str">
        <f t="shared" ref="O342:O361" si="57">L368</f>
        <v>4Rx1L dBc Log Mag(dB)</v>
      </c>
      <c r="P342" s="106">
        <v>4</v>
      </c>
    </row>
    <row r="343" spans="2:16" ht="15.75" x14ac:dyDescent="0.25">
      <c r="B343" s="98" t="s">
        <v>51</v>
      </c>
      <c r="F343" s="100">
        <f t="shared" ref="F343:F361" si="58">B369/1000000000</f>
        <v>11</v>
      </c>
      <c r="G343" s="100">
        <f t="shared" si="56"/>
        <v>-73.129600999999994</v>
      </c>
      <c r="H343" s="107">
        <f>ABS(AVERAGE(G343:G361)-(H342-1)*10)</f>
        <v>88.116310473684223</v>
      </c>
      <c r="J343" s="98" t="s">
        <v>51</v>
      </c>
      <c r="N343" s="100">
        <f t="shared" ref="N343:N361" si="59">J369/1000000000</f>
        <v>11</v>
      </c>
      <c r="O343" s="100">
        <f t="shared" si="57"/>
        <v>-99.783660999999995</v>
      </c>
      <c r="P343" s="107">
        <f>ABS(AVERAGE(O343:O361)-(P342-1)*10)</f>
        <v>115.87556026315788</v>
      </c>
    </row>
    <row r="344" spans="2:16" x14ac:dyDescent="0.25">
      <c r="B344" s="98" t="s">
        <v>19</v>
      </c>
      <c r="C344" s="98" t="s">
        <v>135</v>
      </c>
      <c r="D344" s="98" t="s">
        <v>52</v>
      </c>
      <c r="F344" s="100">
        <f t="shared" si="58"/>
        <v>11.083486111111</v>
      </c>
      <c r="G344" s="100">
        <f t="shared" si="56"/>
        <v>-69.512778999999995</v>
      </c>
      <c r="J344" s="98" t="s">
        <v>19</v>
      </c>
      <c r="K344" s="98" t="s">
        <v>135</v>
      </c>
      <c r="L344" s="98" t="s">
        <v>52</v>
      </c>
      <c r="N344" s="100">
        <f t="shared" si="59"/>
        <v>11.083486111111</v>
      </c>
      <c r="O344" s="100">
        <f t="shared" si="57"/>
        <v>-87.414176999999995</v>
      </c>
    </row>
    <row r="345" spans="2:16" x14ac:dyDescent="0.25">
      <c r="B345" s="98">
        <v>16663000000</v>
      </c>
      <c r="C345" s="98">
        <v>-44.832099999999997</v>
      </c>
      <c r="D345" s="98">
        <v>-37.480099000000003</v>
      </c>
      <c r="F345" s="100">
        <f t="shared" si="58"/>
        <v>11.166972222222</v>
      </c>
      <c r="G345" s="100">
        <f t="shared" si="56"/>
        <v>-67.325019999999995</v>
      </c>
      <c r="J345" s="98">
        <v>16663000000</v>
      </c>
      <c r="K345" s="98">
        <v>-60.018166000000001</v>
      </c>
      <c r="L345" s="98">
        <v>-48.717987000000001</v>
      </c>
      <c r="N345" s="100">
        <f t="shared" si="59"/>
        <v>11.166972222222</v>
      </c>
      <c r="O345" s="100">
        <f t="shared" si="57"/>
        <v>-99.234604000000004</v>
      </c>
    </row>
    <row r="346" spans="2:16" x14ac:dyDescent="0.25">
      <c r="B346" s="98">
        <v>17959500000</v>
      </c>
      <c r="C346" s="98">
        <v>-48.590710000000001</v>
      </c>
      <c r="D346" s="98">
        <v>-41.712291999999998</v>
      </c>
      <c r="F346" s="100">
        <f t="shared" si="58"/>
        <v>11.250458333333</v>
      </c>
      <c r="G346" s="100">
        <f t="shared" si="56"/>
        <v>-64.779983999999999</v>
      </c>
      <c r="J346" s="98">
        <v>17959500000</v>
      </c>
      <c r="K346" s="98">
        <v>-61.151618999999997</v>
      </c>
      <c r="L346" s="98">
        <v>-52.879482000000003</v>
      </c>
      <c r="N346" s="100">
        <f t="shared" si="59"/>
        <v>11.250458333333</v>
      </c>
      <c r="O346" s="100">
        <f t="shared" si="57"/>
        <v>-96.537209000000004</v>
      </c>
    </row>
    <row r="347" spans="2:16" x14ac:dyDescent="0.25">
      <c r="B347" s="98">
        <v>19256000000</v>
      </c>
      <c r="C347" s="98">
        <v>-49.293716000000003</v>
      </c>
      <c r="D347" s="98">
        <v>-42.990082000000001</v>
      </c>
      <c r="F347" s="100">
        <f t="shared" si="58"/>
        <v>11.333944444444001</v>
      </c>
      <c r="G347" s="100">
        <f t="shared" si="56"/>
        <v>-64.420287999999999</v>
      </c>
      <c r="J347" s="98">
        <v>19256000000</v>
      </c>
      <c r="K347" s="98">
        <v>-63.877246999999997</v>
      </c>
      <c r="L347" s="98">
        <v>-57.233727000000002</v>
      </c>
      <c r="N347" s="100">
        <f t="shared" si="59"/>
        <v>11.333944444444001</v>
      </c>
      <c r="O347" s="100">
        <f t="shared" si="57"/>
        <v>-98.663741999999999</v>
      </c>
    </row>
    <row r="348" spans="2:16" x14ac:dyDescent="0.25">
      <c r="B348" s="98">
        <v>20552500000</v>
      </c>
      <c r="C348" s="98">
        <v>-52.187331999999998</v>
      </c>
      <c r="D348" s="98">
        <v>-46.003577999999997</v>
      </c>
      <c r="F348" s="100">
        <f t="shared" si="58"/>
        <v>11.417430555555999</v>
      </c>
      <c r="G348" s="100">
        <f t="shared" si="56"/>
        <v>-61.337715000000003</v>
      </c>
      <c r="J348" s="98">
        <v>20552500000</v>
      </c>
      <c r="K348" s="98">
        <v>-65.664908999999994</v>
      </c>
      <c r="L348" s="98">
        <v>-59.081569999999999</v>
      </c>
      <c r="N348" s="100">
        <f t="shared" si="59"/>
        <v>11.417430555555999</v>
      </c>
      <c r="O348" s="100">
        <f t="shared" si="57"/>
        <v>-96.002150999999998</v>
      </c>
    </row>
    <row r="349" spans="2:16" x14ac:dyDescent="0.25">
      <c r="B349" s="98">
        <v>21849000000</v>
      </c>
      <c r="C349" s="98">
        <v>-60.204182000000003</v>
      </c>
      <c r="D349" s="98">
        <v>-54.242069000000001</v>
      </c>
      <c r="F349" s="100">
        <f t="shared" si="58"/>
        <v>11.500916666666999</v>
      </c>
      <c r="G349" s="100">
        <f t="shared" si="56"/>
        <v>-59.621361</v>
      </c>
      <c r="J349" s="98">
        <v>21849000000</v>
      </c>
      <c r="K349" s="98">
        <v>-66.385033000000007</v>
      </c>
      <c r="L349" s="98">
        <v>-59.490302999999997</v>
      </c>
      <c r="N349" s="100">
        <f t="shared" si="59"/>
        <v>11.500916666666999</v>
      </c>
      <c r="O349" s="100">
        <f t="shared" si="57"/>
        <v>-85.567276000000007</v>
      </c>
    </row>
    <row r="350" spans="2:16" x14ac:dyDescent="0.25">
      <c r="B350" s="98">
        <v>23145500000</v>
      </c>
      <c r="C350" s="98">
        <v>-56.943756</v>
      </c>
      <c r="D350" s="98">
        <v>-50.808619999999998</v>
      </c>
      <c r="F350" s="100">
        <f t="shared" si="58"/>
        <v>11.584402777777999</v>
      </c>
      <c r="G350" s="100">
        <f t="shared" si="56"/>
        <v>-59.279713000000001</v>
      </c>
      <c r="J350" s="98">
        <v>23145500000</v>
      </c>
      <c r="K350" s="98">
        <v>-85.205726999999996</v>
      </c>
      <c r="L350" s="98">
        <v>-78.298805000000002</v>
      </c>
      <c r="N350" s="100">
        <f t="shared" si="59"/>
        <v>11.584402777777999</v>
      </c>
      <c r="O350" s="100">
        <f t="shared" si="57"/>
        <v>-84.965935000000002</v>
      </c>
    </row>
    <row r="351" spans="2:16" x14ac:dyDescent="0.25">
      <c r="B351" s="98">
        <v>24442000000</v>
      </c>
      <c r="C351" s="98">
        <v>-64.179405000000003</v>
      </c>
      <c r="D351" s="98">
        <v>-57.931412000000002</v>
      </c>
      <c r="F351" s="100">
        <f t="shared" si="58"/>
        <v>11.667888888888999</v>
      </c>
      <c r="G351" s="100">
        <f t="shared" si="56"/>
        <v>-58.827784999999999</v>
      </c>
      <c r="J351" s="98">
        <v>24442000000</v>
      </c>
      <c r="K351" s="98">
        <v>-68.806297000000001</v>
      </c>
      <c r="L351" s="98">
        <v>-61.572997999999998</v>
      </c>
      <c r="N351" s="100">
        <f t="shared" si="59"/>
        <v>11.667888888888999</v>
      </c>
      <c r="O351" s="100">
        <f t="shared" si="57"/>
        <v>-90.370322999999999</v>
      </c>
    </row>
    <row r="352" spans="2:16" x14ac:dyDescent="0.25">
      <c r="B352" s="98">
        <v>25738500000</v>
      </c>
      <c r="C352" s="98">
        <v>-69.779587000000006</v>
      </c>
      <c r="D352" s="98">
        <v>-62.481105999999997</v>
      </c>
      <c r="F352" s="100">
        <f t="shared" si="58"/>
        <v>11.751374999999999</v>
      </c>
      <c r="G352" s="100">
        <f t="shared" si="56"/>
        <v>-61.394114999999999</v>
      </c>
      <c r="J352" s="98">
        <v>25738500000</v>
      </c>
      <c r="K352" s="98">
        <v>-71.698868000000004</v>
      </c>
      <c r="L352" s="98">
        <v>-62.705959</v>
      </c>
      <c r="N352" s="100">
        <f t="shared" si="59"/>
        <v>11.751374999999999</v>
      </c>
      <c r="O352" s="100">
        <f t="shared" si="57"/>
        <v>-98.790253000000007</v>
      </c>
    </row>
    <row r="353" spans="2:16" x14ac:dyDescent="0.25">
      <c r="B353" s="98">
        <v>27035000000</v>
      </c>
      <c r="C353" s="98">
        <v>-73.495140000000006</v>
      </c>
      <c r="D353" s="98">
        <v>-65.626204999999999</v>
      </c>
      <c r="F353" s="100">
        <f t="shared" si="58"/>
        <v>11.834861111111</v>
      </c>
      <c r="G353" s="100">
        <f t="shared" si="56"/>
        <v>-60.572048000000002</v>
      </c>
      <c r="J353" s="98">
        <v>27035000000</v>
      </c>
      <c r="K353" s="98">
        <v>-75.226517000000001</v>
      </c>
      <c r="L353" s="98">
        <v>-66.667381000000006</v>
      </c>
      <c r="N353" s="100">
        <f t="shared" si="59"/>
        <v>11.834861111111</v>
      </c>
      <c r="O353" s="100">
        <f t="shared" si="57"/>
        <v>-83.607605000000007</v>
      </c>
    </row>
    <row r="354" spans="2:16" x14ac:dyDescent="0.25">
      <c r="B354" s="98">
        <v>28331500000</v>
      </c>
      <c r="C354" s="98">
        <v>-63.438557000000003</v>
      </c>
      <c r="D354" s="98">
        <v>-55.897053</v>
      </c>
      <c r="F354" s="100">
        <f t="shared" si="58"/>
        <v>11.918347222222</v>
      </c>
      <c r="G354" s="100">
        <f t="shared" si="56"/>
        <v>-56.822539999999996</v>
      </c>
      <c r="J354" s="98">
        <v>28331500000</v>
      </c>
      <c r="K354" s="98">
        <v>-71.710693000000006</v>
      </c>
      <c r="L354" s="98">
        <v>-62.837874999999997</v>
      </c>
      <c r="N354" s="100">
        <f t="shared" si="59"/>
        <v>11.918347222222</v>
      </c>
      <c r="O354" s="100">
        <f t="shared" si="57"/>
        <v>-90.837363999999994</v>
      </c>
    </row>
    <row r="355" spans="2:16" x14ac:dyDescent="0.25">
      <c r="B355" s="98">
        <v>29628000000</v>
      </c>
      <c r="C355" s="98">
        <v>-63.138035000000002</v>
      </c>
      <c r="D355" s="98">
        <v>-55.776913</v>
      </c>
      <c r="F355" s="100">
        <f t="shared" si="58"/>
        <v>12.001833333333</v>
      </c>
      <c r="G355" s="100">
        <f t="shared" si="56"/>
        <v>-55.229827999999998</v>
      </c>
      <c r="J355" s="98">
        <v>29628000000</v>
      </c>
      <c r="K355" s="98">
        <v>-69.102715000000003</v>
      </c>
      <c r="L355" s="98">
        <v>-60.515296999999997</v>
      </c>
      <c r="N355" s="100">
        <f t="shared" si="59"/>
        <v>12.001833333333</v>
      </c>
      <c r="O355" s="100">
        <f t="shared" si="57"/>
        <v>-80.693199000000007</v>
      </c>
    </row>
    <row r="356" spans="2:16" x14ac:dyDescent="0.25">
      <c r="B356" s="98">
        <v>30924500000</v>
      </c>
      <c r="C356" s="98">
        <v>-60.882415999999999</v>
      </c>
      <c r="D356" s="98">
        <v>-53.782302999999999</v>
      </c>
      <c r="F356" s="100">
        <f t="shared" si="58"/>
        <v>12.085319444444</v>
      </c>
      <c r="G356" s="100">
        <f t="shared" si="56"/>
        <v>-53.247871000000004</v>
      </c>
      <c r="J356" s="98">
        <v>30924500000</v>
      </c>
      <c r="K356" s="98">
        <v>-62.615367999999997</v>
      </c>
      <c r="L356" s="98">
        <v>-53.615791000000002</v>
      </c>
      <c r="N356" s="100">
        <f t="shared" si="59"/>
        <v>12.085319444444</v>
      </c>
      <c r="O356" s="100">
        <f t="shared" si="57"/>
        <v>-76.844703999999993</v>
      </c>
    </row>
    <row r="357" spans="2:16" x14ac:dyDescent="0.25">
      <c r="B357" s="98">
        <v>32221000000</v>
      </c>
      <c r="C357" s="98">
        <v>-60.951027000000003</v>
      </c>
      <c r="D357" s="98">
        <v>-53.586123999999998</v>
      </c>
      <c r="F357" s="100">
        <f t="shared" si="58"/>
        <v>12.168805555556</v>
      </c>
      <c r="G357" s="100">
        <f t="shared" si="56"/>
        <v>-50.250084000000001</v>
      </c>
      <c r="J357" s="98">
        <v>32221000000</v>
      </c>
      <c r="K357" s="98">
        <v>-62.634990999999999</v>
      </c>
      <c r="L357" s="98">
        <v>-53.568973999999997</v>
      </c>
      <c r="N357" s="100">
        <f t="shared" si="59"/>
        <v>12.168805555556</v>
      </c>
      <c r="O357" s="100">
        <f t="shared" si="57"/>
        <v>-73.252067999999994</v>
      </c>
    </row>
    <row r="358" spans="2:16" x14ac:dyDescent="0.25">
      <c r="B358" s="98">
        <v>33517500000</v>
      </c>
      <c r="C358" s="98">
        <v>-63.565468000000003</v>
      </c>
      <c r="D358" s="98">
        <v>-55.700702999999997</v>
      </c>
      <c r="F358" s="100">
        <f t="shared" si="58"/>
        <v>12.252291666667</v>
      </c>
      <c r="G358" s="100">
        <f t="shared" si="56"/>
        <v>-47.702530000000003</v>
      </c>
      <c r="J358" s="98">
        <v>33517500000</v>
      </c>
      <c r="K358" s="98">
        <v>-61.359974000000001</v>
      </c>
      <c r="L358" s="98">
        <v>-52.268833000000001</v>
      </c>
      <c r="N358" s="100">
        <f t="shared" si="59"/>
        <v>12.252291666667</v>
      </c>
      <c r="O358" s="100">
        <f t="shared" si="57"/>
        <v>-71.755463000000006</v>
      </c>
    </row>
    <row r="359" spans="2:16" x14ac:dyDescent="0.25">
      <c r="B359" s="98">
        <v>34814000000</v>
      </c>
      <c r="C359" s="98">
        <v>-64.343673999999993</v>
      </c>
      <c r="D359" s="98">
        <v>-55.307445999999999</v>
      </c>
      <c r="F359" s="100">
        <f t="shared" si="58"/>
        <v>12.335777777778</v>
      </c>
      <c r="G359" s="100">
        <f t="shared" si="56"/>
        <v>-48.781109000000001</v>
      </c>
      <c r="J359" s="98">
        <v>34814000000</v>
      </c>
      <c r="K359" s="98">
        <v>-63.651035</v>
      </c>
      <c r="L359" s="98">
        <v>-54.577098999999997</v>
      </c>
      <c r="N359" s="100">
        <f t="shared" si="59"/>
        <v>12.335777777778</v>
      </c>
      <c r="O359" s="100">
        <f t="shared" si="57"/>
        <v>-71.434524999999994</v>
      </c>
    </row>
    <row r="360" spans="2:16" x14ac:dyDescent="0.25">
      <c r="B360" s="98">
        <v>36110500000</v>
      </c>
      <c r="C360" s="98">
        <v>-63.474654999999998</v>
      </c>
      <c r="D360" s="98">
        <v>-53.872078000000002</v>
      </c>
      <c r="F360" s="100">
        <f t="shared" si="58"/>
        <v>12.419263888889001</v>
      </c>
      <c r="G360" s="100">
        <f t="shared" si="56"/>
        <v>-46.041904000000002</v>
      </c>
      <c r="J360" s="98">
        <v>36110500000</v>
      </c>
      <c r="K360" s="98">
        <v>-62.215252</v>
      </c>
      <c r="L360" s="98">
        <v>-52.793835000000001</v>
      </c>
      <c r="N360" s="100">
        <f t="shared" si="59"/>
        <v>12.419263888889001</v>
      </c>
      <c r="O360" s="100">
        <f t="shared" si="57"/>
        <v>-74.067763999999997</v>
      </c>
    </row>
    <row r="361" spans="2:16" x14ac:dyDescent="0.25">
      <c r="B361" s="98">
        <v>37407000000</v>
      </c>
      <c r="C361" s="98">
        <v>-64.535240000000002</v>
      </c>
      <c r="D361" s="98">
        <v>-54.821095</v>
      </c>
      <c r="F361" s="100">
        <f t="shared" si="58"/>
        <v>12.502750000000001</v>
      </c>
      <c r="G361" s="100">
        <f t="shared" si="56"/>
        <v>-45.933624000000002</v>
      </c>
      <c r="J361" s="98">
        <v>37407000000</v>
      </c>
      <c r="K361" s="98">
        <v>-66.678405999999995</v>
      </c>
      <c r="L361" s="98">
        <v>-56.660300999999997</v>
      </c>
      <c r="N361" s="100">
        <f t="shared" si="59"/>
        <v>12.502750000000001</v>
      </c>
      <c r="O361" s="100">
        <f t="shared" si="57"/>
        <v>-71.813621999999995</v>
      </c>
    </row>
    <row r="362" spans="2:16" x14ac:dyDescent="0.25">
      <c r="B362" s="98">
        <v>38703500000</v>
      </c>
      <c r="C362" s="98">
        <v>-62.063450000000003</v>
      </c>
      <c r="D362" s="98">
        <v>-52.434283999999998</v>
      </c>
      <c r="F362" s="100" t="s">
        <v>21</v>
      </c>
      <c r="J362" s="98">
        <v>38703500000</v>
      </c>
      <c r="K362" s="98">
        <v>-70.796302999999995</v>
      </c>
      <c r="L362" s="98">
        <v>-60.207675999999999</v>
      </c>
      <c r="N362" s="100" t="s">
        <v>21</v>
      </c>
    </row>
    <row r="363" spans="2:16" x14ac:dyDescent="0.25">
      <c r="B363" s="98">
        <v>40000000000</v>
      </c>
      <c r="C363" s="98">
        <v>-62.387675999999999</v>
      </c>
      <c r="D363" s="98">
        <v>-52.233097000000001</v>
      </c>
      <c r="J363" s="98">
        <v>40000000000</v>
      </c>
      <c r="K363" s="98">
        <v>-72.03537</v>
      </c>
      <c r="L363" s="98">
        <v>-61.281818000000001</v>
      </c>
    </row>
    <row r="364" spans="2:16" x14ac:dyDescent="0.25">
      <c r="B364" s="98" t="s">
        <v>21</v>
      </c>
      <c r="J364" s="98" t="s">
        <v>21</v>
      </c>
    </row>
    <row r="365" spans="2:16" x14ac:dyDescent="0.25">
      <c r="F365" s="100" t="s">
        <v>55</v>
      </c>
      <c r="N365" s="100" t="s">
        <v>55</v>
      </c>
    </row>
    <row r="366" spans="2:16" ht="15.75" x14ac:dyDescent="0.25">
      <c r="F366" s="100" t="s">
        <v>19</v>
      </c>
      <c r="G366" s="100" t="str">
        <f t="shared" ref="G366:G385" si="60">D392</f>
        <v>4Rx2L dBc Log Mag(dB)</v>
      </c>
      <c r="H366" s="106">
        <v>4</v>
      </c>
      <c r="N366" s="100" t="s">
        <v>19</v>
      </c>
      <c r="O366" s="100" t="str">
        <f t="shared" ref="O366:O385" si="61">L392</f>
        <v>4Rx2L dBc Log Mag(dB)</v>
      </c>
      <c r="P366" s="106">
        <v>4</v>
      </c>
    </row>
    <row r="367" spans="2:16" ht="15.75" x14ac:dyDescent="0.25">
      <c r="B367" s="98" t="s">
        <v>53</v>
      </c>
      <c r="F367" s="100">
        <f t="shared" ref="F367:F385" si="62">B393/1000000000</f>
        <v>11</v>
      </c>
      <c r="G367" s="100">
        <f t="shared" si="60"/>
        <v>-78.719261000000003</v>
      </c>
      <c r="H367" s="107">
        <f>ABS(AVERAGE(G367:G385)-(H366-1)*10)</f>
        <v>101.63084484210526</v>
      </c>
      <c r="J367" s="98" t="s">
        <v>53</v>
      </c>
      <c r="N367" s="100">
        <f t="shared" ref="N367:N385" si="63">J393/1000000000</f>
        <v>11</v>
      </c>
      <c r="O367" s="100">
        <f t="shared" si="61"/>
        <v>-77.865356000000006</v>
      </c>
      <c r="P367" s="107">
        <f>ABS(AVERAGE(O367:O385)-(P366-1)*10)</f>
        <v>104.70635363157895</v>
      </c>
    </row>
    <row r="368" spans="2:16" x14ac:dyDescent="0.25">
      <c r="B368" s="98" t="s">
        <v>19</v>
      </c>
      <c r="C368" s="98" t="s">
        <v>136</v>
      </c>
      <c r="D368" s="98" t="s">
        <v>54</v>
      </c>
      <c r="F368" s="100">
        <f t="shared" si="62"/>
        <v>11.498736111111</v>
      </c>
      <c r="G368" s="100">
        <f t="shared" si="60"/>
        <v>-73.849472000000006</v>
      </c>
      <c r="J368" s="98" t="s">
        <v>19</v>
      </c>
      <c r="K368" s="98" t="s">
        <v>136</v>
      </c>
      <c r="L368" s="98" t="s">
        <v>54</v>
      </c>
      <c r="N368" s="100">
        <f t="shared" si="63"/>
        <v>11.498736111111</v>
      </c>
      <c r="O368" s="100">
        <f t="shared" si="61"/>
        <v>-85.543227999999999</v>
      </c>
    </row>
    <row r="369" spans="2:15" x14ac:dyDescent="0.25">
      <c r="B369" s="98">
        <v>11000000000</v>
      </c>
      <c r="C369" s="98">
        <v>-80.481598000000005</v>
      </c>
      <c r="D369" s="98">
        <v>-73.129600999999994</v>
      </c>
      <c r="F369" s="100">
        <f t="shared" si="62"/>
        <v>11.997472222222001</v>
      </c>
      <c r="G369" s="100">
        <f t="shared" si="60"/>
        <v>-89.010681000000005</v>
      </c>
      <c r="J369" s="98">
        <v>11000000000</v>
      </c>
      <c r="K369" s="98">
        <v>-111.08384</v>
      </c>
      <c r="L369" s="98">
        <v>-99.783660999999995</v>
      </c>
      <c r="N369" s="100">
        <f t="shared" si="63"/>
        <v>11.997472222222001</v>
      </c>
      <c r="O369" s="100">
        <f t="shared" si="61"/>
        <v>-70.893180999999998</v>
      </c>
    </row>
    <row r="370" spans="2:15" x14ac:dyDescent="0.25">
      <c r="B370" s="98">
        <v>11083486111.111</v>
      </c>
      <c r="C370" s="98">
        <v>-76.391197000000005</v>
      </c>
      <c r="D370" s="98">
        <v>-69.512778999999995</v>
      </c>
      <c r="F370" s="100">
        <f t="shared" si="62"/>
        <v>12.496208333333</v>
      </c>
      <c r="G370" s="100">
        <f t="shared" si="60"/>
        <v>-87.871055999999996</v>
      </c>
      <c r="J370" s="98">
        <v>11083486111.111</v>
      </c>
      <c r="K370" s="98">
        <v>-95.686317000000003</v>
      </c>
      <c r="L370" s="98">
        <v>-87.414176999999995</v>
      </c>
      <c r="N370" s="100">
        <f t="shared" si="63"/>
        <v>12.496208333333</v>
      </c>
      <c r="O370" s="100">
        <f t="shared" si="61"/>
        <v>-65.321280999999999</v>
      </c>
    </row>
    <row r="371" spans="2:15" x14ac:dyDescent="0.25">
      <c r="B371" s="98">
        <v>11166972222.222</v>
      </c>
      <c r="C371" s="98">
        <v>-73.628653999999997</v>
      </c>
      <c r="D371" s="98">
        <v>-67.325019999999995</v>
      </c>
      <c r="F371" s="100">
        <f t="shared" si="62"/>
        <v>12.994944444444</v>
      </c>
      <c r="G371" s="100">
        <f t="shared" si="60"/>
        <v>-69.640938000000006</v>
      </c>
      <c r="J371" s="98">
        <v>11166972222.222</v>
      </c>
      <c r="K371" s="98">
        <v>-105.87812</v>
      </c>
      <c r="L371" s="98">
        <v>-99.234604000000004</v>
      </c>
      <c r="N371" s="100">
        <f t="shared" si="63"/>
        <v>12.994944444444</v>
      </c>
      <c r="O371" s="100">
        <f t="shared" si="61"/>
        <v>-63.415011999999997</v>
      </c>
    </row>
    <row r="372" spans="2:15" x14ac:dyDescent="0.25">
      <c r="B372" s="98">
        <v>11250458333.333</v>
      </c>
      <c r="C372" s="98">
        <v>-70.963736999999995</v>
      </c>
      <c r="D372" s="98">
        <v>-64.779983999999999</v>
      </c>
      <c r="F372" s="100">
        <f t="shared" si="62"/>
        <v>13.493680555555999</v>
      </c>
      <c r="G372" s="100">
        <f t="shared" si="60"/>
        <v>-62.963715000000001</v>
      </c>
      <c r="J372" s="98">
        <v>11250458333.333</v>
      </c>
      <c r="K372" s="98">
        <v>-103.12054000000001</v>
      </c>
      <c r="L372" s="98">
        <v>-96.537209000000004</v>
      </c>
      <c r="N372" s="100">
        <f t="shared" si="63"/>
        <v>13.493680555555999</v>
      </c>
      <c r="O372" s="100">
        <f t="shared" si="61"/>
        <v>-69.665786999999995</v>
      </c>
    </row>
    <row r="373" spans="2:15" x14ac:dyDescent="0.25">
      <c r="B373" s="98">
        <v>11333944444.444</v>
      </c>
      <c r="C373" s="98">
        <v>-70.382401000000002</v>
      </c>
      <c r="D373" s="98">
        <v>-64.420287999999999</v>
      </c>
      <c r="F373" s="100">
        <f t="shared" si="62"/>
        <v>13.992416666666999</v>
      </c>
      <c r="G373" s="100">
        <f t="shared" si="60"/>
        <v>-59.547798</v>
      </c>
      <c r="J373" s="98">
        <v>11333944444.444</v>
      </c>
      <c r="K373" s="98">
        <v>-105.55846</v>
      </c>
      <c r="L373" s="98">
        <v>-98.663741999999999</v>
      </c>
      <c r="N373" s="100">
        <f t="shared" si="63"/>
        <v>13.992416666666999</v>
      </c>
      <c r="O373" s="100">
        <f t="shared" si="61"/>
        <v>-65.463936000000004</v>
      </c>
    </row>
    <row r="374" spans="2:15" x14ac:dyDescent="0.25">
      <c r="B374" s="98">
        <v>11417430555.556</v>
      </c>
      <c r="C374" s="98">
        <v>-67.472854999999996</v>
      </c>
      <c r="D374" s="98">
        <v>-61.337715000000003</v>
      </c>
      <c r="F374" s="100">
        <f t="shared" si="62"/>
        <v>14.491152777778</v>
      </c>
      <c r="G374" s="100">
        <f t="shared" si="60"/>
        <v>-58.515289000000003</v>
      </c>
      <c r="J374" s="98">
        <v>11417430555.556</v>
      </c>
      <c r="K374" s="98">
        <v>-102.90907</v>
      </c>
      <c r="L374" s="98">
        <v>-96.002150999999998</v>
      </c>
      <c r="N374" s="100">
        <f t="shared" si="63"/>
        <v>14.491152777778</v>
      </c>
      <c r="O374" s="100">
        <f t="shared" si="61"/>
        <v>-62.573708000000003</v>
      </c>
    </row>
    <row r="375" spans="2:15" x14ac:dyDescent="0.25">
      <c r="B375" s="98">
        <v>11500916666.667</v>
      </c>
      <c r="C375" s="98">
        <v>-65.869354000000001</v>
      </c>
      <c r="D375" s="98">
        <v>-59.621361</v>
      </c>
      <c r="F375" s="100">
        <f t="shared" si="62"/>
        <v>14.989888888889</v>
      </c>
      <c r="G375" s="100">
        <f t="shared" si="60"/>
        <v>-84.062484999999995</v>
      </c>
      <c r="J375" s="98">
        <v>11500916666.667</v>
      </c>
      <c r="K375" s="98">
        <v>-92.800574999999995</v>
      </c>
      <c r="L375" s="98">
        <v>-85.567276000000007</v>
      </c>
      <c r="N375" s="100">
        <f t="shared" si="63"/>
        <v>14.989888888889</v>
      </c>
      <c r="O375" s="100">
        <f t="shared" si="61"/>
        <v>-59.722709999999999</v>
      </c>
    </row>
    <row r="376" spans="2:15" x14ac:dyDescent="0.25">
      <c r="B376" s="98">
        <v>11584402777.778</v>
      </c>
      <c r="C376" s="98">
        <v>-66.578193999999996</v>
      </c>
      <c r="D376" s="98">
        <v>-59.279713000000001</v>
      </c>
      <c r="F376" s="100">
        <f t="shared" si="62"/>
        <v>15.488625000000001</v>
      </c>
      <c r="G376" s="100">
        <f t="shared" si="60"/>
        <v>-79.103065000000001</v>
      </c>
      <c r="J376" s="98">
        <v>11584402777.778</v>
      </c>
      <c r="K376" s="98">
        <v>-93.958838999999998</v>
      </c>
      <c r="L376" s="98">
        <v>-84.965935000000002</v>
      </c>
      <c r="N376" s="100">
        <f t="shared" si="63"/>
        <v>15.488625000000001</v>
      </c>
      <c r="O376" s="100">
        <f t="shared" si="61"/>
        <v>-75.294426000000001</v>
      </c>
    </row>
    <row r="377" spans="2:15" x14ac:dyDescent="0.25">
      <c r="B377" s="98">
        <v>11667888888.889</v>
      </c>
      <c r="C377" s="98">
        <v>-66.696715999999995</v>
      </c>
      <c r="D377" s="98">
        <v>-58.827784999999999</v>
      </c>
      <c r="F377" s="100">
        <f t="shared" si="62"/>
        <v>15.987361111110999</v>
      </c>
      <c r="G377" s="100">
        <f t="shared" si="60"/>
        <v>-74.121223000000001</v>
      </c>
      <c r="J377" s="98">
        <v>11667888888.889</v>
      </c>
      <c r="K377" s="98">
        <v>-98.929458999999994</v>
      </c>
      <c r="L377" s="98">
        <v>-90.370322999999999</v>
      </c>
      <c r="N377" s="100">
        <f t="shared" si="63"/>
        <v>15.987361111110999</v>
      </c>
      <c r="O377" s="100">
        <f t="shared" si="61"/>
        <v>-75.903137000000001</v>
      </c>
    </row>
    <row r="378" spans="2:15" x14ac:dyDescent="0.25">
      <c r="B378" s="98">
        <v>11751375000</v>
      </c>
      <c r="C378" s="98">
        <v>-68.935615999999996</v>
      </c>
      <c r="D378" s="98">
        <v>-61.394114999999999</v>
      </c>
      <c r="F378" s="100">
        <f t="shared" si="62"/>
        <v>16.486097222222</v>
      </c>
      <c r="G378" s="100">
        <f t="shared" si="60"/>
        <v>-71.809875000000005</v>
      </c>
      <c r="J378" s="98">
        <v>11751375000</v>
      </c>
      <c r="K378" s="98">
        <v>-107.66307</v>
      </c>
      <c r="L378" s="98">
        <v>-98.790253000000007</v>
      </c>
      <c r="N378" s="100">
        <f t="shared" si="63"/>
        <v>16.486097222222</v>
      </c>
      <c r="O378" s="100">
        <f t="shared" si="61"/>
        <v>-77.785247999999996</v>
      </c>
    </row>
    <row r="379" spans="2:15" x14ac:dyDescent="0.25">
      <c r="B379" s="98">
        <v>11834861111.111</v>
      </c>
      <c r="C379" s="98">
        <v>-67.933166999999997</v>
      </c>
      <c r="D379" s="98">
        <v>-60.572048000000002</v>
      </c>
      <c r="F379" s="100">
        <f t="shared" si="62"/>
        <v>16.984833333333</v>
      </c>
      <c r="G379" s="100">
        <f t="shared" si="60"/>
        <v>-68.883353999999997</v>
      </c>
      <c r="J379" s="98">
        <v>11834861111.111</v>
      </c>
      <c r="K379" s="98">
        <v>-92.195023000000006</v>
      </c>
      <c r="L379" s="98">
        <v>-83.607605000000007</v>
      </c>
      <c r="N379" s="100">
        <f t="shared" si="63"/>
        <v>16.984833333333</v>
      </c>
      <c r="O379" s="100">
        <f t="shared" si="61"/>
        <v>-74.844368000000003</v>
      </c>
    </row>
    <row r="380" spans="2:15" x14ac:dyDescent="0.25">
      <c r="B380" s="98">
        <v>11918347222.222</v>
      </c>
      <c r="C380" s="98">
        <v>-63.922652999999997</v>
      </c>
      <c r="D380" s="98">
        <v>-56.822539999999996</v>
      </c>
      <c r="F380" s="100">
        <f t="shared" si="62"/>
        <v>17.483569444444001</v>
      </c>
      <c r="G380" s="100">
        <f t="shared" si="60"/>
        <v>-73.781822000000005</v>
      </c>
      <c r="J380" s="98">
        <v>11918347222.222</v>
      </c>
      <c r="K380" s="98">
        <v>-99.836937000000006</v>
      </c>
      <c r="L380" s="98">
        <v>-90.837363999999994</v>
      </c>
      <c r="N380" s="100">
        <f t="shared" si="63"/>
        <v>17.483569444444001</v>
      </c>
      <c r="O380" s="100">
        <f t="shared" si="61"/>
        <v>-73.376457000000002</v>
      </c>
    </row>
    <row r="381" spans="2:15" x14ac:dyDescent="0.25">
      <c r="B381" s="98">
        <v>12001833333.333</v>
      </c>
      <c r="C381" s="98">
        <v>-62.594729999999998</v>
      </c>
      <c r="D381" s="98">
        <v>-55.229827999999998</v>
      </c>
      <c r="F381" s="100">
        <f t="shared" si="62"/>
        <v>17.982305555556</v>
      </c>
      <c r="G381" s="100">
        <f t="shared" si="60"/>
        <v>-74.107902999999993</v>
      </c>
      <c r="J381" s="98">
        <v>12001833333.333</v>
      </c>
      <c r="K381" s="98">
        <v>-89.759215999999995</v>
      </c>
      <c r="L381" s="98">
        <v>-80.693199000000007</v>
      </c>
      <c r="N381" s="100">
        <f t="shared" si="63"/>
        <v>17.982305555556</v>
      </c>
      <c r="O381" s="100">
        <f t="shared" si="61"/>
        <v>-78.238922000000002</v>
      </c>
    </row>
    <row r="382" spans="2:15" x14ac:dyDescent="0.25">
      <c r="B382" s="98">
        <v>12085319444.444</v>
      </c>
      <c r="C382" s="98">
        <v>-61.112633000000002</v>
      </c>
      <c r="D382" s="98">
        <v>-53.247871000000004</v>
      </c>
      <c r="F382" s="100">
        <f t="shared" si="62"/>
        <v>18.481041666667</v>
      </c>
      <c r="G382" s="100">
        <f t="shared" si="60"/>
        <v>-67.967819000000006</v>
      </c>
      <c r="J382" s="98">
        <v>12085319444.444</v>
      </c>
      <c r="K382" s="98">
        <v>-85.935844000000003</v>
      </c>
      <c r="L382" s="98">
        <v>-76.844703999999993</v>
      </c>
      <c r="N382" s="100">
        <f t="shared" si="63"/>
        <v>18.481041666667</v>
      </c>
      <c r="O382" s="100">
        <f t="shared" si="61"/>
        <v>-73.885283999999999</v>
      </c>
    </row>
    <row r="383" spans="2:15" x14ac:dyDescent="0.25">
      <c r="B383" s="98">
        <v>12168805555.556</v>
      </c>
      <c r="C383" s="98">
        <v>-59.286312000000002</v>
      </c>
      <c r="D383" s="98">
        <v>-50.250084000000001</v>
      </c>
      <c r="F383" s="100">
        <f t="shared" si="62"/>
        <v>18.979777777778001</v>
      </c>
      <c r="G383" s="100">
        <f t="shared" si="60"/>
        <v>-69.556976000000006</v>
      </c>
      <c r="J383" s="98">
        <v>12168805555.556</v>
      </c>
      <c r="K383" s="98">
        <v>-82.326003999999998</v>
      </c>
      <c r="L383" s="98">
        <v>-73.252067999999994</v>
      </c>
      <c r="N383" s="100">
        <f t="shared" si="63"/>
        <v>18.979777777778001</v>
      </c>
      <c r="O383" s="100">
        <f t="shared" si="61"/>
        <v>-94.397582999999997</v>
      </c>
    </row>
    <row r="384" spans="2:15" x14ac:dyDescent="0.25">
      <c r="B384" s="98">
        <v>12252291666.667</v>
      </c>
      <c r="C384" s="98">
        <v>-57.305107</v>
      </c>
      <c r="D384" s="98">
        <v>-47.702530000000003</v>
      </c>
      <c r="F384" s="100">
        <f t="shared" si="62"/>
        <v>19.478513888889001</v>
      </c>
      <c r="G384" s="100">
        <f t="shared" si="60"/>
        <v>-64.052482999999995</v>
      </c>
      <c r="J384" s="98">
        <v>12252291666.667</v>
      </c>
      <c r="K384" s="98">
        <v>-81.176879999999997</v>
      </c>
      <c r="L384" s="98">
        <v>-71.755463000000006</v>
      </c>
      <c r="N384" s="100">
        <f t="shared" si="63"/>
        <v>19.478513888889001</v>
      </c>
      <c r="O384" s="100">
        <f t="shared" si="61"/>
        <v>-89.478881999999999</v>
      </c>
    </row>
    <row r="385" spans="2:16" x14ac:dyDescent="0.25">
      <c r="B385" s="98">
        <v>12335777777.778</v>
      </c>
      <c r="C385" s="98">
        <v>-58.495255</v>
      </c>
      <c r="D385" s="98">
        <v>-48.781109000000001</v>
      </c>
      <c r="F385" s="100">
        <f t="shared" si="62"/>
        <v>19.977250000000002</v>
      </c>
      <c r="G385" s="100">
        <f t="shared" si="60"/>
        <v>-53.420836999999999</v>
      </c>
      <c r="J385" s="98">
        <v>12335777777.778</v>
      </c>
      <c r="K385" s="98">
        <v>-81.452629000000002</v>
      </c>
      <c r="L385" s="98">
        <v>-71.434524999999994</v>
      </c>
      <c r="N385" s="100">
        <f t="shared" si="63"/>
        <v>19.977250000000002</v>
      </c>
      <c r="O385" s="100">
        <f t="shared" si="61"/>
        <v>-85.752212999999998</v>
      </c>
    </row>
    <row r="386" spans="2:16" x14ac:dyDescent="0.25">
      <c r="B386" s="98">
        <v>12419263888.889</v>
      </c>
      <c r="C386" s="98">
        <v>-55.67107</v>
      </c>
      <c r="D386" s="98">
        <v>-46.041904000000002</v>
      </c>
      <c r="F386" s="100" t="s">
        <v>21</v>
      </c>
      <c r="J386" s="98">
        <v>12419263888.889</v>
      </c>
      <c r="K386" s="98">
        <v>-84.656395000000003</v>
      </c>
      <c r="L386" s="98">
        <v>-74.067763999999997</v>
      </c>
      <c r="N386" s="100" t="s">
        <v>21</v>
      </c>
    </row>
    <row r="387" spans="2:16" x14ac:dyDescent="0.25">
      <c r="B387" s="98">
        <v>12502750000</v>
      </c>
      <c r="C387" s="98">
        <v>-56.088203</v>
      </c>
      <c r="D387" s="98">
        <v>-45.933624000000002</v>
      </c>
      <c r="J387" s="98">
        <v>12502750000</v>
      </c>
      <c r="K387" s="98">
        <v>-82.567169000000007</v>
      </c>
      <c r="L387" s="98">
        <v>-71.813621999999995</v>
      </c>
    </row>
    <row r="388" spans="2:16" x14ac:dyDescent="0.25">
      <c r="B388" s="98" t="s">
        <v>21</v>
      </c>
      <c r="J388" s="98" t="s">
        <v>21</v>
      </c>
    </row>
    <row r="389" spans="2:16" x14ac:dyDescent="0.25">
      <c r="F389" s="100" t="s">
        <v>57</v>
      </c>
      <c r="N389" s="100" t="s">
        <v>57</v>
      </c>
    </row>
    <row r="390" spans="2:16" ht="15.75" x14ac:dyDescent="0.25">
      <c r="F390" s="100" t="s">
        <v>19</v>
      </c>
      <c r="G390" s="100" t="str">
        <f t="shared" ref="G390:G409" si="64">D416</f>
        <v>4Rx3L dBc Log Mag(dB)</v>
      </c>
      <c r="H390" s="106">
        <v>4</v>
      </c>
      <c r="N390" s="100" t="s">
        <v>19</v>
      </c>
      <c r="O390" s="100" t="str">
        <f t="shared" ref="O390:O409" si="65">L416</f>
        <v>4Rx3L dBc Log Mag(dB)</v>
      </c>
      <c r="P390" s="106">
        <v>4</v>
      </c>
    </row>
    <row r="391" spans="2:16" ht="15.75" x14ac:dyDescent="0.25">
      <c r="B391" s="98" t="s">
        <v>55</v>
      </c>
      <c r="F391" s="100">
        <f t="shared" ref="F391:F409" si="66">B417/1000000000</f>
        <v>11</v>
      </c>
      <c r="G391" s="100">
        <f t="shared" si="64"/>
        <v>-60.882449999999999</v>
      </c>
      <c r="H391" s="107">
        <f>ABS(AVERAGE(G391:G409)-(H390-1)*10)</f>
        <v>100.50152784210526</v>
      </c>
      <c r="J391" s="98" t="s">
        <v>55</v>
      </c>
      <c r="N391" s="100">
        <f t="shared" ref="N391:N409" si="67">J417/1000000000</f>
        <v>11</v>
      </c>
      <c r="O391" s="100">
        <f t="shared" si="65"/>
        <v>-78.263092</v>
      </c>
      <c r="P391" s="107">
        <f>ABS(AVERAGE(O391:O409)-(P390-1)*10)</f>
        <v>100.83454194736841</v>
      </c>
    </row>
    <row r="392" spans="2:16" x14ac:dyDescent="0.25">
      <c r="B392" s="98" t="s">
        <v>19</v>
      </c>
      <c r="C392" s="98" t="s">
        <v>137</v>
      </c>
      <c r="D392" s="98" t="s">
        <v>56</v>
      </c>
      <c r="F392" s="100">
        <f t="shared" si="66"/>
        <v>12.054291666667</v>
      </c>
      <c r="G392" s="100">
        <f t="shared" si="64"/>
        <v>-66.129936000000001</v>
      </c>
      <c r="J392" s="98" t="s">
        <v>19</v>
      </c>
      <c r="K392" s="98" t="s">
        <v>137</v>
      </c>
      <c r="L392" s="98" t="s">
        <v>56</v>
      </c>
      <c r="N392" s="100">
        <f t="shared" si="67"/>
        <v>12.054291666667</v>
      </c>
      <c r="O392" s="100">
        <f t="shared" si="65"/>
        <v>-73.408530999999996</v>
      </c>
    </row>
    <row r="393" spans="2:16" x14ac:dyDescent="0.25">
      <c r="B393" s="98">
        <v>11000000000</v>
      </c>
      <c r="C393" s="98">
        <v>-86.071258999999998</v>
      </c>
      <c r="D393" s="98">
        <v>-78.719261000000003</v>
      </c>
      <c r="F393" s="100">
        <f t="shared" si="66"/>
        <v>13.108583333333</v>
      </c>
      <c r="G393" s="100">
        <f t="shared" si="64"/>
        <v>-71.834395999999998</v>
      </c>
      <c r="J393" s="98">
        <v>11000000000</v>
      </c>
      <c r="K393" s="98">
        <v>-89.165535000000006</v>
      </c>
      <c r="L393" s="98">
        <v>-77.865356000000006</v>
      </c>
      <c r="N393" s="100">
        <f t="shared" si="67"/>
        <v>13.108583333333</v>
      </c>
      <c r="O393" s="100">
        <f t="shared" si="65"/>
        <v>-75.521370000000005</v>
      </c>
    </row>
    <row r="394" spans="2:16" x14ac:dyDescent="0.25">
      <c r="B394" s="98">
        <v>11498736111.111</v>
      </c>
      <c r="C394" s="98">
        <v>-80.727890000000002</v>
      </c>
      <c r="D394" s="98">
        <v>-73.849472000000006</v>
      </c>
      <c r="F394" s="100">
        <f t="shared" si="66"/>
        <v>14.162875</v>
      </c>
      <c r="G394" s="100">
        <f t="shared" si="64"/>
        <v>-78.769272000000001</v>
      </c>
      <c r="J394" s="98">
        <v>11498736111.111</v>
      </c>
      <c r="K394" s="98">
        <v>-93.815369000000004</v>
      </c>
      <c r="L394" s="98">
        <v>-85.543227999999999</v>
      </c>
      <c r="N394" s="100">
        <f t="shared" si="67"/>
        <v>14.162875</v>
      </c>
      <c r="O394" s="100">
        <f t="shared" si="65"/>
        <v>-77.418639999999996</v>
      </c>
    </row>
    <row r="395" spans="2:16" x14ac:dyDescent="0.25">
      <c r="B395" s="98">
        <v>11997472222.222</v>
      </c>
      <c r="C395" s="98">
        <v>-95.314307999999997</v>
      </c>
      <c r="D395" s="98">
        <v>-89.010681000000005</v>
      </c>
      <c r="F395" s="100">
        <f t="shared" si="66"/>
        <v>15.217166666667</v>
      </c>
      <c r="G395" s="100">
        <f t="shared" si="64"/>
        <v>-78.414542999999995</v>
      </c>
      <c r="J395" s="98">
        <v>11997472222.222</v>
      </c>
      <c r="K395" s="98">
        <v>-77.536697000000004</v>
      </c>
      <c r="L395" s="98">
        <v>-70.893180999999998</v>
      </c>
      <c r="N395" s="100">
        <f t="shared" si="67"/>
        <v>15.217166666667</v>
      </c>
      <c r="O395" s="100">
        <f t="shared" si="65"/>
        <v>-81.406707999999995</v>
      </c>
    </row>
    <row r="396" spans="2:16" x14ac:dyDescent="0.25">
      <c r="B396" s="98">
        <v>12496208333.333</v>
      </c>
      <c r="C396" s="98">
        <v>-94.054810000000003</v>
      </c>
      <c r="D396" s="98">
        <v>-87.871055999999996</v>
      </c>
      <c r="F396" s="100">
        <f t="shared" si="66"/>
        <v>16.271458333333001</v>
      </c>
      <c r="G396" s="100">
        <f t="shared" si="64"/>
        <v>-73.998833000000005</v>
      </c>
      <c r="J396" s="98">
        <v>12496208333.333</v>
      </c>
      <c r="K396" s="98">
        <v>-71.904617000000002</v>
      </c>
      <c r="L396" s="98">
        <v>-65.321280999999999</v>
      </c>
      <c r="N396" s="100">
        <f t="shared" si="67"/>
        <v>16.271458333333001</v>
      </c>
      <c r="O396" s="100">
        <f t="shared" si="65"/>
        <v>-63.910834999999999</v>
      </c>
    </row>
    <row r="397" spans="2:16" x14ac:dyDescent="0.25">
      <c r="B397" s="98">
        <v>12994944444.444</v>
      </c>
      <c r="C397" s="98">
        <v>-75.603058000000004</v>
      </c>
      <c r="D397" s="98">
        <v>-69.640938000000006</v>
      </c>
      <c r="F397" s="100">
        <f t="shared" si="66"/>
        <v>17.325749999999999</v>
      </c>
      <c r="G397" s="100">
        <f t="shared" si="64"/>
        <v>-76.273810999999995</v>
      </c>
      <c r="J397" s="98">
        <v>12994944444.444</v>
      </c>
      <c r="K397" s="98">
        <v>-70.309737999999996</v>
      </c>
      <c r="L397" s="98">
        <v>-63.415011999999997</v>
      </c>
      <c r="N397" s="100">
        <f t="shared" si="67"/>
        <v>17.325749999999999</v>
      </c>
      <c r="O397" s="100">
        <f t="shared" si="65"/>
        <v>-64.390015000000005</v>
      </c>
    </row>
    <row r="398" spans="2:16" x14ac:dyDescent="0.25">
      <c r="B398" s="98">
        <v>13493680555.556</v>
      </c>
      <c r="C398" s="98">
        <v>-69.098845999999995</v>
      </c>
      <c r="D398" s="98">
        <v>-62.963715000000001</v>
      </c>
      <c r="F398" s="100">
        <f t="shared" si="66"/>
        <v>18.380041666667001</v>
      </c>
      <c r="G398" s="100">
        <f t="shared" si="64"/>
        <v>-75.004936000000001</v>
      </c>
      <c r="J398" s="98">
        <v>13493680555.556</v>
      </c>
      <c r="K398" s="98">
        <v>-76.572708000000006</v>
      </c>
      <c r="L398" s="98">
        <v>-69.665786999999995</v>
      </c>
      <c r="N398" s="100">
        <f t="shared" si="67"/>
        <v>18.380041666667001</v>
      </c>
      <c r="O398" s="100">
        <f t="shared" si="65"/>
        <v>-63.281967000000002</v>
      </c>
    </row>
    <row r="399" spans="2:16" x14ac:dyDescent="0.25">
      <c r="B399" s="98">
        <v>13992416666.667</v>
      </c>
      <c r="C399" s="98">
        <v>-65.795792000000006</v>
      </c>
      <c r="D399" s="98">
        <v>-59.547798</v>
      </c>
      <c r="F399" s="100">
        <f t="shared" si="66"/>
        <v>19.434333333333001</v>
      </c>
      <c r="G399" s="100">
        <f t="shared" si="64"/>
        <v>-70.194107000000002</v>
      </c>
      <c r="J399" s="98">
        <v>13992416666.667</v>
      </c>
      <c r="K399" s="98">
        <v>-72.697235000000006</v>
      </c>
      <c r="L399" s="98">
        <v>-65.463936000000004</v>
      </c>
      <c r="N399" s="100">
        <f t="shared" si="67"/>
        <v>19.434333333333001</v>
      </c>
      <c r="O399" s="100">
        <f t="shared" si="65"/>
        <v>-89.315490999999994</v>
      </c>
    </row>
    <row r="400" spans="2:16" x14ac:dyDescent="0.25">
      <c r="B400" s="98">
        <v>14491152777.778</v>
      </c>
      <c r="C400" s="98">
        <v>-65.813773999999995</v>
      </c>
      <c r="D400" s="98">
        <v>-58.515289000000003</v>
      </c>
      <c r="F400" s="100">
        <f t="shared" si="66"/>
        <v>20.488624999999999</v>
      </c>
      <c r="G400" s="100">
        <f t="shared" si="64"/>
        <v>-68.587517000000005</v>
      </c>
      <c r="J400" s="98">
        <v>14491152777.778</v>
      </c>
      <c r="K400" s="98">
        <v>-71.566612000000006</v>
      </c>
      <c r="L400" s="98">
        <v>-62.573708000000003</v>
      </c>
      <c r="N400" s="100">
        <f t="shared" si="67"/>
        <v>20.488624999999999</v>
      </c>
      <c r="O400" s="100">
        <f t="shared" si="65"/>
        <v>-70.239234999999994</v>
      </c>
    </row>
    <row r="401" spans="2:16" x14ac:dyDescent="0.25">
      <c r="B401" s="98">
        <v>14989888888.889</v>
      </c>
      <c r="C401" s="98">
        <v>-91.931419000000005</v>
      </c>
      <c r="D401" s="98">
        <v>-84.062484999999995</v>
      </c>
      <c r="F401" s="100">
        <f t="shared" si="66"/>
        <v>21.542916666667001</v>
      </c>
      <c r="G401" s="100">
        <f t="shared" si="64"/>
        <v>-70.05883</v>
      </c>
      <c r="J401" s="98">
        <v>14989888888.889</v>
      </c>
      <c r="K401" s="98">
        <v>-68.281836999999996</v>
      </c>
      <c r="L401" s="98">
        <v>-59.722709999999999</v>
      </c>
      <c r="N401" s="100">
        <f t="shared" si="67"/>
        <v>21.542916666667001</v>
      </c>
      <c r="O401" s="100">
        <f t="shared" si="65"/>
        <v>-65.388062000000005</v>
      </c>
    </row>
    <row r="402" spans="2:16" x14ac:dyDescent="0.25">
      <c r="B402" s="98">
        <v>15488625000</v>
      </c>
      <c r="C402" s="98">
        <v>-86.644569000000004</v>
      </c>
      <c r="D402" s="98">
        <v>-79.103065000000001</v>
      </c>
      <c r="F402" s="100">
        <f t="shared" si="66"/>
        <v>22.597208333333</v>
      </c>
      <c r="G402" s="100">
        <f t="shared" si="64"/>
        <v>-65.082145999999995</v>
      </c>
      <c r="J402" s="98">
        <v>15488625000</v>
      </c>
      <c r="K402" s="98">
        <v>-84.167243999999997</v>
      </c>
      <c r="L402" s="98">
        <v>-75.294426000000001</v>
      </c>
      <c r="N402" s="100">
        <f t="shared" si="67"/>
        <v>22.597208333333</v>
      </c>
      <c r="O402" s="100">
        <f t="shared" si="65"/>
        <v>-62.916645000000003</v>
      </c>
    </row>
    <row r="403" spans="2:16" x14ac:dyDescent="0.25">
      <c r="B403" s="98">
        <v>15987361111.111</v>
      </c>
      <c r="C403" s="98">
        <v>-81.482346000000007</v>
      </c>
      <c r="D403" s="98">
        <v>-74.121223000000001</v>
      </c>
      <c r="F403" s="100">
        <f t="shared" si="66"/>
        <v>23.651499999999999</v>
      </c>
      <c r="G403" s="100">
        <f t="shared" si="64"/>
        <v>-77.891838000000007</v>
      </c>
      <c r="J403" s="98">
        <v>15987361111.111</v>
      </c>
      <c r="K403" s="98">
        <v>-84.490555000000001</v>
      </c>
      <c r="L403" s="98">
        <v>-75.903137000000001</v>
      </c>
      <c r="N403" s="100">
        <f t="shared" si="67"/>
        <v>23.651499999999999</v>
      </c>
      <c r="O403" s="100">
        <f t="shared" si="65"/>
        <v>-72.163239000000004</v>
      </c>
    </row>
    <row r="404" spans="2:16" x14ac:dyDescent="0.25">
      <c r="B404" s="98">
        <v>16486097222.222</v>
      </c>
      <c r="C404" s="98">
        <v>-78.909987999999998</v>
      </c>
      <c r="D404" s="98">
        <v>-71.809875000000005</v>
      </c>
      <c r="F404" s="100">
        <f t="shared" si="66"/>
        <v>24.705791666667</v>
      </c>
      <c r="G404" s="100">
        <f t="shared" si="64"/>
        <v>-70.542357999999993</v>
      </c>
      <c r="J404" s="98">
        <v>16486097222.222</v>
      </c>
      <c r="K404" s="98">
        <v>-86.784828000000005</v>
      </c>
      <c r="L404" s="98">
        <v>-77.785247999999996</v>
      </c>
      <c r="N404" s="100">
        <f t="shared" si="67"/>
        <v>24.705791666667</v>
      </c>
      <c r="O404" s="100">
        <f t="shared" si="65"/>
        <v>-71.513938999999993</v>
      </c>
    </row>
    <row r="405" spans="2:16" x14ac:dyDescent="0.25">
      <c r="B405" s="98">
        <v>16984833333.333</v>
      </c>
      <c r="C405" s="98">
        <v>-76.248260000000002</v>
      </c>
      <c r="D405" s="98">
        <v>-68.883353999999997</v>
      </c>
      <c r="F405" s="100">
        <f t="shared" si="66"/>
        <v>25.760083333333</v>
      </c>
      <c r="G405" s="100">
        <f t="shared" si="64"/>
        <v>-72.325446999999997</v>
      </c>
      <c r="J405" s="98">
        <v>16984833333.333</v>
      </c>
      <c r="K405" s="98">
        <v>-83.910385000000005</v>
      </c>
      <c r="L405" s="98">
        <v>-74.844368000000003</v>
      </c>
      <c r="N405" s="100">
        <f t="shared" si="67"/>
        <v>25.760083333333</v>
      </c>
      <c r="O405" s="100">
        <f t="shared" si="65"/>
        <v>-76.941551000000004</v>
      </c>
    </row>
    <row r="406" spans="2:16" x14ac:dyDescent="0.25">
      <c r="B406" s="98">
        <v>17483569444.444</v>
      </c>
      <c r="C406" s="98">
        <v>-81.646584000000004</v>
      </c>
      <c r="D406" s="98">
        <v>-73.781822000000005</v>
      </c>
      <c r="F406" s="100">
        <f t="shared" si="66"/>
        <v>26.814374999999998</v>
      </c>
      <c r="G406" s="100">
        <f t="shared" si="64"/>
        <v>-70.867858999999996</v>
      </c>
      <c r="J406" s="98">
        <v>17483569444.444</v>
      </c>
      <c r="K406" s="98">
        <v>-82.467590000000001</v>
      </c>
      <c r="L406" s="98">
        <v>-73.376457000000002</v>
      </c>
      <c r="N406" s="100">
        <f t="shared" si="67"/>
        <v>26.814374999999998</v>
      </c>
      <c r="O406" s="100">
        <f t="shared" si="65"/>
        <v>-72.151695000000004</v>
      </c>
    </row>
    <row r="407" spans="2:16" x14ac:dyDescent="0.25">
      <c r="B407" s="98">
        <v>17982305555.556</v>
      </c>
      <c r="C407" s="98">
        <v>-83.144126999999997</v>
      </c>
      <c r="D407" s="98">
        <v>-74.107902999999993</v>
      </c>
      <c r="F407" s="100">
        <f t="shared" si="66"/>
        <v>27.868666666667</v>
      </c>
      <c r="G407" s="100">
        <f t="shared" si="64"/>
        <v>-75.680321000000006</v>
      </c>
      <c r="J407" s="98">
        <v>17982305555.556</v>
      </c>
      <c r="K407" s="98">
        <v>-87.312859000000003</v>
      </c>
      <c r="L407" s="98">
        <v>-78.238922000000002</v>
      </c>
      <c r="N407" s="100">
        <f t="shared" si="67"/>
        <v>27.868666666667</v>
      </c>
      <c r="O407" s="100">
        <f t="shared" si="65"/>
        <v>-66.925880000000006</v>
      </c>
    </row>
    <row r="408" spans="2:16" x14ac:dyDescent="0.25">
      <c r="B408" s="98">
        <v>18481041666.667</v>
      </c>
      <c r="C408" s="98">
        <v>-77.570396000000002</v>
      </c>
      <c r="D408" s="98">
        <v>-67.967819000000006</v>
      </c>
      <c r="F408" s="100">
        <f t="shared" si="66"/>
        <v>28.922958333333</v>
      </c>
      <c r="G408" s="100">
        <f t="shared" si="64"/>
        <v>-66.291779000000005</v>
      </c>
      <c r="J408" s="98">
        <v>18481041666.667</v>
      </c>
      <c r="K408" s="98">
        <v>-83.306702000000001</v>
      </c>
      <c r="L408" s="98">
        <v>-73.885283999999999</v>
      </c>
      <c r="N408" s="100">
        <f t="shared" si="67"/>
        <v>28.922958333333</v>
      </c>
      <c r="O408" s="100">
        <f t="shared" si="65"/>
        <v>-60.366008999999998</v>
      </c>
    </row>
    <row r="409" spans="2:16" x14ac:dyDescent="0.25">
      <c r="B409" s="98">
        <v>18979777777.778</v>
      </c>
      <c r="C409" s="98">
        <v>-79.271118000000001</v>
      </c>
      <c r="D409" s="98">
        <v>-69.556976000000006</v>
      </c>
      <c r="F409" s="100">
        <f t="shared" si="66"/>
        <v>29.977250000000002</v>
      </c>
      <c r="G409" s="100">
        <f t="shared" si="64"/>
        <v>-50.698650000000001</v>
      </c>
      <c r="J409" s="98">
        <v>18979777777.778</v>
      </c>
      <c r="K409" s="98">
        <v>-104.41569</v>
      </c>
      <c r="L409" s="98">
        <v>-94.397582999999997</v>
      </c>
      <c r="N409" s="100">
        <f t="shared" si="67"/>
        <v>29.977250000000002</v>
      </c>
      <c r="O409" s="100">
        <f t="shared" si="65"/>
        <v>-60.333393000000001</v>
      </c>
    </row>
    <row r="410" spans="2:16" x14ac:dyDescent="0.25">
      <c r="B410" s="98">
        <v>19478513888.889</v>
      </c>
      <c r="C410" s="98">
        <v>-73.681647999999996</v>
      </c>
      <c r="D410" s="98">
        <v>-64.052482999999995</v>
      </c>
      <c r="F410" s="100" t="s">
        <v>21</v>
      </c>
      <c r="J410" s="98">
        <v>19478513888.889</v>
      </c>
      <c r="K410" s="98">
        <v>-100.06751</v>
      </c>
      <c r="L410" s="98">
        <v>-89.478881999999999</v>
      </c>
      <c r="N410" s="100" t="s">
        <v>21</v>
      </c>
    </row>
    <row r="411" spans="2:16" x14ac:dyDescent="0.25">
      <c r="B411" s="98">
        <v>19977250000</v>
      </c>
      <c r="C411" s="98">
        <v>-63.575417000000002</v>
      </c>
      <c r="D411" s="98">
        <v>-53.420836999999999</v>
      </c>
      <c r="J411" s="98">
        <v>19977250000</v>
      </c>
      <c r="K411" s="98">
        <v>-96.505759999999995</v>
      </c>
      <c r="L411" s="98">
        <v>-85.752212999999998</v>
      </c>
    </row>
    <row r="412" spans="2:16" x14ac:dyDescent="0.25">
      <c r="B412" s="98" t="s">
        <v>21</v>
      </c>
      <c r="J412" s="98" t="s">
        <v>21</v>
      </c>
    </row>
    <row r="413" spans="2:16" x14ac:dyDescent="0.25">
      <c r="F413" s="100" t="s">
        <v>59</v>
      </c>
      <c r="N413" s="100" t="s">
        <v>59</v>
      </c>
    </row>
    <row r="414" spans="2:16" ht="15.75" x14ac:dyDescent="0.25">
      <c r="F414" s="100" t="s">
        <v>19</v>
      </c>
      <c r="G414" s="100" t="str">
        <f t="shared" ref="G414:G433" si="68">D440</f>
        <v>4Rx4L dBc Log Mag(dB)</v>
      </c>
      <c r="H414" s="106">
        <v>4</v>
      </c>
      <c r="N414" s="100" t="s">
        <v>19</v>
      </c>
      <c r="O414" s="100" t="str">
        <f t="shared" ref="O414:O433" si="69">L440</f>
        <v>4Rx4L dBc Log Mag(dB)</v>
      </c>
      <c r="P414" s="106">
        <v>4</v>
      </c>
    </row>
    <row r="415" spans="2:16" ht="15.75" x14ac:dyDescent="0.25">
      <c r="B415" s="98" t="s">
        <v>57</v>
      </c>
      <c r="F415" s="100">
        <f t="shared" ref="F415:F433" si="70">B441/1000000000</f>
        <v>11</v>
      </c>
      <c r="G415" s="100">
        <f t="shared" si="68"/>
        <v>-56.625853999999997</v>
      </c>
      <c r="H415" s="107">
        <f>ABS(AVERAGE(G415:G433)-(H414-1)*10)</f>
        <v>107.97208252631579</v>
      </c>
      <c r="J415" s="98" t="s">
        <v>57</v>
      </c>
      <c r="N415" s="100">
        <f t="shared" ref="N415:N433" si="71">J441/1000000000</f>
        <v>11</v>
      </c>
      <c r="O415" s="100">
        <f t="shared" si="69"/>
        <v>-80.397514000000001</v>
      </c>
      <c r="P415" s="107">
        <f>ABS(AVERAGE(O415:O433)-(P414-1)*10)</f>
        <v>111.43397810526317</v>
      </c>
    </row>
    <row r="416" spans="2:16" x14ac:dyDescent="0.25">
      <c r="B416" s="98" t="s">
        <v>19</v>
      </c>
      <c r="C416" s="98" t="s">
        <v>138</v>
      </c>
      <c r="D416" s="98" t="s">
        <v>58</v>
      </c>
      <c r="F416" s="100">
        <f t="shared" si="70"/>
        <v>12.609847222221999</v>
      </c>
      <c r="G416" s="100">
        <f t="shared" si="68"/>
        <v>-68.640747000000005</v>
      </c>
      <c r="J416" s="98" t="s">
        <v>19</v>
      </c>
      <c r="K416" s="98" t="s">
        <v>138</v>
      </c>
      <c r="L416" s="98" t="s">
        <v>58</v>
      </c>
      <c r="N416" s="100">
        <f t="shared" si="71"/>
        <v>12.609847222221999</v>
      </c>
      <c r="O416" s="100">
        <f t="shared" si="69"/>
        <v>-79.169235</v>
      </c>
    </row>
    <row r="417" spans="2:15" x14ac:dyDescent="0.25">
      <c r="B417" s="98">
        <v>11000000000</v>
      </c>
      <c r="C417" s="98">
        <v>-68.234451000000007</v>
      </c>
      <c r="D417" s="98">
        <v>-60.882449999999999</v>
      </c>
      <c r="F417" s="100">
        <f t="shared" si="70"/>
        <v>14.219694444444</v>
      </c>
      <c r="G417" s="100">
        <f t="shared" si="68"/>
        <v>-82.683982999999998</v>
      </c>
      <c r="J417" s="98">
        <v>11000000000</v>
      </c>
      <c r="K417" s="98">
        <v>-89.563271</v>
      </c>
      <c r="L417" s="98">
        <v>-78.263092</v>
      </c>
      <c r="N417" s="100">
        <f t="shared" si="71"/>
        <v>14.219694444444</v>
      </c>
      <c r="O417" s="100">
        <f t="shared" si="69"/>
        <v>-80.137764000000004</v>
      </c>
    </row>
    <row r="418" spans="2:15" x14ac:dyDescent="0.25">
      <c r="B418" s="98">
        <v>12054291666.667</v>
      </c>
      <c r="C418" s="98">
        <v>-73.008353999999997</v>
      </c>
      <c r="D418" s="98">
        <v>-66.129936000000001</v>
      </c>
      <c r="F418" s="100">
        <f t="shared" si="70"/>
        <v>15.829541666667</v>
      </c>
      <c r="G418" s="100">
        <f t="shared" si="68"/>
        <v>-77.517600999999999</v>
      </c>
      <c r="J418" s="98">
        <v>12054291666.667</v>
      </c>
      <c r="K418" s="98">
        <v>-81.680672000000001</v>
      </c>
      <c r="L418" s="98">
        <v>-73.408530999999996</v>
      </c>
      <c r="N418" s="100">
        <f t="shared" si="71"/>
        <v>15.829541666667</v>
      </c>
      <c r="O418" s="100">
        <f t="shared" si="69"/>
        <v>-73.654990999999995</v>
      </c>
    </row>
    <row r="419" spans="2:15" x14ac:dyDescent="0.25">
      <c r="B419" s="98">
        <v>13108583333.333</v>
      </c>
      <c r="C419" s="98">
        <v>-78.138030999999998</v>
      </c>
      <c r="D419" s="98">
        <v>-71.834395999999998</v>
      </c>
      <c r="F419" s="100">
        <f t="shared" si="70"/>
        <v>17.439388888888999</v>
      </c>
      <c r="G419" s="100">
        <f t="shared" si="68"/>
        <v>-66.314705000000004</v>
      </c>
      <c r="J419" s="98">
        <v>13108583333.333</v>
      </c>
      <c r="K419" s="98">
        <v>-82.164894000000004</v>
      </c>
      <c r="L419" s="98">
        <v>-75.521370000000005</v>
      </c>
      <c r="N419" s="100">
        <f t="shared" si="71"/>
        <v>17.439388888888999</v>
      </c>
      <c r="O419" s="100">
        <f t="shared" si="69"/>
        <v>-82.264351000000005</v>
      </c>
    </row>
    <row r="420" spans="2:15" x14ac:dyDescent="0.25">
      <c r="B420" s="98">
        <v>14162875000</v>
      </c>
      <c r="C420" s="98">
        <v>-84.953025999999994</v>
      </c>
      <c r="D420" s="98">
        <v>-78.769272000000001</v>
      </c>
      <c r="F420" s="100">
        <f t="shared" si="70"/>
        <v>19.049236111111</v>
      </c>
      <c r="G420" s="100">
        <f t="shared" si="68"/>
        <v>-93.936394000000007</v>
      </c>
      <c r="J420" s="98">
        <v>14162875000</v>
      </c>
      <c r="K420" s="98">
        <v>-84.001975999999999</v>
      </c>
      <c r="L420" s="98">
        <v>-77.418639999999996</v>
      </c>
      <c r="N420" s="100">
        <f t="shared" si="71"/>
        <v>19.049236111111</v>
      </c>
      <c r="O420" s="100">
        <f t="shared" si="69"/>
        <v>-77.261345000000006</v>
      </c>
    </row>
    <row r="421" spans="2:15" x14ac:dyDescent="0.25">
      <c r="B421" s="98">
        <v>15217166666.667</v>
      </c>
      <c r="C421" s="98">
        <v>-84.376662999999994</v>
      </c>
      <c r="D421" s="98">
        <v>-78.414542999999995</v>
      </c>
      <c r="F421" s="100">
        <f t="shared" si="70"/>
        <v>20.659083333333001</v>
      </c>
      <c r="G421" s="100">
        <f t="shared" si="68"/>
        <v>-84.465607000000006</v>
      </c>
      <c r="J421" s="98">
        <v>15217166666.667</v>
      </c>
      <c r="K421" s="98">
        <v>-88.301437000000007</v>
      </c>
      <c r="L421" s="98">
        <v>-81.406707999999995</v>
      </c>
      <c r="N421" s="100">
        <f t="shared" si="71"/>
        <v>20.659083333333001</v>
      </c>
      <c r="O421" s="100">
        <f t="shared" si="69"/>
        <v>-84.939041000000003</v>
      </c>
    </row>
    <row r="422" spans="2:15" x14ac:dyDescent="0.25">
      <c r="B422" s="98">
        <v>16271458333.333</v>
      </c>
      <c r="C422" s="98">
        <v>-80.133972</v>
      </c>
      <c r="D422" s="98">
        <v>-73.998833000000005</v>
      </c>
      <c r="F422" s="100">
        <f t="shared" si="70"/>
        <v>22.268930555556</v>
      </c>
      <c r="G422" s="100">
        <f t="shared" si="68"/>
        <v>-83.095382999999998</v>
      </c>
      <c r="J422" s="98">
        <v>16271458333.333</v>
      </c>
      <c r="K422" s="98">
        <v>-70.817757</v>
      </c>
      <c r="L422" s="98">
        <v>-63.910834999999999</v>
      </c>
      <c r="N422" s="100">
        <f t="shared" si="71"/>
        <v>22.268930555556</v>
      </c>
      <c r="O422" s="100">
        <f t="shared" si="69"/>
        <v>-70.881844000000001</v>
      </c>
    </row>
    <row r="423" spans="2:15" x14ac:dyDescent="0.25">
      <c r="B423" s="98">
        <v>17325750000</v>
      </c>
      <c r="C423" s="98">
        <v>-82.521805000000001</v>
      </c>
      <c r="D423" s="98">
        <v>-76.273810999999995</v>
      </c>
      <c r="F423" s="100">
        <f t="shared" si="70"/>
        <v>23.878777777778001</v>
      </c>
      <c r="G423" s="100">
        <f t="shared" si="68"/>
        <v>-73.552184999999994</v>
      </c>
      <c r="J423" s="98">
        <v>17325750000</v>
      </c>
      <c r="K423" s="98">
        <v>-71.623313999999993</v>
      </c>
      <c r="L423" s="98">
        <v>-64.390015000000005</v>
      </c>
      <c r="N423" s="100">
        <f t="shared" si="71"/>
        <v>23.878777777778001</v>
      </c>
      <c r="O423" s="100">
        <f t="shared" si="69"/>
        <v>-79.155190000000005</v>
      </c>
    </row>
    <row r="424" spans="2:15" x14ac:dyDescent="0.25">
      <c r="B424" s="98">
        <v>18380041666.667</v>
      </c>
      <c r="C424" s="98">
        <v>-82.303421</v>
      </c>
      <c r="D424" s="98">
        <v>-75.004936000000001</v>
      </c>
      <c r="F424" s="100">
        <f t="shared" si="70"/>
        <v>25.488624999999999</v>
      </c>
      <c r="G424" s="100">
        <f t="shared" si="68"/>
        <v>-85.619736000000003</v>
      </c>
      <c r="J424" s="98">
        <v>18380041666.667</v>
      </c>
      <c r="K424" s="98">
        <v>-72.274872000000002</v>
      </c>
      <c r="L424" s="98">
        <v>-63.281967000000002</v>
      </c>
      <c r="N424" s="100">
        <f t="shared" si="71"/>
        <v>25.488624999999999</v>
      </c>
      <c r="O424" s="100">
        <f t="shared" si="69"/>
        <v>-86.986587999999998</v>
      </c>
    </row>
    <row r="425" spans="2:15" x14ac:dyDescent="0.25">
      <c r="B425" s="98">
        <v>19434333333.333</v>
      </c>
      <c r="C425" s="98">
        <v>-78.063041999999996</v>
      </c>
      <c r="D425" s="98">
        <v>-70.194107000000002</v>
      </c>
      <c r="F425" s="100">
        <f t="shared" si="70"/>
        <v>27.098472222222</v>
      </c>
      <c r="G425" s="100">
        <f t="shared" si="68"/>
        <v>-77.182693</v>
      </c>
      <c r="J425" s="98">
        <v>19434333333.333</v>
      </c>
      <c r="K425" s="98">
        <v>-97.874618999999996</v>
      </c>
      <c r="L425" s="98">
        <v>-89.315490999999994</v>
      </c>
      <c r="N425" s="100">
        <f t="shared" si="71"/>
        <v>27.098472222222</v>
      </c>
      <c r="O425" s="100">
        <f t="shared" si="69"/>
        <v>-87.873305999999999</v>
      </c>
    </row>
    <row r="426" spans="2:15" x14ac:dyDescent="0.25">
      <c r="B426" s="98">
        <v>20488625000</v>
      </c>
      <c r="C426" s="98">
        <v>-76.129020999999995</v>
      </c>
      <c r="D426" s="98">
        <v>-68.587517000000005</v>
      </c>
      <c r="F426" s="100">
        <f t="shared" si="70"/>
        <v>28.708319444444001</v>
      </c>
      <c r="G426" s="100">
        <f t="shared" si="68"/>
        <v>-85.106255000000004</v>
      </c>
      <c r="J426" s="98">
        <v>20488625000</v>
      </c>
      <c r="K426" s="98">
        <v>-79.112053000000003</v>
      </c>
      <c r="L426" s="98">
        <v>-70.239234999999994</v>
      </c>
      <c r="N426" s="100">
        <f t="shared" si="71"/>
        <v>28.708319444444001</v>
      </c>
      <c r="O426" s="100">
        <f t="shared" si="69"/>
        <v>-76.167038000000005</v>
      </c>
    </row>
    <row r="427" spans="2:15" x14ac:dyDescent="0.25">
      <c r="B427" s="98">
        <v>21542916666.667</v>
      </c>
      <c r="C427" s="98">
        <v>-77.419951999999995</v>
      </c>
      <c r="D427" s="98">
        <v>-70.05883</v>
      </c>
      <c r="F427" s="100">
        <f t="shared" si="70"/>
        <v>30.318166666667</v>
      </c>
      <c r="G427" s="100">
        <f t="shared" si="68"/>
        <v>-76.685462999999999</v>
      </c>
      <c r="J427" s="98">
        <v>21542916666.667</v>
      </c>
      <c r="K427" s="98">
        <v>-73.975479000000007</v>
      </c>
      <c r="L427" s="98">
        <v>-65.388062000000005</v>
      </c>
      <c r="N427" s="100">
        <f t="shared" si="71"/>
        <v>30.318166666667</v>
      </c>
      <c r="O427" s="100">
        <f t="shared" si="69"/>
        <v>-70.780654999999996</v>
      </c>
    </row>
    <row r="428" spans="2:15" x14ac:dyDescent="0.25">
      <c r="B428" s="98">
        <v>22597208333.333</v>
      </c>
      <c r="C428" s="98">
        <v>-72.182250999999994</v>
      </c>
      <c r="D428" s="98">
        <v>-65.082145999999995</v>
      </c>
      <c r="F428" s="100">
        <f t="shared" si="70"/>
        <v>31.928013888889001</v>
      </c>
      <c r="G428" s="100">
        <f t="shared" si="68"/>
        <v>-79.874352000000002</v>
      </c>
      <c r="J428" s="98">
        <v>22597208333.333</v>
      </c>
      <c r="K428" s="98">
        <v>-71.916222000000005</v>
      </c>
      <c r="L428" s="98">
        <v>-62.916645000000003</v>
      </c>
      <c r="N428" s="100">
        <f t="shared" si="71"/>
        <v>31.928013888889001</v>
      </c>
      <c r="O428" s="100">
        <f t="shared" si="69"/>
        <v>-83.014235999999997</v>
      </c>
    </row>
    <row r="429" spans="2:15" x14ac:dyDescent="0.25">
      <c r="B429" s="98">
        <v>23651500000</v>
      </c>
      <c r="C429" s="98">
        <v>-85.256743999999998</v>
      </c>
      <c r="D429" s="98">
        <v>-77.891838000000007</v>
      </c>
      <c r="F429" s="100">
        <f t="shared" si="70"/>
        <v>33.537861111110999</v>
      </c>
      <c r="G429" s="100">
        <f t="shared" si="68"/>
        <v>-79.881141999999997</v>
      </c>
      <c r="J429" s="98">
        <v>23651500000</v>
      </c>
      <c r="K429" s="98">
        <v>-81.229247999999998</v>
      </c>
      <c r="L429" s="98">
        <v>-72.163239000000004</v>
      </c>
      <c r="N429" s="100">
        <f t="shared" si="71"/>
        <v>33.537861111110999</v>
      </c>
      <c r="O429" s="100">
        <f t="shared" si="69"/>
        <v>-80.501137</v>
      </c>
    </row>
    <row r="430" spans="2:15" x14ac:dyDescent="0.25">
      <c r="B430" s="98">
        <v>24705791666.667</v>
      </c>
      <c r="C430" s="98">
        <v>-78.407120000000006</v>
      </c>
      <c r="D430" s="98">
        <v>-70.542357999999993</v>
      </c>
      <c r="F430" s="100">
        <f t="shared" si="70"/>
        <v>35.147708333333</v>
      </c>
      <c r="G430" s="100">
        <f t="shared" si="68"/>
        <v>-94.757728999999998</v>
      </c>
      <c r="J430" s="98">
        <v>24705791666.667</v>
      </c>
      <c r="K430" s="98">
        <v>-80.605080000000001</v>
      </c>
      <c r="L430" s="98">
        <v>-71.513938999999993</v>
      </c>
      <c r="N430" s="100">
        <f t="shared" si="71"/>
        <v>35.147708333333</v>
      </c>
      <c r="O430" s="100">
        <f t="shared" si="69"/>
        <v>-83.562836000000004</v>
      </c>
    </row>
    <row r="431" spans="2:15" x14ac:dyDescent="0.25">
      <c r="B431" s="98">
        <v>25760083333.333</v>
      </c>
      <c r="C431" s="98">
        <v>-81.361671000000001</v>
      </c>
      <c r="D431" s="98">
        <v>-72.325446999999997</v>
      </c>
      <c r="F431" s="100">
        <f t="shared" si="70"/>
        <v>36.757555555556003</v>
      </c>
      <c r="G431" s="100">
        <f t="shared" si="68"/>
        <v>-78.409721000000005</v>
      </c>
      <c r="J431" s="98">
        <v>25760083333.333</v>
      </c>
      <c r="K431" s="98">
        <v>-86.015488000000005</v>
      </c>
      <c r="L431" s="98">
        <v>-76.941551000000004</v>
      </c>
      <c r="N431" s="100">
        <f t="shared" si="71"/>
        <v>36.757555555556003</v>
      </c>
      <c r="O431" s="100">
        <f t="shared" si="69"/>
        <v>-88.845116000000004</v>
      </c>
    </row>
    <row r="432" spans="2:15" x14ac:dyDescent="0.25">
      <c r="B432" s="98">
        <v>26814375000</v>
      </c>
      <c r="C432" s="98">
        <v>-80.470436000000007</v>
      </c>
      <c r="D432" s="98">
        <v>-70.867858999999996</v>
      </c>
      <c r="F432" s="100">
        <f t="shared" si="70"/>
        <v>38.367402777777997</v>
      </c>
      <c r="G432" s="100">
        <f t="shared" si="68"/>
        <v>-74.53537</v>
      </c>
      <c r="J432" s="98">
        <v>26814375000</v>
      </c>
      <c r="K432" s="98">
        <v>-81.573104999999998</v>
      </c>
      <c r="L432" s="98">
        <v>-72.151695000000004</v>
      </c>
      <c r="N432" s="100">
        <f t="shared" si="71"/>
        <v>38.367402777777997</v>
      </c>
      <c r="O432" s="100">
        <f t="shared" si="69"/>
        <v>-85.295967000000005</v>
      </c>
    </row>
    <row r="433" spans="2:16" x14ac:dyDescent="0.25">
      <c r="B433" s="98">
        <v>27868666666.667</v>
      </c>
      <c r="C433" s="98">
        <v>-85.394469999999998</v>
      </c>
      <c r="D433" s="98">
        <v>-75.680321000000006</v>
      </c>
      <c r="F433" s="100">
        <f t="shared" si="70"/>
        <v>39.977249999999998</v>
      </c>
      <c r="G433" s="100">
        <f t="shared" si="68"/>
        <v>-62.584648000000001</v>
      </c>
      <c r="J433" s="98">
        <v>27868666666.667</v>
      </c>
      <c r="K433" s="98">
        <v>-76.943984999999998</v>
      </c>
      <c r="L433" s="98">
        <v>-66.925880000000006</v>
      </c>
      <c r="N433" s="100">
        <f t="shared" si="71"/>
        <v>39.977249999999998</v>
      </c>
      <c r="O433" s="100">
        <f t="shared" si="69"/>
        <v>-96.357429999999994</v>
      </c>
    </row>
    <row r="434" spans="2:16" x14ac:dyDescent="0.25">
      <c r="B434" s="98">
        <v>28922958333.333</v>
      </c>
      <c r="C434" s="98">
        <v>-75.920944000000006</v>
      </c>
      <c r="D434" s="98">
        <v>-66.291779000000005</v>
      </c>
      <c r="F434" s="100" t="s">
        <v>21</v>
      </c>
      <c r="J434" s="98">
        <v>28922958333.333</v>
      </c>
      <c r="K434" s="98">
        <v>-70.954635999999994</v>
      </c>
      <c r="L434" s="98">
        <v>-60.366008999999998</v>
      </c>
      <c r="N434" s="100" t="s">
        <v>21</v>
      </c>
    </row>
    <row r="435" spans="2:16" x14ac:dyDescent="0.25">
      <c r="B435" s="98">
        <v>29977250000</v>
      </c>
      <c r="C435" s="98">
        <v>-60.853230000000003</v>
      </c>
      <c r="D435" s="98">
        <v>-50.698650000000001</v>
      </c>
      <c r="J435" s="98">
        <v>29977250000</v>
      </c>
      <c r="K435" s="98">
        <v>-71.086937000000006</v>
      </c>
      <c r="L435" s="98">
        <v>-60.333393000000001</v>
      </c>
    </row>
    <row r="436" spans="2:16" x14ac:dyDescent="0.25">
      <c r="B436" s="98" t="s">
        <v>21</v>
      </c>
      <c r="J436" s="98" t="s">
        <v>21</v>
      </c>
    </row>
    <row r="437" spans="2:16" x14ac:dyDescent="0.25">
      <c r="F437" s="100" t="s">
        <v>61</v>
      </c>
      <c r="N437" s="100" t="s">
        <v>61</v>
      </c>
    </row>
    <row r="438" spans="2:16" ht="15.75" x14ac:dyDescent="0.25">
      <c r="F438" s="100" t="s">
        <v>19</v>
      </c>
      <c r="G438" s="100" t="str">
        <f t="shared" ref="G438:G457" si="72">D464</f>
        <v>4Rx5L dBc Log Mag(dB)</v>
      </c>
      <c r="H438" s="106">
        <v>4</v>
      </c>
      <c r="N438" s="100" t="s">
        <v>19</v>
      </c>
      <c r="O438" s="100" t="str">
        <f t="shared" ref="O438:O457" si="73">L464</f>
        <v>4Rx5L dBc Log Mag(dB)</v>
      </c>
      <c r="P438" s="106">
        <v>4</v>
      </c>
    </row>
    <row r="439" spans="2:16" ht="15.75" x14ac:dyDescent="0.25">
      <c r="B439" s="98" t="s">
        <v>59</v>
      </c>
      <c r="F439" s="100">
        <f t="shared" ref="F439:F457" si="74">B465/1000000000</f>
        <v>12.497249999999999</v>
      </c>
      <c r="G439" s="100">
        <f t="shared" si="72"/>
        <v>-53.493507000000001</v>
      </c>
      <c r="H439" s="107">
        <f>ABS(AVERAGE(G439:G457)-(H438-1)*10)</f>
        <v>105.29590984210527</v>
      </c>
      <c r="J439" s="98" t="s">
        <v>59</v>
      </c>
      <c r="N439" s="100">
        <f t="shared" ref="N439:N457" si="75">J465/1000000000</f>
        <v>12.497249999999999</v>
      </c>
      <c r="O439" s="100">
        <f t="shared" si="73"/>
        <v>-72.760734999999997</v>
      </c>
      <c r="P439" s="107">
        <f>ABS(AVERAGE(O439:O457)-(P438-1)*10)</f>
        <v>103.58308389473683</v>
      </c>
    </row>
    <row r="440" spans="2:16" x14ac:dyDescent="0.25">
      <c r="B440" s="98" t="s">
        <v>19</v>
      </c>
      <c r="C440" s="98" t="s">
        <v>139</v>
      </c>
      <c r="D440" s="98" t="s">
        <v>60</v>
      </c>
      <c r="F440" s="100">
        <f t="shared" si="74"/>
        <v>14.025180555556</v>
      </c>
      <c r="G440" s="100">
        <f t="shared" si="72"/>
        <v>-62.914295000000003</v>
      </c>
      <c r="J440" s="98" t="s">
        <v>19</v>
      </c>
      <c r="K440" s="98" t="s">
        <v>139</v>
      </c>
      <c r="L440" s="98" t="s">
        <v>60</v>
      </c>
      <c r="N440" s="100">
        <f t="shared" si="75"/>
        <v>14.025180555556</v>
      </c>
      <c r="O440" s="100">
        <f t="shared" si="73"/>
        <v>-70.477974000000003</v>
      </c>
    </row>
    <row r="441" spans="2:16" x14ac:dyDescent="0.25">
      <c r="B441" s="98">
        <v>11000000000</v>
      </c>
      <c r="C441" s="98">
        <v>-63.977851999999999</v>
      </c>
      <c r="D441" s="98">
        <v>-56.625853999999997</v>
      </c>
      <c r="F441" s="100">
        <f t="shared" si="74"/>
        <v>15.553111111111001</v>
      </c>
      <c r="G441" s="100">
        <f t="shared" si="72"/>
        <v>-66.757721000000004</v>
      </c>
      <c r="J441" s="98">
        <v>11000000000</v>
      </c>
      <c r="K441" s="98">
        <v>-91.697693000000001</v>
      </c>
      <c r="L441" s="98">
        <v>-80.397514000000001</v>
      </c>
      <c r="N441" s="100">
        <f t="shared" si="75"/>
        <v>15.553111111111001</v>
      </c>
      <c r="O441" s="100">
        <f t="shared" si="73"/>
        <v>-62.375278000000002</v>
      </c>
    </row>
    <row r="442" spans="2:16" x14ac:dyDescent="0.25">
      <c r="B442" s="98">
        <v>12609847222.222</v>
      </c>
      <c r="C442" s="98">
        <v>-75.519165000000001</v>
      </c>
      <c r="D442" s="98">
        <v>-68.640747000000005</v>
      </c>
      <c r="F442" s="100">
        <f t="shared" si="74"/>
        <v>17.081041666667002</v>
      </c>
      <c r="G442" s="100">
        <f t="shared" si="72"/>
        <v>-60.593837999999998</v>
      </c>
      <c r="J442" s="98">
        <v>12609847222.222</v>
      </c>
      <c r="K442" s="98">
        <v>-87.441376000000005</v>
      </c>
      <c r="L442" s="98">
        <v>-79.169235</v>
      </c>
      <c r="N442" s="100">
        <f t="shared" si="75"/>
        <v>17.081041666667002</v>
      </c>
      <c r="O442" s="100">
        <f t="shared" si="73"/>
        <v>-65.541945999999996</v>
      </c>
    </row>
    <row r="443" spans="2:16" x14ac:dyDescent="0.25">
      <c r="B443" s="98">
        <v>14219694444.444</v>
      </c>
      <c r="C443" s="98">
        <v>-88.987617</v>
      </c>
      <c r="D443" s="98">
        <v>-82.683982999999998</v>
      </c>
      <c r="F443" s="100">
        <f t="shared" si="74"/>
        <v>18.608972222222</v>
      </c>
      <c r="G443" s="100">
        <f t="shared" si="72"/>
        <v>-72.204834000000005</v>
      </c>
      <c r="J443" s="98">
        <v>14219694444.444</v>
      </c>
      <c r="K443" s="98">
        <v>-86.781288000000004</v>
      </c>
      <c r="L443" s="98">
        <v>-80.137764000000004</v>
      </c>
      <c r="N443" s="100">
        <f t="shared" si="75"/>
        <v>18.608972222222</v>
      </c>
      <c r="O443" s="100">
        <f t="shared" si="73"/>
        <v>-66.086387999999999</v>
      </c>
    </row>
    <row r="444" spans="2:16" x14ac:dyDescent="0.25">
      <c r="B444" s="98">
        <v>15829541666.667</v>
      </c>
      <c r="C444" s="98">
        <v>-83.701355000000007</v>
      </c>
      <c r="D444" s="98">
        <v>-77.517600999999999</v>
      </c>
      <c r="F444" s="100">
        <f t="shared" si="74"/>
        <v>20.136902777778001</v>
      </c>
      <c r="G444" s="100">
        <f t="shared" si="72"/>
        <v>-60.578113999999999</v>
      </c>
      <c r="J444" s="98">
        <v>15829541666.667</v>
      </c>
      <c r="K444" s="98">
        <v>-80.238326999999998</v>
      </c>
      <c r="L444" s="98">
        <v>-73.654990999999995</v>
      </c>
      <c r="N444" s="100">
        <f t="shared" si="75"/>
        <v>20.136902777778001</v>
      </c>
      <c r="O444" s="100">
        <f t="shared" si="73"/>
        <v>-69.851500999999999</v>
      </c>
    </row>
    <row r="445" spans="2:16" x14ac:dyDescent="0.25">
      <c r="B445" s="98">
        <v>17439388888.889</v>
      </c>
      <c r="C445" s="98">
        <v>-72.276816999999994</v>
      </c>
      <c r="D445" s="98">
        <v>-66.314705000000004</v>
      </c>
      <c r="F445" s="100">
        <f t="shared" si="74"/>
        <v>21.664833333333</v>
      </c>
      <c r="G445" s="100">
        <f t="shared" si="72"/>
        <v>-73.945030000000003</v>
      </c>
      <c r="J445" s="98">
        <v>17439388888.889</v>
      </c>
      <c r="K445" s="98">
        <v>-89.159081</v>
      </c>
      <c r="L445" s="98">
        <v>-82.264351000000005</v>
      </c>
      <c r="N445" s="100">
        <f t="shared" si="75"/>
        <v>21.664833333333</v>
      </c>
      <c r="O445" s="100">
        <f t="shared" si="73"/>
        <v>-68.805389000000005</v>
      </c>
    </row>
    <row r="446" spans="2:16" x14ac:dyDescent="0.25">
      <c r="B446" s="98">
        <v>19049236111.111</v>
      </c>
      <c r="C446" s="98">
        <v>-100.07153</v>
      </c>
      <c r="D446" s="98">
        <v>-93.936394000000007</v>
      </c>
      <c r="F446" s="100">
        <f t="shared" si="74"/>
        <v>23.192763888889001</v>
      </c>
      <c r="G446" s="100">
        <f t="shared" si="72"/>
        <v>-83.955376000000001</v>
      </c>
      <c r="J446" s="98">
        <v>19049236111.111</v>
      </c>
      <c r="K446" s="98">
        <v>-84.168266000000003</v>
      </c>
      <c r="L446" s="98">
        <v>-77.261345000000006</v>
      </c>
      <c r="N446" s="100">
        <f t="shared" si="75"/>
        <v>23.192763888889001</v>
      </c>
      <c r="O446" s="100">
        <f t="shared" si="73"/>
        <v>-74.568603999999993</v>
      </c>
    </row>
    <row r="447" spans="2:16" x14ac:dyDescent="0.25">
      <c r="B447" s="98">
        <v>20659083333.333</v>
      </c>
      <c r="C447" s="98">
        <v>-90.7136</v>
      </c>
      <c r="D447" s="98">
        <v>-84.465607000000006</v>
      </c>
      <c r="F447" s="100">
        <f t="shared" si="74"/>
        <v>24.720694444444</v>
      </c>
      <c r="G447" s="100">
        <f t="shared" si="72"/>
        <v>-75.262389999999996</v>
      </c>
      <c r="J447" s="98">
        <v>20659083333.333</v>
      </c>
      <c r="K447" s="98">
        <v>-92.172340000000005</v>
      </c>
      <c r="L447" s="98">
        <v>-84.939041000000003</v>
      </c>
      <c r="N447" s="100">
        <f t="shared" si="75"/>
        <v>24.720694444444</v>
      </c>
      <c r="O447" s="100">
        <f t="shared" si="73"/>
        <v>-75.213088999999997</v>
      </c>
    </row>
    <row r="448" spans="2:16" x14ac:dyDescent="0.25">
      <c r="B448" s="98">
        <v>22268930555.556</v>
      </c>
      <c r="C448" s="98">
        <v>-90.393867</v>
      </c>
      <c r="D448" s="98">
        <v>-83.095382999999998</v>
      </c>
      <c r="F448" s="100">
        <f t="shared" si="74"/>
        <v>26.248625000000001</v>
      </c>
      <c r="G448" s="100">
        <f t="shared" si="72"/>
        <v>-74.624733000000006</v>
      </c>
      <c r="J448" s="98">
        <v>22268930555.556</v>
      </c>
      <c r="K448" s="98">
        <v>-79.874756000000005</v>
      </c>
      <c r="L448" s="98">
        <v>-70.881844000000001</v>
      </c>
      <c r="N448" s="100">
        <f t="shared" si="75"/>
        <v>26.248625000000001</v>
      </c>
      <c r="O448" s="100">
        <f t="shared" si="73"/>
        <v>-66.525726000000006</v>
      </c>
    </row>
    <row r="449" spans="2:16" x14ac:dyDescent="0.25">
      <c r="B449" s="98">
        <v>23878777777.778</v>
      </c>
      <c r="C449" s="98">
        <v>-81.421120000000002</v>
      </c>
      <c r="D449" s="98">
        <v>-73.552184999999994</v>
      </c>
      <c r="F449" s="100">
        <f t="shared" si="74"/>
        <v>27.776555555556001</v>
      </c>
      <c r="G449" s="100">
        <f t="shared" si="72"/>
        <v>-73.339157</v>
      </c>
      <c r="J449" s="98">
        <v>23878777777.778</v>
      </c>
      <c r="K449" s="98">
        <v>-87.714316999999994</v>
      </c>
      <c r="L449" s="98">
        <v>-79.155190000000005</v>
      </c>
      <c r="N449" s="100">
        <f t="shared" si="75"/>
        <v>27.776555555556001</v>
      </c>
      <c r="O449" s="100">
        <f t="shared" si="73"/>
        <v>-77.461624</v>
      </c>
    </row>
    <row r="450" spans="2:16" x14ac:dyDescent="0.25">
      <c r="B450" s="98">
        <v>25488625000</v>
      </c>
      <c r="C450" s="98">
        <v>-93.161240000000006</v>
      </c>
      <c r="D450" s="98">
        <v>-85.619736000000003</v>
      </c>
      <c r="F450" s="100">
        <f t="shared" si="74"/>
        <v>29.304486111111</v>
      </c>
      <c r="G450" s="100">
        <f t="shared" si="72"/>
        <v>-75.934036000000006</v>
      </c>
      <c r="J450" s="98">
        <v>25488625000</v>
      </c>
      <c r="K450" s="98">
        <v>-95.859397999999999</v>
      </c>
      <c r="L450" s="98">
        <v>-86.986587999999998</v>
      </c>
      <c r="N450" s="100">
        <f t="shared" si="75"/>
        <v>29.304486111111</v>
      </c>
      <c r="O450" s="100">
        <f t="shared" si="73"/>
        <v>-77.774567000000005</v>
      </c>
    </row>
    <row r="451" spans="2:16" x14ac:dyDescent="0.25">
      <c r="B451" s="98">
        <v>27098472222.222</v>
      </c>
      <c r="C451" s="98">
        <v>-84.543816000000007</v>
      </c>
      <c r="D451" s="98">
        <v>-77.182693</v>
      </c>
      <c r="F451" s="100">
        <f t="shared" si="74"/>
        <v>30.832416666667001</v>
      </c>
      <c r="G451" s="100">
        <f t="shared" si="72"/>
        <v>-87.315826000000001</v>
      </c>
      <c r="J451" s="98">
        <v>27098472222.222</v>
      </c>
      <c r="K451" s="98">
        <v>-96.460723999999999</v>
      </c>
      <c r="L451" s="98">
        <v>-87.873305999999999</v>
      </c>
      <c r="N451" s="100">
        <f t="shared" si="75"/>
        <v>30.832416666667001</v>
      </c>
      <c r="O451" s="100">
        <f t="shared" si="73"/>
        <v>-73.312492000000006</v>
      </c>
    </row>
    <row r="452" spans="2:16" x14ac:dyDescent="0.25">
      <c r="B452" s="98">
        <v>28708319444.444</v>
      </c>
      <c r="C452" s="98">
        <v>-92.206360000000004</v>
      </c>
      <c r="D452" s="98">
        <v>-85.106255000000004</v>
      </c>
      <c r="F452" s="100">
        <f t="shared" si="74"/>
        <v>32.360347222222003</v>
      </c>
      <c r="G452" s="100">
        <f t="shared" si="72"/>
        <v>-84.710785000000001</v>
      </c>
      <c r="J452" s="98">
        <v>28708319444.444</v>
      </c>
      <c r="K452" s="98">
        <v>-85.166618</v>
      </c>
      <c r="L452" s="98">
        <v>-76.167038000000005</v>
      </c>
      <c r="N452" s="100">
        <f t="shared" si="75"/>
        <v>32.360347222222003</v>
      </c>
      <c r="O452" s="100">
        <f t="shared" si="73"/>
        <v>-77.635147000000003</v>
      </c>
    </row>
    <row r="453" spans="2:16" x14ac:dyDescent="0.25">
      <c r="B453" s="98">
        <v>30318166666.667</v>
      </c>
      <c r="C453" s="98">
        <v>-84.050369000000003</v>
      </c>
      <c r="D453" s="98">
        <v>-76.685462999999999</v>
      </c>
      <c r="F453" s="100">
        <f t="shared" si="74"/>
        <v>33.888277777778001</v>
      </c>
      <c r="G453" s="100">
        <f t="shared" si="72"/>
        <v>-82.687056999999996</v>
      </c>
      <c r="J453" s="98">
        <v>30318166666.667</v>
      </c>
      <c r="K453" s="98">
        <v>-79.846664000000004</v>
      </c>
      <c r="L453" s="98">
        <v>-70.780654999999996</v>
      </c>
      <c r="N453" s="100">
        <f t="shared" si="75"/>
        <v>33.888277777778001</v>
      </c>
      <c r="O453" s="100">
        <f t="shared" si="73"/>
        <v>-74.696822999999995</v>
      </c>
    </row>
    <row r="454" spans="2:16" x14ac:dyDescent="0.25">
      <c r="B454" s="98">
        <v>31928013888.889</v>
      </c>
      <c r="C454" s="98">
        <v>-87.739113000000003</v>
      </c>
      <c r="D454" s="98">
        <v>-79.874352000000002</v>
      </c>
      <c r="F454" s="100">
        <f t="shared" si="74"/>
        <v>35.416208333333003</v>
      </c>
      <c r="G454" s="100">
        <f t="shared" si="72"/>
        <v>-82.245659000000003</v>
      </c>
      <c r="J454" s="98">
        <v>31928013888.889</v>
      </c>
      <c r="K454" s="98">
        <v>-92.105377000000004</v>
      </c>
      <c r="L454" s="98">
        <v>-83.014235999999997</v>
      </c>
      <c r="N454" s="100">
        <f t="shared" si="75"/>
        <v>35.416208333333003</v>
      </c>
      <c r="O454" s="100">
        <f t="shared" si="73"/>
        <v>-74.728904999999997</v>
      </c>
    </row>
    <row r="455" spans="2:16" x14ac:dyDescent="0.25">
      <c r="B455" s="98">
        <v>33537861111.111</v>
      </c>
      <c r="C455" s="98">
        <v>-88.917366000000001</v>
      </c>
      <c r="D455" s="98">
        <v>-79.881141999999997</v>
      </c>
      <c r="F455" s="100">
        <f t="shared" si="74"/>
        <v>36.944138888889</v>
      </c>
      <c r="G455" s="100">
        <f t="shared" si="72"/>
        <v>-83.708206000000004</v>
      </c>
      <c r="J455" s="98">
        <v>33537861111.111</v>
      </c>
      <c r="K455" s="98">
        <v>-89.575073000000003</v>
      </c>
      <c r="L455" s="98">
        <v>-80.501137</v>
      </c>
      <c r="N455" s="100">
        <f t="shared" si="75"/>
        <v>36.944138888889</v>
      </c>
      <c r="O455" s="100">
        <f t="shared" si="73"/>
        <v>-76.666672000000005</v>
      </c>
    </row>
    <row r="456" spans="2:16" x14ac:dyDescent="0.25">
      <c r="B456" s="98">
        <v>35147708333.333</v>
      </c>
      <c r="C456" s="98">
        <v>-104.36031</v>
      </c>
      <c r="D456" s="98">
        <v>-94.757728999999998</v>
      </c>
      <c r="F456" s="100">
        <f t="shared" si="74"/>
        <v>38.472069444444003</v>
      </c>
      <c r="G456" s="100">
        <f t="shared" si="72"/>
        <v>-96.731003000000001</v>
      </c>
      <c r="J456" s="98">
        <v>35147708333.333</v>
      </c>
      <c r="K456" s="98">
        <v>-92.984252999999995</v>
      </c>
      <c r="L456" s="98">
        <v>-83.562836000000004</v>
      </c>
      <c r="N456" s="100">
        <f t="shared" si="75"/>
        <v>38.472069444444003</v>
      </c>
      <c r="O456" s="100">
        <f t="shared" si="73"/>
        <v>-86.896332000000001</v>
      </c>
    </row>
    <row r="457" spans="2:16" x14ac:dyDescent="0.25">
      <c r="B457" s="98">
        <v>36757555555.556</v>
      </c>
      <c r="C457" s="98">
        <v>-88.123863</v>
      </c>
      <c r="D457" s="98">
        <v>-78.409721000000005</v>
      </c>
      <c r="F457" s="100">
        <f t="shared" si="74"/>
        <v>40</v>
      </c>
      <c r="G457" s="100">
        <f t="shared" si="72"/>
        <v>-79.620720000000006</v>
      </c>
      <c r="J457" s="98">
        <v>36757555555.556</v>
      </c>
      <c r="K457" s="98">
        <v>-98.863219999999998</v>
      </c>
      <c r="L457" s="98">
        <v>-88.845116000000004</v>
      </c>
      <c r="N457" s="100">
        <f t="shared" si="75"/>
        <v>40</v>
      </c>
      <c r="O457" s="100">
        <f t="shared" si="73"/>
        <v>-86.699402000000006</v>
      </c>
    </row>
    <row r="458" spans="2:16" x14ac:dyDescent="0.25">
      <c r="B458" s="98">
        <v>38367402777.778</v>
      </c>
      <c r="C458" s="98">
        <v>-84.164535999999998</v>
      </c>
      <c r="D458" s="98">
        <v>-74.53537</v>
      </c>
      <c r="F458" s="100" t="s">
        <v>21</v>
      </c>
      <c r="J458" s="98">
        <v>38367402777.778</v>
      </c>
      <c r="K458" s="98">
        <v>-95.884597999999997</v>
      </c>
      <c r="L458" s="98">
        <v>-85.295967000000005</v>
      </c>
      <c r="N458" s="100" t="s">
        <v>21</v>
      </c>
    </row>
    <row r="459" spans="2:16" x14ac:dyDescent="0.25">
      <c r="B459" s="98">
        <v>39977250000</v>
      </c>
      <c r="C459" s="98">
        <v>-72.739227</v>
      </c>
      <c r="D459" s="98">
        <v>-62.584648000000001</v>
      </c>
      <c r="J459" s="98">
        <v>39977250000</v>
      </c>
      <c r="K459" s="98">
        <v>-107.11098</v>
      </c>
      <c r="L459" s="98">
        <v>-96.357429999999994</v>
      </c>
    </row>
    <row r="460" spans="2:16" x14ac:dyDescent="0.25">
      <c r="B460" s="98" t="s">
        <v>21</v>
      </c>
      <c r="J460" s="98" t="s">
        <v>21</v>
      </c>
    </row>
    <row r="461" spans="2:16" x14ac:dyDescent="0.25">
      <c r="F461" s="100" t="s">
        <v>63</v>
      </c>
      <c r="N461" s="100" t="s">
        <v>63</v>
      </c>
    </row>
    <row r="462" spans="2:16" ht="15.75" x14ac:dyDescent="0.25">
      <c r="F462" s="100" t="s">
        <v>19</v>
      </c>
      <c r="G462" s="100" t="str">
        <f t="shared" ref="G462:G481" si="76">D488</f>
        <v>N/A 5Rx1L dBc Log Mag(dB)</v>
      </c>
      <c r="H462" s="106">
        <v>5</v>
      </c>
      <c r="N462" s="100" t="s">
        <v>19</v>
      </c>
      <c r="O462" s="100" t="str">
        <f t="shared" ref="O462:O481" si="77">L488</f>
        <v>N/A 5Rx1L dBc Log Mag(dB)</v>
      </c>
      <c r="P462" s="106">
        <v>5</v>
      </c>
    </row>
    <row r="463" spans="2:16" ht="15.75" x14ac:dyDescent="0.25">
      <c r="B463" s="98" t="s">
        <v>61</v>
      </c>
      <c r="F463" s="100">
        <f t="shared" ref="F463:F481" si="78">B489/1000000000</f>
        <v>11</v>
      </c>
      <c r="G463" s="100">
        <f t="shared" si="76"/>
        <v>-66.337226999999999</v>
      </c>
      <c r="H463" s="107">
        <f>ABS(AVERAGE(G463:G481)-(H462-1)*10)</f>
        <v>106.20437947368421</v>
      </c>
      <c r="J463" s="98" t="s">
        <v>61</v>
      </c>
      <c r="N463" s="100">
        <f t="shared" ref="N463:N481" si="79">J489/1000000000</f>
        <v>11</v>
      </c>
      <c r="O463" s="100">
        <f t="shared" si="77"/>
        <v>-83.080428999999995</v>
      </c>
      <c r="P463" s="107">
        <f>ABS(AVERAGE(O463:O481)-(P462-1)*10)</f>
        <v>123.85852131578946</v>
      </c>
    </row>
    <row r="464" spans="2:16" x14ac:dyDescent="0.25">
      <c r="B464" s="98" t="s">
        <v>19</v>
      </c>
      <c r="C464" s="98" t="s">
        <v>140</v>
      </c>
      <c r="D464" s="98" t="s">
        <v>62</v>
      </c>
      <c r="F464" s="100">
        <f t="shared" si="78"/>
        <v>11</v>
      </c>
      <c r="G464" s="100">
        <f t="shared" si="76"/>
        <v>-66.782859999999999</v>
      </c>
      <c r="J464" s="98" t="s">
        <v>19</v>
      </c>
      <c r="K464" s="98" t="s">
        <v>140</v>
      </c>
      <c r="L464" s="98" t="s">
        <v>62</v>
      </c>
      <c r="N464" s="100">
        <f t="shared" si="79"/>
        <v>11</v>
      </c>
      <c r="O464" s="100">
        <f t="shared" si="77"/>
        <v>-83.247603999999995</v>
      </c>
    </row>
    <row r="465" spans="2:15" x14ac:dyDescent="0.25">
      <c r="B465" s="98">
        <v>12497250000</v>
      </c>
      <c r="C465" s="98">
        <v>-60.845505000000003</v>
      </c>
      <c r="D465" s="98">
        <v>-53.493507000000001</v>
      </c>
      <c r="F465" s="100">
        <f t="shared" si="78"/>
        <v>11</v>
      </c>
      <c r="G465" s="100">
        <f t="shared" si="76"/>
        <v>-67.818398000000002</v>
      </c>
      <c r="J465" s="98">
        <v>12497250000</v>
      </c>
      <c r="K465" s="98">
        <v>-84.060905000000005</v>
      </c>
      <c r="L465" s="98">
        <v>-72.760734999999997</v>
      </c>
      <c r="N465" s="100">
        <f t="shared" si="79"/>
        <v>11</v>
      </c>
      <c r="O465" s="100">
        <f t="shared" si="77"/>
        <v>-87.701164000000006</v>
      </c>
    </row>
    <row r="466" spans="2:15" x14ac:dyDescent="0.25">
      <c r="B466" s="98">
        <v>14025180555.556</v>
      </c>
      <c r="C466" s="98">
        <v>-69.792716999999996</v>
      </c>
      <c r="D466" s="98">
        <v>-62.914295000000003</v>
      </c>
      <c r="F466" s="100">
        <f t="shared" si="78"/>
        <v>11</v>
      </c>
      <c r="G466" s="100">
        <f t="shared" si="76"/>
        <v>-67.964973000000001</v>
      </c>
      <c r="J466" s="98">
        <v>14025180555.556</v>
      </c>
      <c r="K466" s="98">
        <v>-78.750113999999996</v>
      </c>
      <c r="L466" s="98">
        <v>-70.477974000000003</v>
      </c>
      <c r="N466" s="100">
        <f t="shared" si="79"/>
        <v>11</v>
      </c>
      <c r="O466" s="100">
        <f t="shared" si="77"/>
        <v>-90.256934999999999</v>
      </c>
    </row>
    <row r="467" spans="2:15" x14ac:dyDescent="0.25">
      <c r="B467" s="98">
        <v>15553111111.111</v>
      </c>
      <c r="C467" s="98">
        <v>-73.061356000000004</v>
      </c>
      <c r="D467" s="98">
        <v>-66.757721000000004</v>
      </c>
      <c r="F467" s="100">
        <f t="shared" si="78"/>
        <v>11</v>
      </c>
      <c r="G467" s="100">
        <f t="shared" si="76"/>
        <v>-67.787909999999997</v>
      </c>
      <c r="J467" s="98">
        <v>15553111111.111</v>
      </c>
      <c r="K467" s="98">
        <v>-69.018799000000001</v>
      </c>
      <c r="L467" s="98">
        <v>-62.375278000000002</v>
      </c>
      <c r="N467" s="100">
        <f t="shared" si="79"/>
        <v>11</v>
      </c>
      <c r="O467" s="100">
        <f t="shared" si="77"/>
        <v>-85.340721000000002</v>
      </c>
    </row>
    <row r="468" spans="2:15" x14ac:dyDescent="0.25">
      <c r="B468" s="98">
        <v>17081041666.667</v>
      </c>
      <c r="C468" s="98">
        <v>-66.777596000000003</v>
      </c>
      <c r="D468" s="98">
        <v>-60.593837999999998</v>
      </c>
      <c r="F468" s="100">
        <f t="shared" si="78"/>
        <v>11</v>
      </c>
      <c r="G468" s="100">
        <f t="shared" si="76"/>
        <v>-67.903655999999998</v>
      </c>
      <c r="J468" s="98">
        <v>17081041666.667</v>
      </c>
      <c r="K468" s="98">
        <v>-72.125281999999999</v>
      </c>
      <c r="L468" s="98">
        <v>-65.541945999999996</v>
      </c>
      <c r="N468" s="100">
        <f t="shared" si="79"/>
        <v>11</v>
      </c>
      <c r="O468" s="100">
        <f t="shared" si="77"/>
        <v>-84.155258000000003</v>
      </c>
    </row>
    <row r="469" spans="2:15" x14ac:dyDescent="0.25">
      <c r="B469" s="98">
        <v>18608972222.222</v>
      </c>
      <c r="C469" s="98">
        <v>-78.166945999999996</v>
      </c>
      <c r="D469" s="98">
        <v>-72.204834000000005</v>
      </c>
      <c r="F469" s="100">
        <f t="shared" si="78"/>
        <v>11</v>
      </c>
      <c r="G469" s="100">
        <f t="shared" si="76"/>
        <v>-67.755775</v>
      </c>
      <c r="J469" s="98">
        <v>18608972222.222</v>
      </c>
      <c r="K469" s="98">
        <v>-72.981116999999998</v>
      </c>
      <c r="L469" s="98">
        <v>-66.086387999999999</v>
      </c>
      <c r="N469" s="100">
        <f t="shared" si="79"/>
        <v>11</v>
      </c>
      <c r="O469" s="100">
        <f t="shared" si="77"/>
        <v>-84.652237</v>
      </c>
    </row>
    <row r="470" spans="2:15" x14ac:dyDescent="0.25">
      <c r="B470" s="98">
        <v>20136902777.778</v>
      </c>
      <c r="C470" s="98">
        <v>-66.713249000000005</v>
      </c>
      <c r="D470" s="98">
        <v>-60.578113999999999</v>
      </c>
      <c r="F470" s="100">
        <f t="shared" si="78"/>
        <v>11</v>
      </c>
      <c r="G470" s="100">
        <f t="shared" si="76"/>
        <v>-66.382430999999997</v>
      </c>
      <c r="J470" s="98">
        <v>20136902777.778</v>
      </c>
      <c r="K470" s="98">
        <v>-76.758422999999993</v>
      </c>
      <c r="L470" s="98">
        <v>-69.851500999999999</v>
      </c>
      <c r="N470" s="100">
        <f t="shared" si="79"/>
        <v>11</v>
      </c>
      <c r="O470" s="100">
        <f t="shared" si="77"/>
        <v>-86.332427999999993</v>
      </c>
    </row>
    <row r="471" spans="2:15" x14ac:dyDescent="0.25">
      <c r="B471" s="98">
        <v>21664833333.333</v>
      </c>
      <c r="C471" s="98">
        <v>-80.193023999999994</v>
      </c>
      <c r="D471" s="98">
        <v>-73.945030000000003</v>
      </c>
      <c r="F471" s="100">
        <f t="shared" si="78"/>
        <v>11</v>
      </c>
      <c r="G471" s="100">
        <f t="shared" si="76"/>
        <v>-66.103531000000004</v>
      </c>
      <c r="J471" s="98">
        <v>21664833333.333</v>
      </c>
      <c r="K471" s="98">
        <v>-76.038689000000005</v>
      </c>
      <c r="L471" s="98">
        <v>-68.805389000000005</v>
      </c>
      <c r="N471" s="100">
        <f t="shared" si="79"/>
        <v>11</v>
      </c>
      <c r="O471" s="100">
        <f t="shared" si="77"/>
        <v>-83.757660000000001</v>
      </c>
    </row>
    <row r="472" spans="2:15" x14ac:dyDescent="0.25">
      <c r="B472" s="98">
        <v>23192763888.889</v>
      </c>
      <c r="C472" s="98">
        <v>-91.253853000000007</v>
      </c>
      <c r="D472" s="98">
        <v>-83.955376000000001</v>
      </c>
      <c r="F472" s="100">
        <f t="shared" si="78"/>
        <v>11</v>
      </c>
      <c r="G472" s="100">
        <f t="shared" si="76"/>
        <v>-66.535019000000005</v>
      </c>
      <c r="J472" s="98">
        <v>23192763888.889</v>
      </c>
      <c r="K472" s="98">
        <v>-83.561515999999997</v>
      </c>
      <c r="L472" s="98">
        <v>-74.568603999999993</v>
      </c>
      <c r="N472" s="100">
        <f t="shared" si="79"/>
        <v>11</v>
      </c>
      <c r="O472" s="100">
        <f t="shared" si="77"/>
        <v>-84.279419000000004</v>
      </c>
    </row>
    <row r="473" spans="2:15" x14ac:dyDescent="0.25">
      <c r="B473" s="98">
        <v>24720694444.444</v>
      </c>
      <c r="C473" s="98">
        <v>-83.131325000000004</v>
      </c>
      <c r="D473" s="98">
        <v>-75.262389999999996</v>
      </c>
      <c r="F473" s="100">
        <f t="shared" si="78"/>
        <v>11</v>
      </c>
      <c r="G473" s="100">
        <f t="shared" si="76"/>
        <v>-66.427704000000006</v>
      </c>
      <c r="J473" s="98">
        <v>24720694444.444</v>
      </c>
      <c r="K473" s="98">
        <v>-83.772216999999998</v>
      </c>
      <c r="L473" s="98">
        <v>-75.213088999999997</v>
      </c>
      <c r="N473" s="100">
        <f t="shared" si="79"/>
        <v>11</v>
      </c>
      <c r="O473" s="100">
        <f t="shared" si="77"/>
        <v>-83.939537000000001</v>
      </c>
    </row>
    <row r="474" spans="2:15" x14ac:dyDescent="0.25">
      <c r="B474" s="98">
        <v>26248625000</v>
      </c>
      <c r="C474" s="98">
        <v>-82.166236999999995</v>
      </c>
      <c r="D474" s="98">
        <v>-74.624733000000006</v>
      </c>
      <c r="F474" s="100">
        <f t="shared" si="78"/>
        <v>11</v>
      </c>
      <c r="G474" s="100">
        <f t="shared" si="76"/>
        <v>-66.717972000000003</v>
      </c>
      <c r="J474" s="98">
        <v>26248625000</v>
      </c>
      <c r="K474" s="98">
        <v>-75.398544000000001</v>
      </c>
      <c r="L474" s="98">
        <v>-66.525726000000006</v>
      </c>
      <c r="N474" s="100">
        <f t="shared" si="79"/>
        <v>11</v>
      </c>
      <c r="O474" s="100">
        <f t="shared" si="77"/>
        <v>-83.549712999999997</v>
      </c>
    </row>
    <row r="475" spans="2:15" x14ac:dyDescent="0.25">
      <c r="B475" s="98">
        <v>27776555555.556</v>
      </c>
      <c r="C475" s="98">
        <v>-80.700278999999995</v>
      </c>
      <c r="D475" s="98">
        <v>-73.339157</v>
      </c>
      <c r="F475" s="100">
        <f t="shared" si="78"/>
        <v>11</v>
      </c>
      <c r="G475" s="100">
        <f t="shared" si="76"/>
        <v>-66.380050999999995</v>
      </c>
      <c r="J475" s="98">
        <v>27776555555.556</v>
      </c>
      <c r="K475" s="98">
        <v>-86.049042</v>
      </c>
      <c r="L475" s="98">
        <v>-77.461624</v>
      </c>
      <c r="N475" s="100">
        <f t="shared" si="79"/>
        <v>11</v>
      </c>
      <c r="O475" s="100">
        <f t="shared" si="77"/>
        <v>-82.371941000000007</v>
      </c>
    </row>
    <row r="476" spans="2:15" x14ac:dyDescent="0.25">
      <c r="B476" s="98">
        <v>29304486111.111</v>
      </c>
      <c r="C476" s="98">
        <v>-83.034148999999999</v>
      </c>
      <c r="D476" s="98">
        <v>-75.934036000000006</v>
      </c>
      <c r="F476" s="100">
        <f t="shared" si="78"/>
        <v>11</v>
      </c>
      <c r="G476" s="100">
        <f t="shared" si="76"/>
        <v>-65.911438000000004</v>
      </c>
      <c r="J476" s="98">
        <v>29304486111.111</v>
      </c>
      <c r="K476" s="98">
        <v>-86.774146999999999</v>
      </c>
      <c r="L476" s="98">
        <v>-77.774567000000005</v>
      </c>
      <c r="N476" s="100">
        <f t="shared" si="79"/>
        <v>11</v>
      </c>
      <c r="O476" s="100">
        <f t="shared" si="77"/>
        <v>-84.330214999999995</v>
      </c>
    </row>
    <row r="477" spans="2:15" x14ac:dyDescent="0.25">
      <c r="B477" s="98">
        <v>30832416666.667</v>
      </c>
      <c r="C477" s="98">
        <v>-94.680733000000004</v>
      </c>
      <c r="D477" s="98">
        <v>-87.315826000000001</v>
      </c>
      <c r="F477" s="100">
        <f t="shared" si="78"/>
        <v>11</v>
      </c>
      <c r="G477" s="100">
        <f t="shared" si="76"/>
        <v>-64.744079999999997</v>
      </c>
      <c r="J477" s="98">
        <v>30832416666.667</v>
      </c>
      <c r="K477" s="98">
        <v>-82.378510000000006</v>
      </c>
      <c r="L477" s="98">
        <v>-73.312492000000006</v>
      </c>
      <c r="N477" s="100">
        <f t="shared" si="79"/>
        <v>11</v>
      </c>
      <c r="O477" s="100">
        <f t="shared" si="77"/>
        <v>-82.557334999999995</v>
      </c>
    </row>
    <row r="478" spans="2:15" x14ac:dyDescent="0.25">
      <c r="B478" s="98">
        <v>32360347222.222</v>
      </c>
      <c r="C478" s="98">
        <v>-92.575546000000003</v>
      </c>
      <c r="D478" s="98">
        <v>-84.710785000000001</v>
      </c>
      <c r="F478" s="100">
        <f t="shared" si="78"/>
        <v>11</v>
      </c>
      <c r="G478" s="100">
        <f t="shared" si="76"/>
        <v>-64.097793999999993</v>
      </c>
      <c r="J478" s="98">
        <v>32360347222.222</v>
      </c>
      <c r="K478" s="98">
        <v>-86.726287999999997</v>
      </c>
      <c r="L478" s="98">
        <v>-77.635147000000003</v>
      </c>
      <c r="N478" s="100">
        <f t="shared" si="79"/>
        <v>11</v>
      </c>
      <c r="O478" s="100">
        <f t="shared" si="77"/>
        <v>-83.767403000000002</v>
      </c>
    </row>
    <row r="479" spans="2:15" x14ac:dyDescent="0.25">
      <c r="B479" s="98">
        <v>33888277777.778</v>
      </c>
      <c r="C479" s="98">
        <v>-91.723288999999994</v>
      </c>
      <c r="D479" s="98">
        <v>-82.687056999999996</v>
      </c>
      <c r="F479" s="100">
        <f t="shared" si="78"/>
        <v>11</v>
      </c>
      <c r="G479" s="100">
        <f t="shared" si="76"/>
        <v>-64.142585999999994</v>
      </c>
      <c r="J479" s="98">
        <v>33888277777.778</v>
      </c>
      <c r="K479" s="98">
        <v>-83.770759999999996</v>
      </c>
      <c r="L479" s="98">
        <v>-74.696822999999995</v>
      </c>
      <c r="N479" s="100">
        <f t="shared" si="79"/>
        <v>11</v>
      </c>
      <c r="O479" s="100">
        <f t="shared" si="77"/>
        <v>-79.450042999999994</v>
      </c>
    </row>
    <row r="480" spans="2:15" x14ac:dyDescent="0.25">
      <c r="B480" s="98">
        <v>35416208333.333</v>
      </c>
      <c r="C480" s="98">
        <v>-91.848236</v>
      </c>
      <c r="D480" s="98">
        <v>-82.245659000000003</v>
      </c>
      <c r="F480" s="100">
        <f t="shared" si="78"/>
        <v>11</v>
      </c>
      <c r="G480" s="100">
        <f t="shared" si="76"/>
        <v>-64.631050000000002</v>
      </c>
      <c r="J480" s="98">
        <v>35416208333.333</v>
      </c>
      <c r="K480" s="98">
        <v>-84.150313999999995</v>
      </c>
      <c r="L480" s="98">
        <v>-74.728904999999997</v>
      </c>
      <c r="N480" s="100">
        <f t="shared" si="79"/>
        <v>11</v>
      </c>
      <c r="O480" s="100">
        <f t="shared" si="77"/>
        <v>-79.602913000000001</v>
      </c>
    </row>
    <row r="481" spans="2:16" x14ac:dyDescent="0.25">
      <c r="B481" s="98">
        <v>36944138888.889</v>
      </c>
      <c r="C481" s="98">
        <v>-93.422348</v>
      </c>
      <c r="D481" s="98">
        <v>-83.708206000000004</v>
      </c>
      <c r="F481" s="100">
        <f t="shared" si="78"/>
        <v>11</v>
      </c>
      <c r="G481" s="100">
        <f t="shared" si="76"/>
        <v>-63.458754999999996</v>
      </c>
      <c r="J481" s="98">
        <v>36944138888.889</v>
      </c>
      <c r="K481" s="98">
        <v>-86.684775999999999</v>
      </c>
      <c r="L481" s="98">
        <v>-76.666672000000005</v>
      </c>
      <c r="N481" s="100">
        <f t="shared" si="79"/>
        <v>11</v>
      </c>
      <c r="O481" s="100">
        <f t="shared" si="77"/>
        <v>-80.938950000000006</v>
      </c>
    </row>
    <row r="482" spans="2:16" x14ac:dyDescent="0.25">
      <c r="B482" s="98">
        <v>38472069444.444</v>
      </c>
      <c r="C482" s="98">
        <v>-106.36017</v>
      </c>
      <c r="D482" s="98">
        <v>-96.731003000000001</v>
      </c>
      <c r="F482" s="100" t="s">
        <v>21</v>
      </c>
      <c r="J482" s="98">
        <v>38472069444.444</v>
      </c>
      <c r="K482" s="98">
        <v>-97.484961999999996</v>
      </c>
      <c r="L482" s="98">
        <v>-86.896332000000001</v>
      </c>
      <c r="N482" s="100" t="s">
        <v>21</v>
      </c>
    </row>
    <row r="483" spans="2:16" x14ac:dyDescent="0.25">
      <c r="B483" s="98">
        <v>40000000000</v>
      </c>
      <c r="C483" s="98">
        <v>-89.775299000000004</v>
      </c>
      <c r="D483" s="98">
        <v>-79.620720000000006</v>
      </c>
      <c r="J483" s="98">
        <v>40000000000</v>
      </c>
      <c r="K483" s="98">
        <v>-97.452950000000001</v>
      </c>
      <c r="L483" s="98">
        <v>-86.699402000000006</v>
      </c>
    </row>
    <row r="484" spans="2:16" x14ac:dyDescent="0.25">
      <c r="B484" s="98" t="s">
        <v>21</v>
      </c>
      <c r="J484" s="98" t="s">
        <v>21</v>
      </c>
    </row>
    <row r="485" spans="2:16" x14ac:dyDescent="0.25">
      <c r="F485" s="100" t="s">
        <v>64</v>
      </c>
      <c r="N485" s="100" t="s">
        <v>64</v>
      </c>
    </row>
    <row r="486" spans="2:16" ht="15.75" x14ac:dyDescent="0.25">
      <c r="F486" s="100" t="s">
        <v>19</v>
      </c>
      <c r="G486" s="100" t="str">
        <f t="shared" ref="G486:G505" si="80">D512</f>
        <v>5Rx2L dBc Log Mag(dB)</v>
      </c>
      <c r="H486" s="106">
        <v>5</v>
      </c>
      <c r="N486" s="100" t="s">
        <v>19</v>
      </c>
      <c r="O486" s="100" t="str">
        <f t="shared" ref="O486:O505" si="81">L512</f>
        <v>5Rx2L dBc Log Mag(dB)</v>
      </c>
      <c r="P486" s="106">
        <v>5</v>
      </c>
    </row>
    <row r="487" spans="2:16" ht="15.75" x14ac:dyDescent="0.25">
      <c r="B487" s="98" t="s">
        <v>63</v>
      </c>
      <c r="F487" s="100">
        <f t="shared" ref="F487:F505" si="82">B513/1000000000</f>
        <v>11</v>
      </c>
      <c r="G487" s="100">
        <f t="shared" si="80"/>
        <v>-88.606750000000005</v>
      </c>
      <c r="H487" s="107">
        <f>ABS(AVERAGE(G487:G505)-(H486-1)*10)</f>
        <v>110.65769410526318</v>
      </c>
      <c r="J487" s="98" t="s">
        <v>63</v>
      </c>
      <c r="N487" s="100">
        <f t="shared" ref="N487:N505" si="83">J513/1000000000</f>
        <v>11</v>
      </c>
      <c r="O487" s="100">
        <f t="shared" si="81"/>
        <v>-79.969757000000001</v>
      </c>
      <c r="P487" s="107">
        <f>ABS(AVERAGE(O487:O505)-(P486-1)*10)</f>
        <v>122.68133515789474</v>
      </c>
    </row>
    <row r="488" spans="2:16" x14ac:dyDescent="0.25">
      <c r="B488" s="98" t="s">
        <v>19</v>
      </c>
      <c r="C488" s="98" t="s">
        <v>141</v>
      </c>
      <c r="D488" s="98" t="s">
        <v>268</v>
      </c>
      <c r="F488" s="100">
        <f t="shared" si="82"/>
        <v>11.344566666666999</v>
      </c>
      <c r="G488" s="100">
        <f t="shared" si="80"/>
        <v>-81.769752999999994</v>
      </c>
      <c r="J488" s="98" t="s">
        <v>19</v>
      </c>
      <c r="K488" s="98" t="s">
        <v>141</v>
      </c>
      <c r="L488" s="98" t="s">
        <v>268</v>
      </c>
      <c r="N488" s="100">
        <f t="shared" si="83"/>
        <v>11.344566666666999</v>
      </c>
      <c r="O488" s="100">
        <f t="shared" si="81"/>
        <v>-75.210243000000006</v>
      </c>
    </row>
    <row r="489" spans="2:16" x14ac:dyDescent="0.25">
      <c r="B489" s="98">
        <v>11000000000</v>
      </c>
      <c r="C489" s="98">
        <v>-73.689223999999996</v>
      </c>
      <c r="D489" s="98">
        <v>-66.337226999999999</v>
      </c>
      <c r="F489" s="100">
        <f t="shared" si="82"/>
        <v>11.689133333333</v>
      </c>
      <c r="G489" s="100">
        <f t="shared" si="80"/>
        <v>-64.868010999999996</v>
      </c>
      <c r="J489" s="98">
        <v>11000000000</v>
      </c>
      <c r="K489" s="98">
        <v>-94.380607999999995</v>
      </c>
      <c r="L489" s="98">
        <v>-83.080428999999995</v>
      </c>
      <c r="N489" s="100">
        <f t="shared" si="83"/>
        <v>11.689133333333</v>
      </c>
      <c r="O489" s="100">
        <f t="shared" si="81"/>
        <v>-92.397902999999999</v>
      </c>
    </row>
    <row r="490" spans="2:16" x14ac:dyDescent="0.25">
      <c r="B490" s="98">
        <v>11000000000</v>
      </c>
      <c r="C490" s="98">
        <v>-73.661277999999996</v>
      </c>
      <c r="D490" s="98">
        <v>-66.782859999999999</v>
      </c>
      <c r="F490" s="100">
        <f t="shared" si="82"/>
        <v>12.0337</v>
      </c>
      <c r="G490" s="100">
        <f t="shared" si="80"/>
        <v>-56.392380000000003</v>
      </c>
      <c r="J490" s="98">
        <v>11000000000</v>
      </c>
      <c r="K490" s="98">
        <v>-91.519745</v>
      </c>
      <c r="L490" s="98">
        <v>-83.247603999999995</v>
      </c>
      <c r="N490" s="100">
        <f t="shared" si="83"/>
        <v>12.0337</v>
      </c>
      <c r="O490" s="100">
        <f t="shared" si="81"/>
        <v>-81.478104000000002</v>
      </c>
    </row>
    <row r="491" spans="2:16" x14ac:dyDescent="0.25">
      <c r="B491" s="98">
        <v>11000000000</v>
      </c>
      <c r="C491" s="98">
        <v>-74.122032000000004</v>
      </c>
      <c r="D491" s="98">
        <v>-67.818398000000002</v>
      </c>
      <c r="F491" s="100">
        <f t="shared" si="82"/>
        <v>12.378266666666999</v>
      </c>
      <c r="G491" s="100">
        <f t="shared" si="80"/>
        <v>-56.759033000000002</v>
      </c>
      <c r="J491" s="98">
        <v>11000000000</v>
      </c>
      <c r="K491" s="98">
        <v>-94.344680999999994</v>
      </c>
      <c r="L491" s="98">
        <v>-87.701164000000006</v>
      </c>
      <c r="N491" s="100">
        <f t="shared" si="83"/>
        <v>12.378266666666999</v>
      </c>
      <c r="O491" s="100">
        <f t="shared" si="81"/>
        <v>-84.810164999999998</v>
      </c>
    </row>
    <row r="492" spans="2:16" x14ac:dyDescent="0.25">
      <c r="B492" s="98">
        <v>11000000000</v>
      </c>
      <c r="C492" s="98">
        <v>-74.148726999999994</v>
      </c>
      <c r="D492" s="98">
        <v>-67.964973000000001</v>
      </c>
      <c r="F492" s="100">
        <f t="shared" si="82"/>
        <v>12.722833333333</v>
      </c>
      <c r="G492" s="100">
        <f t="shared" si="80"/>
        <v>-60.945988</v>
      </c>
      <c r="J492" s="98">
        <v>11000000000</v>
      </c>
      <c r="K492" s="98">
        <v>-96.840278999999995</v>
      </c>
      <c r="L492" s="98">
        <v>-90.256934999999999</v>
      </c>
      <c r="N492" s="100">
        <f t="shared" si="83"/>
        <v>12.722833333333</v>
      </c>
      <c r="O492" s="100">
        <f t="shared" si="81"/>
        <v>-87.876761999999999</v>
      </c>
    </row>
    <row r="493" spans="2:16" x14ac:dyDescent="0.25">
      <c r="B493" s="98">
        <v>11000000000</v>
      </c>
      <c r="C493" s="98">
        <v>-73.750022999999999</v>
      </c>
      <c r="D493" s="98">
        <v>-67.787909999999997</v>
      </c>
      <c r="F493" s="100">
        <f t="shared" si="82"/>
        <v>13.067399999999999</v>
      </c>
      <c r="G493" s="100">
        <f t="shared" si="80"/>
        <v>-71.933029000000005</v>
      </c>
      <c r="J493" s="98">
        <v>11000000000</v>
      </c>
      <c r="K493" s="98">
        <v>-92.235450999999998</v>
      </c>
      <c r="L493" s="98">
        <v>-85.340721000000002</v>
      </c>
      <c r="N493" s="100">
        <f t="shared" si="83"/>
        <v>13.067399999999999</v>
      </c>
      <c r="O493" s="100">
        <f t="shared" si="81"/>
        <v>-89.220939999999999</v>
      </c>
    </row>
    <row r="494" spans="2:16" x14ac:dyDescent="0.25">
      <c r="B494" s="98">
        <v>11000000000</v>
      </c>
      <c r="C494" s="98">
        <v>-74.038794999999993</v>
      </c>
      <c r="D494" s="98">
        <v>-67.903655999999998</v>
      </c>
      <c r="F494" s="100">
        <f t="shared" si="82"/>
        <v>13.411966666667</v>
      </c>
      <c r="G494" s="100">
        <f t="shared" si="80"/>
        <v>-97.285872999999995</v>
      </c>
      <c r="J494" s="98">
        <v>11000000000</v>
      </c>
      <c r="K494" s="98">
        <v>-91.062179999999998</v>
      </c>
      <c r="L494" s="98">
        <v>-84.155258000000003</v>
      </c>
      <c r="N494" s="100">
        <f t="shared" si="83"/>
        <v>13.411966666667</v>
      </c>
      <c r="O494" s="100">
        <f t="shared" si="81"/>
        <v>-88.985123000000002</v>
      </c>
    </row>
    <row r="495" spans="2:16" x14ac:dyDescent="0.25">
      <c r="B495" s="98">
        <v>11000000000</v>
      </c>
      <c r="C495" s="98">
        <v>-74.003769000000005</v>
      </c>
      <c r="D495" s="98">
        <v>-67.755775</v>
      </c>
      <c r="F495" s="100">
        <f t="shared" si="82"/>
        <v>13.756533333333</v>
      </c>
      <c r="G495" s="100">
        <f t="shared" si="80"/>
        <v>-79.686156999999994</v>
      </c>
      <c r="J495" s="98">
        <v>11000000000</v>
      </c>
      <c r="K495" s="98">
        <v>-91.885536000000002</v>
      </c>
      <c r="L495" s="98">
        <v>-84.652237</v>
      </c>
      <c r="N495" s="100">
        <f t="shared" si="83"/>
        <v>13.756533333333</v>
      </c>
      <c r="O495" s="100">
        <f t="shared" si="81"/>
        <v>-96.259856999999997</v>
      </c>
    </row>
    <row r="496" spans="2:16" x14ac:dyDescent="0.25">
      <c r="B496" s="98">
        <v>11000000000</v>
      </c>
      <c r="C496" s="98">
        <v>-73.680915999999996</v>
      </c>
      <c r="D496" s="98">
        <v>-66.382430999999997</v>
      </c>
      <c r="F496" s="100">
        <f t="shared" si="82"/>
        <v>14.101100000000001</v>
      </c>
      <c r="G496" s="100">
        <f t="shared" si="80"/>
        <v>-78.965446</v>
      </c>
      <c r="J496" s="98">
        <v>11000000000</v>
      </c>
      <c r="K496" s="98">
        <v>-95.325333000000001</v>
      </c>
      <c r="L496" s="98">
        <v>-86.332427999999993</v>
      </c>
      <c r="N496" s="100">
        <f t="shared" si="83"/>
        <v>14.101100000000001</v>
      </c>
      <c r="O496" s="100">
        <f t="shared" si="81"/>
        <v>-109.97562000000001</v>
      </c>
    </row>
    <row r="497" spans="2:16" x14ac:dyDescent="0.25">
      <c r="B497" s="98">
        <v>11000000000</v>
      </c>
      <c r="C497" s="98">
        <v>-73.972465999999997</v>
      </c>
      <c r="D497" s="98">
        <v>-66.103531000000004</v>
      </c>
      <c r="F497" s="100">
        <f t="shared" si="82"/>
        <v>14.445666666667</v>
      </c>
      <c r="G497" s="100">
        <f t="shared" si="80"/>
        <v>-70.895981000000006</v>
      </c>
      <c r="J497" s="98">
        <v>11000000000</v>
      </c>
      <c r="K497" s="98">
        <v>-92.316794999999999</v>
      </c>
      <c r="L497" s="98">
        <v>-83.757660000000001</v>
      </c>
      <c r="N497" s="100">
        <f t="shared" si="83"/>
        <v>14.445666666667</v>
      </c>
      <c r="O497" s="100">
        <f t="shared" si="81"/>
        <v>-88.619750999999994</v>
      </c>
    </row>
    <row r="498" spans="2:16" x14ac:dyDescent="0.25">
      <c r="B498" s="98">
        <v>11000000000</v>
      </c>
      <c r="C498" s="98">
        <v>-74.076522999999995</v>
      </c>
      <c r="D498" s="98">
        <v>-66.535019000000005</v>
      </c>
      <c r="F498" s="100">
        <f t="shared" si="82"/>
        <v>14.790233333333001</v>
      </c>
      <c r="G498" s="100">
        <f t="shared" si="80"/>
        <v>-63.453037000000002</v>
      </c>
      <c r="J498" s="98">
        <v>11000000000</v>
      </c>
      <c r="K498" s="98">
        <v>-93.152237</v>
      </c>
      <c r="L498" s="98">
        <v>-84.279419000000004</v>
      </c>
      <c r="N498" s="100">
        <f t="shared" si="83"/>
        <v>14.790233333333001</v>
      </c>
      <c r="O498" s="100">
        <f t="shared" si="81"/>
        <v>-82.045456000000001</v>
      </c>
    </row>
    <row r="499" spans="2:16" x14ac:dyDescent="0.25">
      <c r="B499" s="98">
        <v>11000000000</v>
      </c>
      <c r="C499" s="98">
        <v>-73.788826</v>
      </c>
      <c r="D499" s="98">
        <v>-66.427704000000006</v>
      </c>
      <c r="F499" s="100">
        <f t="shared" si="82"/>
        <v>15.1348</v>
      </c>
      <c r="G499" s="100">
        <f t="shared" si="80"/>
        <v>-64.392357000000004</v>
      </c>
      <c r="J499" s="98">
        <v>11000000000</v>
      </c>
      <c r="K499" s="98">
        <v>-92.526955000000001</v>
      </c>
      <c r="L499" s="98">
        <v>-83.939537000000001</v>
      </c>
      <c r="N499" s="100">
        <f t="shared" si="83"/>
        <v>15.1348</v>
      </c>
      <c r="O499" s="100">
        <f t="shared" si="81"/>
        <v>-77.501891999999998</v>
      </c>
    </row>
    <row r="500" spans="2:16" x14ac:dyDescent="0.25">
      <c r="B500" s="98">
        <v>11000000000</v>
      </c>
      <c r="C500" s="98">
        <v>-73.818084999999996</v>
      </c>
      <c r="D500" s="98">
        <v>-66.717972000000003</v>
      </c>
      <c r="F500" s="100">
        <f t="shared" si="82"/>
        <v>15.479366666667</v>
      </c>
      <c r="G500" s="100">
        <f t="shared" si="80"/>
        <v>-61.499229</v>
      </c>
      <c r="J500" s="98">
        <v>11000000000</v>
      </c>
      <c r="K500" s="98">
        <v>-92.549294000000003</v>
      </c>
      <c r="L500" s="98">
        <v>-83.549712999999997</v>
      </c>
      <c r="N500" s="100">
        <f t="shared" si="83"/>
        <v>15.479366666667</v>
      </c>
      <c r="O500" s="100">
        <f t="shared" si="81"/>
        <v>-74.963111999999995</v>
      </c>
    </row>
    <row r="501" spans="2:16" x14ac:dyDescent="0.25">
      <c r="B501" s="98">
        <v>11000000000</v>
      </c>
      <c r="C501" s="98">
        <v>-73.744949000000005</v>
      </c>
      <c r="D501" s="98">
        <v>-66.380050999999995</v>
      </c>
      <c r="F501" s="100">
        <f t="shared" si="82"/>
        <v>15.823933333333001</v>
      </c>
      <c r="G501" s="100">
        <f t="shared" si="80"/>
        <v>-65.445594999999997</v>
      </c>
      <c r="J501" s="98">
        <v>11000000000</v>
      </c>
      <c r="K501" s="98">
        <v>-91.437957999999995</v>
      </c>
      <c r="L501" s="98">
        <v>-82.371941000000007</v>
      </c>
      <c r="N501" s="100">
        <f t="shared" si="83"/>
        <v>15.823933333333001</v>
      </c>
      <c r="O501" s="100">
        <f t="shared" si="81"/>
        <v>-71.143653999999998</v>
      </c>
    </row>
    <row r="502" spans="2:16" x14ac:dyDescent="0.25">
      <c r="B502" s="98">
        <v>11000000000</v>
      </c>
      <c r="C502" s="98">
        <v>-73.776199000000005</v>
      </c>
      <c r="D502" s="98">
        <v>-65.911438000000004</v>
      </c>
      <c r="F502" s="100">
        <f t="shared" si="82"/>
        <v>16.168500000000002</v>
      </c>
      <c r="G502" s="100">
        <f t="shared" si="80"/>
        <v>-63.977809999999998</v>
      </c>
      <c r="J502" s="98">
        <v>11000000000</v>
      </c>
      <c r="K502" s="98">
        <v>-93.421356000000003</v>
      </c>
      <c r="L502" s="98">
        <v>-84.330214999999995</v>
      </c>
      <c r="N502" s="100">
        <f t="shared" si="83"/>
        <v>16.168500000000002</v>
      </c>
      <c r="O502" s="100">
        <f t="shared" si="81"/>
        <v>-76.506354999999999</v>
      </c>
    </row>
    <row r="503" spans="2:16" x14ac:dyDescent="0.25">
      <c r="B503" s="98">
        <v>11000000000</v>
      </c>
      <c r="C503" s="98">
        <v>-73.780304000000001</v>
      </c>
      <c r="D503" s="98">
        <v>-64.744079999999997</v>
      </c>
      <c r="F503" s="100">
        <f t="shared" si="82"/>
        <v>16.513066666667001</v>
      </c>
      <c r="G503" s="100">
        <f t="shared" si="80"/>
        <v>-79.861091999999999</v>
      </c>
      <c r="J503" s="98">
        <v>11000000000</v>
      </c>
      <c r="K503" s="98">
        <v>-91.631270999999998</v>
      </c>
      <c r="L503" s="98">
        <v>-82.557334999999995</v>
      </c>
      <c r="N503" s="100">
        <f t="shared" si="83"/>
        <v>16.513066666667001</v>
      </c>
      <c r="O503" s="100">
        <f t="shared" si="81"/>
        <v>-73.487517999999994</v>
      </c>
    </row>
    <row r="504" spans="2:16" x14ac:dyDescent="0.25">
      <c r="B504" s="98">
        <v>11000000000</v>
      </c>
      <c r="C504" s="98">
        <v>-73.700371000000004</v>
      </c>
      <c r="D504" s="98">
        <v>-64.097793999999993</v>
      </c>
      <c r="F504" s="100">
        <f t="shared" si="82"/>
        <v>16.857633333333002</v>
      </c>
      <c r="G504" s="100">
        <f t="shared" si="80"/>
        <v>-79.047912999999994</v>
      </c>
      <c r="J504" s="98">
        <v>11000000000</v>
      </c>
      <c r="K504" s="98">
        <v>-93.188811999999999</v>
      </c>
      <c r="L504" s="98">
        <v>-83.767403000000002</v>
      </c>
      <c r="N504" s="100">
        <f t="shared" si="83"/>
        <v>16.857633333333002</v>
      </c>
      <c r="O504" s="100">
        <f t="shared" si="81"/>
        <v>-69.529510000000002</v>
      </c>
    </row>
    <row r="505" spans="2:16" x14ac:dyDescent="0.25">
      <c r="B505" s="98">
        <v>11000000000</v>
      </c>
      <c r="C505" s="98">
        <v>-73.856728000000004</v>
      </c>
      <c r="D505" s="98">
        <v>-64.142585999999994</v>
      </c>
      <c r="F505" s="100">
        <f t="shared" si="82"/>
        <v>17.202200000000001</v>
      </c>
      <c r="G505" s="100">
        <f t="shared" si="80"/>
        <v>-56.710754000000001</v>
      </c>
      <c r="J505" s="98">
        <v>11000000000</v>
      </c>
      <c r="K505" s="98">
        <v>-89.468147000000002</v>
      </c>
      <c r="L505" s="98">
        <v>-79.450042999999994</v>
      </c>
      <c r="N505" s="100">
        <f t="shared" si="83"/>
        <v>17.202200000000001</v>
      </c>
      <c r="O505" s="100">
        <f t="shared" si="81"/>
        <v>-70.963645999999997</v>
      </c>
    </row>
    <row r="506" spans="2:16" x14ac:dyDescent="0.25">
      <c r="B506" s="98">
        <v>11000000000</v>
      </c>
      <c r="C506" s="98">
        <v>-74.260216</v>
      </c>
      <c r="D506" s="98">
        <v>-64.631050000000002</v>
      </c>
      <c r="F506" s="100" t="s">
        <v>21</v>
      </c>
      <c r="J506" s="98">
        <v>11000000000</v>
      </c>
      <c r="K506" s="98">
        <v>-90.191543999999993</v>
      </c>
      <c r="L506" s="98">
        <v>-79.602913000000001</v>
      </c>
      <c r="N506" s="100" t="s">
        <v>21</v>
      </c>
    </row>
    <row r="507" spans="2:16" x14ac:dyDescent="0.25">
      <c r="B507" s="98">
        <v>11000000000</v>
      </c>
      <c r="C507" s="98">
        <v>-73.613335000000006</v>
      </c>
      <c r="D507" s="98">
        <v>-63.458754999999996</v>
      </c>
      <c r="J507" s="98">
        <v>11000000000</v>
      </c>
      <c r="K507" s="98">
        <v>-91.692497000000003</v>
      </c>
      <c r="L507" s="98">
        <v>-80.938950000000006</v>
      </c>
    </row>
    <row r="508" spans="2:16" x14ac:dyDescent="0.25">
      <c r="B508" s="98" t="s">
        <v>21</v>
      </c>
      <c r="J508" s="98" t="s">
        <v>21</v>
      </c>
    </row>
    <row r="509" spans="2:16" x14ac:dyDescent="0.25">
      <c r="F509" s="100" t="s">
        <v>66</v>
      </c>
      <c r="N509" s="100" t="s">
        <v>66</v>
      </c>
    </row>
    <row r="510" spans="2:16" ht="15.75" x14ac:dyDescent="0.25">
      <c r="F510" s="100" t="s">
        <v>19</v>
      </c>
      <c r="G510" s="100" t="str">
        <f t="shared" ref="G510:G529" si="84">D536</f>
        <v>5Rx3L dBc Log Mag(dB)</v>
      </c>
      <c r="H510" s="106">
        <v>5</v>
      </c>
      <c r="N510" s="100" t="s">
        <v>19</v>
      </c>
      <c r="O510" s="100" t="str">
        <f t="shared" ref="O510:O529" si="85">L536</f>
        <v>5Rx3L dBc Log Mag(dB)</v>
      </c>
      <c r="P510" s="106">
        <v>5</v>
      </c>
    </row>
    <row r="511" spans="2:16" ht="15.75" x14ac:dyDescent="0.25">
      <c r="B511" s="98" t="s">
        <v>64</v>
      </c>
      <c r="F511" s="100">
        <f t="shared" ref="F511:F529" si="86">B537/1000000000</f>
        <v>11</v>
      </c>
      <c r="G511" s="100">
        <f t="shared" si="84"/>
        <v>-47.350372</v>
      </c>
      <c r="H511" s="107">
        <f>ABS(AVERAGE(G511:G529)-(H510-1)*10)</f>
        <v>115.20504815789472</v>
      </c>
      <c r="J511" s="98" t="s">
        <v>64</v>
      </c>
      <c r="N511" s="100">
        <f t="shared" ref="N511:N529" si="87">J537/1000000000</f>
        <v>11</v>
      </c>
      <c r="O511" s="100">
        <f t="shared" si="85"/>
        <v>-76.310103999999995</v>
      </c>
      <c r="P511" s="107">
        <f>ABS(AVERAGE(O511:O529)-(P510-1)*10)</f>
        <v>124.37341357894736</v>
      </c>
    </row>
    <row r="512" spans="2:16" x14ac:dyDescent="0.25">
      <c r="B512" s="98" t="s">
        <v>19</v>
      </c>
      <c r="C512" s="98" t="s">
        <v>142</v>
      </c>
      <c r="D512" s="98" t="s">
        <v>65</v>
      </c>
      <c r="F512" s="100">
        <f t="shared" si="86"/>
        <v>11.789011111111</v>
      </c>
      <c r="G512" s="100">
        <f t="shared" si="84"/>
        <v>-55.789845</v>
      </c>
      <c r="J512" s="98" t="s">
        <v>19</v>
      </c>
      <c r="K512" s="98" t="s">
        <v>142</v>
      </c>
      <c r="L512" s="98" t="s">
        <v>65</v>
      </c>
      <c r="N512" s="100">
        <f t="shared" si="87"/>
        <v>11.789011111111</v>
      </c>
      <c r="O512" s="100">
        <f t="shared" si="85"/>
        <v>-85.311333000000005</v>
      </c>
    </row>
    <row r="513" spans="2:15" x14ac:dyDescent="0.25">
      <c r="B513" s="98">
        <v>11000000000</v>
      </c>
      <c r="C513" s="98">
        <v>-95.958754999999996</v>
      </c>
      <c r="D513" s="98">
        <v>-88.606750000000005</v>
      </c>
      <c r="F513" s="100">
        <f t="shared" si="86"/>
        <v>12.578022222222</v>
      </c>
      <c r="G513" s="100">
        <f t="shared" si="84"/>
        <v>-81.623008999999996</v>
      </c>
      <c r="J513" s="98">
        <v>11000000000</v>
      </c>
      <c r="K513" s="98">
        <v>-91.269927999999993</v>
      </c>
      <c r="L513" s="98">
        <v>-79.969757000000001</v>
      </c>
      <c r="N513" s="100">
        <f t="shared" si="87"/>
        <v>12.578022222222</v>
      </c>
      <c r="O513" s="100">
        <f t="shared" si="85"/>
        <v>-90.445221000000004</v>
      </c>
    </row>
    <row r="514" spans="2:15" x14ac:dyDescent="0.25">
      <c r="B514" s="98">
        <v>11344566666.667</v>
      </c>
      <c r="C514" s="98">
        <v>-88.648169999999993</v>
      </c>
      <c r="D514" s="98">
        <v>-81.769752999999994</v>
      </c>
      <c r="F514" s="100">
        <f t="shared" si="86"/>
        <v>13.367033333333</v>
      </c>
      <c r="G514" s="100">
        <f t="shared" si="84"/>
        <v>-82.683670000000006</v>
      </c>
      <c r="J514" s="98">
        <v>11344566666.667</v>
      </c>
      <c r="K514" s="98">
        <v>-83.482383999999996</v>
      </c>
      <c r="L514" s="98">
        <v>-75.210243000000006</v>
      </c>
      <c r="N514" s="100">
        <f t="shared" si="87"/>
        <v>13.367033333333</v>
      </c>
      <c r="O514" s="100">
        <f t="shared" si="85"/>
        <v>-97.685135000000002</v>
      </c>
    </row>
    <row r="515" spans="2:15" x14ac:dyDescent="0.25">
      <c r="B515" s="98">
        <v>11689133333.333</v>
      </c>
      <c r="C515" s="98">
        <v>-71.171638000000002</v>
      </c>
      <c r="D515" s="98">
        <v>-64.868010999999996</v>
      </c>
      <c r="F515" s="100">
        <f t="shared" si="86"/>
        <v>14.156044444443999</v>
      </c>
      <c r="G515" s="100">
        <f t="shared" si="84"/>
        <v>-72.027495999999999</v>
      </c>
      <c r="J515" s="98">
        <v>11689133333.333</v>
      </c>
      <c r="K515" s="98">
        <v>-99.041427999999996</v>
      </c>
      <c r="L515" s="98">
        <v>-92.397902999999999</v>
      </c>
      <c r="N515" s="100">
        <f t="shared" si="87"/>
        <v>14.156044444443999</v>
      </c>
      <c r="O515" s="100">
        <f t="shared" si="85"/>
        <v>-84.973511000000002</v>
      </c>
    </row>
    <row r="516" spans="2:15" x14ac:dyDescent="0.25">
      <c r="B516" s="98">
        <v>12033700000</v>
      </c>
      <c r="C516" s="98">
        <v>-62.576134000000003</v>
      </c>
      <c r="D516" s="98">
        <v>-56.392380000000003</v>
      </c>
      <c r="F516" s="100">
        <f t="shared" si="86"/>
        <v>14.945055555555999</v>
      </c>
      <c r="G516" s="100">
        <f t="shared" si="84"/>
        <v>-68.551124999999999</v>
      </c>
      <c r="J516" s="98">
        <v>12033700000</v>
      </c>
      <c r="K516" s="98">
        <v>-88.061440000000005</v>
      </c>
      <c r="L516" s="98">
        <v>-81.478104000000002</v>
      </c>
      <c r="N516" s="100">
        <f t="shared" si="87"/>
        <v>14.945055555555999</v>
      </c>
      <c r="O516" s="100">
        <f t="shared" si="85"/>
        <v>-88.616569999999996</v>
      </c>
    </row>
    <row r="517" spans="2:15" x14ac:dyDescent="0.25">
      <c r="B517" s="98">
        <v>12378266666.667</v>
      </c>
      <c r="C517" s="98">
        <v>-62.721145999999997</v>
      </c>
      <c r="D517" s="98">
        <v>-56.759033000000002</v>
      </c>
      <c r="F517" s="100">
        <f t="shared" si="86"/>
        <v>15.734066666666999</v>
      </c>
      <c r="G517" s="100">
        <f t="shared" si="84"/>
        <v>-69.216971999999998</v>
      </c>
      <c r="J517" s="98">
        <v>12378266666.667</v>
      </c>
      <c r="K517" s="98">
        <v>-91.704886999999999</v>
      </c>
      <c r="L517" s="98">
        <v>-84.810164999999998</v>
      </c>
      <c r="N517" s="100">
        <f t="shared" si="87"/>
        <v>15.734066666666999</v>
      </c>
      <c r="O517" s="100">
        <f t="shared" si="85"/>
        <v>-78.173430999999994</v>
      </c>
    </row>
    <row r="518" spans="2:15" x14ac:dyDescent="0.25">
      <c r="B518" s="98">
        <v>12722833333.333</v>
      </c>
      <c r="C518" s="98">
        <v>-67.081123000000005</v>
      </c>
      <c r="D518" s="98">
        <v>-60.945988</v>
      </c>
      <c r="F518" s="100">
        <f t="shared" si="86"/>
        <v>16.523077777777999</v>
      </c>
      <c r="G518" s="100">
        <f t="shared" si="84"/>
        <v>-73.095000999999996</v>
      </c>
      <c r="J518" s="98">
        <v>12722833333.333</v>
      </c>
      <c r="K518" s="98">
        <v>-94.783683999999994</v>
      </c>
      <c r="L518" s="98">
        <v>-87.876761999999999</v>
      </c>
      <c r="N518" s="100">
        <f t="shared" si="87"/>
        <v>16.523077777777999</v>
      </c>
      <c r="O518" s="100">
        <f t="shared" si="85"/>
        <v>-64.130859000000001</v>
      </c>
    </row>
    <row r="519" spans="2:15" x14ac:dyDescent="0.25">
      <c r="B519" s="98">
        <v>13067400000</v>
      </c>
      <c r="C519" s="98">
        <v>-78.181022999999996</v>
      </c>
      <c r="D519" s="98">
        <v>-71.933029000000005</v>
      </c>
      <c r="F519" s="100">
        <f t="shared" si="86"/>
        <v>17.312088888889001</v>
      </c>
      <c r="G519" s="100">
        <f t="shared" si="84"/>
        <v>-63.549309000000001</v>
      </c>
      <c r="J519" s="98">
        <v>13067400000</v>
      </c>
      <c r="K519" s="98">
        <v>-96.454239000000001</v>
      </c>
      <c r="L519" s="98">
        <v>-89.220939999999999</v>
      </c>
      <c r="N519" s="100">
        <f t="shared" si="87"/>
        <v>17.312088888889001</v>
      </c>
      <c r="O519" s="100">
        <f t="shared" si="85"/>
        <v>-71.613602</v>
      </c>
    </row>
    <row r="520" spans="2:15" x14ac:dyDescent="0.25">
      <c r="B520" s="98">
        <v>13411966666.667</v>
      </c>
      <c r="C520" s="98">
        <v>-104.58436</v>
      </c>
      <c r="D520" s="98">
        <v>-97.285872999999995</v>
      </c>
      <c r="F520" s="100">
        <f t="shared" si="86"/>
        <v>18.101099999999999</v>
      </c>
      <c r="G520" s="100">
        <f t="shared" si="84"/>
        <v>-73.362701000000001</v>
      </c>
      <c r="J520" s="98">
        <v>13411966666.667</v>
      </c>
      <c r="K520" s="98">
        <v>-97.978035000000006</v>
      </c>
      <c r="L520" s="98">
        <v>-88.985123000000002</v>
      </c>
      <c r="N520" s="100">
        <f t="shared" si="87"/>
        <v>18.101099999999999</v>
      </c>
      <c r="O520" s="100">
        <f t="shared" si="85"/>
        <v>-74.191467000000003</v>
      </c>
    </row>
    <row r="521" spans="2:15" x14ac:dyDescent="0.25">
      <c r="B521" s="98">
        <v>13756533333.333</v>
      </c>
      <c r="C521" s="98">
        <v>-87.555083999999994</v>
      </c>
      <c r="D521" s="98">
        <v>-79.686156999999994</v>
      </c>
      <c r="F521" s="100">
        <f t="shared" si="86"/>
        <v>18.890111111111</v>
      </c>
      <c r="G521" s="100">
        <f t="shared" si="84"/>
        <v>-79.277634000000006</v>
      </c>
      <c r="J521" s="98">
        <v>13756533333.333</v>
      </c>
      <c r="K521" s="98">
        <v>-104.81898</v>
      </c>
      <c r="L521" s="98">
        <v>-96.259856999999997</v>
      </c>
      <c r="N521" s="100">
        <f t="shared" si="87"/>
        <v>18.890111111111</v>
      </c>
      <c r="O521" s="100">
        <f t="shared" si="85"/>
        <v>-74.975243000000006</v>
      </c>
    </row>
    <row r="522" spans="2:15" x14ac:dyDescent="0.25">
      <c r="B522" s="98">
        <v>14101100000</v>
      </c>
      <c r="C522" s="98">
        <v>-86.506950000000003</v>
      </c>
      <c r="D522" s="98">
        <v>-78.965446</v>
      </c>
      <c r="F522" s="100">
        <f t="shared" si="86"/>
        <v>19.679122222221999</v>
      </c>
      <c r="G522" s="100">
        <f t="shared" si="84"/>
        <v>-77.804962000000003</v>
      </c>
      <c r="J522" s="98">
        <v>14101100000</v>
      </c>
      <c r="K522" s="98">
        <v>-118.84842999999999</v>
      </c>
      <c r="L522" s="98">
        <v>-109.97562000000001</v>
      </c>
      <c r="N522" s="100">
        <f t="shared" si="87"/>
        <v>19.679122222221999</v>
      </c>
      <c r="O522" s="100">
        <f t="shared" si="85"/>
        <v>-79.214470000000006</v>
      </c>
    </row>
    <row r="523" spans="2:15" x14ac:dyDescent="0.25">
      <c r="B523" s="98">
        <v>14445666666.667</v>
      </c>
      <c r="C523" s="98">
        <v>-78.257103000000001</v>
      </c>
      <c r="D523" s="98">
        <v>-70.895981000000006</v>
      </c>
      <c r="F523" s="100">
        <f t="shared" si="86"/>
        <v>20.468133333333</v>
      </c>
      <c r="G523" s="100">
        <f t="shared" si="84"/>
        <v>-83.831001000000001</v>
      </c>
      <c r="J523" s="98">
        <v>14445666666.667</v>
      </c>
      <c r="K523" s="98">
        <v>-97.207160999999999</v>
      </c>
      <c r="L523" s="98">
        <v>-88.619750999999994</v>
      </c>
      <c r="N523" s="100">
        <f t="shared" si="87"/>
        <v>20.468133333333</v>
      </c>
      <c r="O523" s="100">
        <f t="shared" si="85"/>
        <v>-84.330826000000002</v>
      </c>
    </row>
    <row r="524" spans="2:15" x14ac:dyDescent="0.25">
      <c r="B524" s="98">
        <v>14790233333.333</v>
      </c>
      <c r="C524" s="98">
        <v>-70.553145999999998</v>
      </c>
      <c r="D524" s="98">
        <v>-63.453037000000002</v>
      </c>
      <c r="F524" s="100">
        <f t="shared" si="86"/>
        <v>21.257144444444002</v>
      </c>
      <c r="G524" s="100">
        <f t="shared" si="84"/>
        <v>-90.099304000000004</v>
      </c>
      <c r="J524" s="98">
        <v>14790233333.333</v>
      </c>
      <c r="K524" s="98">
        <v>-91.045029</v>
      </c>
      <c r="L524" s="98">
        <v>-82.045456000000001</v>
      </c>
      <c r="N524" s="100">
        <f t="shared" si="87"/>
        <v>21.257144444444002</v>
      </c>
      <c r="O524" s="100">
        <f t="shared" si="85"/>
        <v>-88.603958000000006</v>
      </c>
    </row>
    <row r="525" spans="2:15" x14ac:dyDescent="0.25">
      <c r="B525" s="98">
        <v>15134800000</v>
      </c>
      <c r="C525" s="98">
        <v>-71.757262999999995</v>
      </c>
      <c r="D525" s="98">
        <v>-64.392357000000004</v>
      </c>
      <c r="F525" s="100">
        <f t="shared" si="86"/>
        <v>22.046155555555998</v>
      </c>
      <c r="G525" s="100">
        <f t="shared" si="84"/>
        <v>-94.775825999999995</v>
      </c>
      <c r="J525" s="98">
        <v>15134800000</v>
      </c>
      <c r="K525" s="98">
        <v>-86.567909</v>
      </c>
      <c r="L525" s="98">
        <v>-77.501891999999998</v>
      </c>
      <c r="N525" s="100">
        <f t="shared" si="87"/>
        <v>22.046155555555998</v>
      </c>
      <c r="O525" s="100">
        <f t="shared" si="85"/>
        <v>-92.216414999999998</v>
      </c>
    </row>
    <row r="526" spans="2:15" x14ac:dyDescent="0.25">
      <c r="B526" s="98">
        <v>15479366666.667</v>
      </c>
      <c r="C526" s="98">
        <v>-69.363990999999999</v>
      </c>
      <c r="D526" s="98">
        <v>-61.499229</v>
      </c>
      <c r="F526" s="100">
        <f t="shared" si="86"/>
        <v>22.835166666667</v>
      </c>
      <c r="G526" s="100">
        <f t="shared" si="84"/>
        <v>-90.378592999999995</v>
      </c>
      <c r="J526" s="98">
        <v>15479366666.667</v>
      </c>
      <c r="K526" s="98">
        <v>-84.054253000000003</v>
      </c>
      <c r="L526" s="98">
        <v>-74.963111999999995</v>
      </c>
      <c r="N526" s="100">
        <f t="shared" si="87"/>
        <v>22.835166666667</v>
      </c>
      <c r="O526" s="100">
        <f t="shared" si="85"/>
        <v>-110.87053</v>
      </c>
    </row>
    <row r="527" spans="2:15" x14ac:dyDescent="0.25">
      <c r="B527" s="98">
        <v>15823933333.333</v>
      </c>
      <c r="C527" s="98">
        <v>-74.481819000000002</v>
      </c>
      <c r="D527" s="98">
        <v>-65.445594999999997</v>
      </c>
      <c r="F527" s="100">
        <f t="shared" si="86"/>
        <v>23.624177777778002</v>
      </c>
      <c r="G527" s="100">
        <f t="shared" si="84"/>
        <v>-85.123619000000005</v>
      </c>
      <c r="J527" s="98">
        <v>15823933333.333</v>
      </c>
      <c r="K527" s="98">
        <v>-80.217590000000001</v>
      </c>
      <c r="L527" s="98">
        <v>-71.143653999999998</v>
      </c>
      <c r="N527" s="100">
        <f t="shared" si="87"/>
        <v>23.624177777778002</v>
      </c>
      <c r="O527" s="100">
        <f t="shared" si="85"/>
        <v>-87.338813999999999</v>
      </c>
    </row>
    <row r="528" spans="2:15" x14ac:dyDescent="0.25">
      <c r="B528" s="98">
        <v>16168500000</v>
      </c>
      <c r="C528" s="98">
        <v>-73.580382999999998</v>
      </c>
      <c r="D528" s="98">
        <v>-63.977809999999998</v>
      </c>
      <c r="F528" s="100">
        <f t="shared" si="86"/>
        <v>24.413188888889</v>
      </c>
      <c r="G528" s="100">
        <f t="shared" si="84"/>
        <v>-84.854179000000002</v>
      </c>
      <c r="J528" s="98">
        <v>16168500000</v>
      </c>
      <c r="K528" s="98">
        <v>-85.927773000000002</v>
      </c>
      <c r="L528" s="98">
        <v>-76.506354999999999</v>
      </c>
      <c r="N528" s="100">
        <f t="shared" si="87"/>
        <v>24.413188888889</v>
      </c>
      <c r="O528" s="100">
        <f t="shared" si="85"/>
        <v>-88.034751999999997</v>
      </c>
    </row>
    <row r="529" spans="2:16" x14ac:dyDescent="0.25">
      <c r="B529" s="98">
        <v>16513066666.667</v>
      </c>
      <c r="C529" s="98">
        <v>-89.575232999999997</v>
      </c>
      <c r="D529" s="98">
        <v>-79.861091999999999</v>
      </c>
      <c r="F529" s="100">
        <f t="shared" si="86"/>
        <v>25.202200000000001</v>
      </c>
      <c r="G529" s="100">
        <f t="shared" si="84"/>
        <v>-55.501297000000001</v>
      </c>
      <c r="J529" s="98">
        <v>16513066666.667</v>
      </c>
      <c r="K529" s="98">
        <v>-83.505623</v>
      </c>
      <c r="L529" s="98">
        <v>-73.487517999999994</v>
      </c>
      <c r="N529" s="100">
        <f t="shared" si="87"/>
        <v>25.202200000000001</v>
      </c>
      <c r="O529" s="100">
        <f t="shared" si="85"/>
        <v>-86.058616999999998</v>
      </c>
    </row>
    <row r="530" spans="2:16" x14ac:dyDescent="0.25">
      <c r="B530" s="98">
        <v>16857633333.333</v>
      </c>
      <c r="C530" s="98">
        <v>-88.677070999999998</v>
      </c>
      <c r="D530" s="98">
        <v>-79.047912999999994</v>
      </c>
      <c r="F530" s="100" t="s">
        <v>21</v>
      </c>
      <c r="J530" s="98">
        <v>16857633333.333</v>
      </c>
      <c r="K530" s="98">
        <v>-80.118149000000003</v>
      </c>
      <c r="L530" s="98">
        <v>-69.529510000000002</v>
      </c>
      <c r="N530" s="100" t="s">
        <v>21</v>
      </c>
    </row>
    <row r="531" spans="2:16" x14ac:dyDescent="0.25">
      <c r="B531" s="98">
        <v>17202200000</v>
      </c>
      <c r="C531" s="98">
        <v>-66.865334000000004</v>
      </c>
      <c r="D531" s="98">
        <v>-56.710754000000001</v>
      </c>
      <c r="J531" s="98">
        <v>17202200000</v>
      </c>
      <c r="K531" s="98">
        <v>-81.717201000000003</v>
      </c>
      <c r="L531" s="98">
        <v>-70.963645999999997</v>
      </c>
    </row>
    <row r="532" spans="2:16" x14ac:dyDescent="0.25">
      <c r="B532" s="98" t="s">
        <v>21</v>
      </c>
      <c r="J532" s="98" t="s">
        <v>21</v>
      </c>
    </row>
    <row r="533" spans="2:16" x14ac:dyDescent="0.25">
      <c r="F533" s="100" t="s">
        <v>68</v>
      </c>
      <c r="N533" s="100" t="s">
        <v>68</v>
      </c>
    </row>
    <row r="534" spans="2:16" ht="15.75" x14ac:dyDescent="0.25">
      <c r="F534" s="100" t="s">
        <v>19</v>
      </c>
      <c r="G534" s="100" t="str">
        <f t="shared" ref="G534:G553" si="88">D560</f>
        <v>5Rx4L dBc Log Mag(dB)</v>
      </c>
      <c r="H534" s="106">
        <v>5</v>
      </c>
      <c r="N534" s="100" t="s">
        <v>19</v>
      </c>
      <c r="O534" s="100" t="str">
        <f t="shared" ref="O534:O553" si="89">L560</f>
        <v>5Rx4L dBc Log Mag(dB)</v>
      </c>
      <c r="P534" s="106">
        <v>5</v>
      </c>
    </row>
    <row r="535" spans="2:16" ht="15.75" x14ac:dyDescent="0.25">
      <c r="B535" s="98" t="s">
        <v>66</v>
      </c>
      <c r="F535" s="100">
        <f t="shared" ref="F535:F553" si="90">B561/1000000000</f>
        <v>11</v>
      </c>
      <c r="G535" s="100">
        <f t="shared" si="88"/>
        <v>-59.236880999999997</v>
      </c>
      <c r="H535" s="107">
        <f>ABS(AVERAGE(G535:G553)-(H534-1)*10)</f>
        <v>117.4078964210526</v>
      </c>
      <c r="J535" s="98" t="s">
        <v>66</v>
      </c>
      <c r="N535" s="100">
        <f t="shared" ref="N535:N553" si="91">J561/1000000000</f>
        <v>11</v>
      </c>
      <c r="O535" s="100">
        <f t="shared" si="89"/>
        <v>-93.085548000000003</v>
      </c>
      <c r="P535" s="107">
        <f>ABS(AVERAGE(O535:O553)-(P534-1)*10)</f>
        <v>128.463222</v>
      </c>
    </row>
    <row r="536" spans="2:16" x14ac:dyDescent="0.25">
      <c r="B536" s="98" t="s">
        <v>19</v>
      </c>
      <c r="C536" s="98" t="s">
        <v>143</v>
      </c>
      <c r="D536" s="98" t="s">
        <v>67</v>
      </c>
      <c r="F536" s="100">
        <f t="shared" si="90"/>
        <v>12.222344444443999</v>
      </c>
      <c r="G536" s="100">
        <f t="shared" si="88"/>
        <v>-58.045180999999999</v>
      </c>
      <c r="J536" s="98" t="s">
        <v>19</v>
      </c>
      <c r="K536" s="98" t="s">
        <v>143</v>
      </c>
      <c r="L536" s="98" t="s">
        <v>67</v>
      </c>
      <c r="N536" s="100">
        <f t="shared" si="91"/>
        <v>12.222344444443999</v>
      </c>
      <c r="O536" s="100">
        <f t="shared" si="89"/>
        <v>-89.850914000000003</v>
      </c>
    </row>
    <row r="537" spans="2:16" x14ac:dyDescent="0.25">
      <c r="B537" s="98">
        <v>11000000000</v>
      </c>
      <c r="C537" s="98">
        <v>-54.702370000000002</v>
      </c>
      <c r="D537" s="98">
        <v>-47.350372</v>
      </c>
      <c r="F537" s="100">
        <f t="shared" si="90"/>
        <v>13.444688888889001</v>
      </c>
      <c r="G537" s="100">
        <f t="shared" si="88"/>
        <v>-68.142798999999997</v>
      </c>
      <c r="J537" s="98">
        <v>11000000000</v>
      </c>
      <c r="K537" s="98">
        <v>-87.610282999999995</v>
      </c>
      <c r="L537" s="98">
        <v>-76.310103999999995</v>
      </c>
      <c r="N537" s="100">
        <f t="shared" si="91"/>
        <v>13.444688888889001</v>
      </c>
      <c r="O537" s="100">
        <f t="shared" si="89"/>
        <v>-79.587829999999997</v>
      </c>
    </row>
    <row r="538" spans="2:16" x14ac:dyDescent="0.25">
      <c r="B538" s="98">
        <v>11789011111.111</v>
      </c>
      <c r="C538" s="98">
        <v>-62.668266000000003</v>
      </c>
      <c r="D538" s="98">
        <v>-55.789845</v>
      </c>
      <c r="F538" s="100">
        <f t="shared" si="90"/>
        <v>14.667033333333</v>
      </c>
      <c r="G538" s="100">
        <f t="shared" si="88"/>
        <v>-74.892455999999996</v>
      </c>
      <c r="J538" s="98">
        <v>11789011111.111</v>
      </c>
      <c r="K538" s="98">
        <v>-93.583472999999998</v>
      </c>
      <c r="L538" s="98">
        <v>-85.311333000000005</v>
      </c>
      <c r="N538" s="100">
        <f t="shared" si="91"/>
        <v>14.667033333333</v>
      </c>
      <c r="O538" s="100">
        <f t="shared" si="89"/>
        <v>-84.229011999999997</v>
      </c>
    </row>
    <row r="539" spans="2:16" x14ac:dyDescent="0.25">
      <c r="B539" s="98">
        <v>12578022222.222</v>
      </c>
      <c r="C539" s="98">
        <v>-87.926636000000002</v>
      </c>
      <c r="D539" s="98">
        <v>-81.623008999999996</v>
      </c>
      <c r="F539" s="100">
        <f t="shared" si="90"/>
        <v>15.889377777778</v>
      </c>
      <c r="G539" s="100">
        <f t="shared" si="88"/>
        <v>-69.842178000000004</v>
      </c>
      <c r="J539" s="98">
        <v>12578022222.222</v>
      </c>
      <c r="K539" s="98">
        <v>-97.088745000000003</v>
      </c>
      <c r="L539" s="98">
        <v>-90.445221000000004</v>
      </c>
      <c r="N539" s="100">
        <f t="shared" si="91"/>
        <v>15.889377777778</v>
      </c>
      <c r="O539" s="100">
        <f t="shared" si="89"/>
        <v>-102.78189</v>
      </c>
    </row>
    <row r="540" spans="2:16" x14ac:dyDescent="0.25">
      <c r="B540" s="98">
        <v>13367033333.333</v>
      </c>
      <c r="C540" s="98">
        <v>-88.867424</v>
      </c>
      <c r="D540" s="98">
        <v>-82.683670000000006</v>
      </c>
      <c r="F540" s="100">
        <f t="shared" si="90"/>
        <v>17.111722222221999</v>
      </c>
      <c r="G540" s="100">
        <f t="shared" si="88"/>
        <v>-80.487792999999996</v>
      </c>
      <c r="J540" s="98">
        <v>13367033333.333</v>
      </c>
      <c r="K540" s="98">
        <v>-104.26846999999999</v>
      </c>
      <c r="L540" s="98">
        <v>-97.685135000000002</v>
      </c>
      <c r="N540" s="100">
        <f t="shared" si="91"/>
        <v>17.111722222221999</v>
      </c>
      <c r="O540" s="100">
        <f t="shared" si="89"/>
        <v>-90.403069000000002</v>
      </c>
    </row>
    <row r="541" spans="2:16" x14ac:dyDescent="0.25">
      <c r="B541" s="98">
        <v>14156044444.444</v>
      </c>
      <c r="C541" s="98">
        <v>-77.989609000000002</v>
      </c>
      <c r="D541" s="98">
        <v>-72.027495999999999</v>
      </c>
      <c r="F541" s="100">
        <f t="shared" si="90"/>
        <v>18.334066666666999</v>
      </c>
      <c r="G541" s="100">
        <f t="shared" si="88"/>
        <v>-85.186295000000001</v>
      </c>
      <c r="J541" s="98">
        <v>14156044444.444</v>
      </c>
      <c r="K541" s="98">
        <v>-91.86824</v>
      </c>
      <c r="L541" s="98">
        <v>-84.973511000000002</v>
      </c>
      <c r="N541" s="100">
        <f t="shared" si="91"/>
        <v>18.334066666666999</v>
      </c>
      <c r="O541" s="100">
        <f t="shared" si="89"/>
        <v>-88.053970000000007</v>
      </c>
    </row>
    <row r="542" spans="2:16" x14ac:dyDescent="0.25">
      <c r="B542" s="98">
        <v>14945055555.556</v>
      </c>
      <c r="C542" s="98">
        <v>-74.686256</v>
      </c>
      <c r="D542" s="98">
        <v>-68.551124999999999</v>
      </c>
      <c r="F542" s="100">
        <f t="shared" si="90"/>
        <v>19.556411111111</v>
      </c>
      <c r="G542" s="100">
        <f t="shared" si="88"/>
        <v>-93.333725000000001</v>
      </c>
      <c r="J542" s="98">
        <v>14945055555.556</v>
      </c>
      <c r="K542" s="98">
        <v>-95.523482999999999</v>
      </c>
      <c r="L542" s="98">
        <v>-88.616569999999996</v>
      </c>
      <c r="N542" s="100">
        <f t="shared" si="91"/>
        <v>19.556411111111</v>
      </c>
      <c r="O542" s="100">
        <f t="shared" si="89"/>
        <v>-96.670815000000005</v>
      </c>
    </row>
    <row r="543" spans="2:16" x14ac:dyDescent="0.25">
      <c r="B543" s="98">
        <v>15734066666.667</v>
      </c>
      <c r="C543" s="98">
        <v>-75.464966000000004</v>
      </c>
      <c r="D543" s="98">
        <v>-69.216971999999998</v>
      </c>
      <c r="F543" s="100">
        <f t="shared" si="90"/>
        <v>20.778755555556</v>
      </c>
      <c r="G543" s="100">
        <f t="shared" si="88"/>
        <v>-83.748870999999994</v>
      </c>
      <c r="J543" s="98">
        <v>15734066666.667</v>
      </c>
      <c r="K543" s="98">
        <v>-85.406730999999994</v>
      </c>
      <c r="L543" s="98">
        <v>-78.173430999999994</v>
      </c>
      <c r="N543" s="100">
        <f t="shared" si="91"/>
        <v>20.778755555556</v>
      </c>
      <c r="O543" s="100">
        <f t="shared" si="89"/>
        <v>-82.395034999999993</v>
      </c>
    </row>
    <row r="544" spans="2:16" x14ac:dyDescent="0.25">
      <c r="B544" s="98">
        <v>16523077777.778</v>
      </c>
      <c r="C544" s="98">
        <v>-80.393485999999996</v>
      </c>
      <c r="D544" s="98">
        <v>-73.095000999999996</v>
      </c>
      <c r="F544" s="100">
        <f t="shared" si="90"/>
        <v>22.001100000000001</v>
      </c>
      <c r="G544" s="100">
        <f t="shared" si="88"/>
        <v>-87.879478000000006</v>
      </c>
      <c r="J544" s="98">
        <v>16523077777.778</v>
      </c>
      <c r="K544" s="98">
        <v>-73.123772000000002</v>
      </c>
      <c r="L544" s="98">
        <v>-64.130859000000001</v>
      </c>
      <c r="N544" s="100">
        <f t="shared" si="91"/>
        <v>22.001100000000001</v>
      </c>
      <c r="O544" s="100">
        <f t="shared" si="89"/>
        <v>-88.895308999999997</v>
      </c>
    </row>
    <row r="545" spans="2:16" x14ac:dyDescent="0.25">
      <c r="B545" s="98">
        <v>17312088888.889</v>
      </c>
      <c r="C545" s="98">
        <v>-71.418243000000004</v>
      </c>
      <c r="D545" s="98">
        <v>-63.549309000000001</v>
      </c>
      <c r="F545" s="100">
        <f t="shared" si="90"/>
        <v>23.223444444443999</v>
      </c>
      <c r="G545" s="100">
        <f t="shared" si="88"/>
        <v>-97.375480999999994</v>
      </c>
      <c r="J545" s="98">
        <v>17312088888.889</v>
      </c>
      <c r="K545" s="98">
        <v>-80.172736999999998</v>
      </c>
      <c r="L545" s="98">
        <v>-71.613602</v>
      </c>
      <c r="N545" s="100">
        <f t="shared" si="91"/>
        <v>23.223444444443999</v>
      </c>
      <c r="O545" s="100">
        <f t="shared" si="89"/>
        <v>-85.549492000000001</v>
      </c>
    </row>
    <row r="546" spans="2:16" x14ac:dyDescent="0.25">
      <c r="B546" s="98">
        <v>18101100000</v>
      </c>
      <c r="C546" s="98">
        <v>-80.904205000000005</v>
      </c>
      <c r="D546" s="98">
        <v>-73.362701000000001</v>
      </c>
      <c r="F546" s="100">
        <f t="shared" si="90"/>
        <v>24.445788888888998</v>
      </c>
      <c r="G546" s="100">
        <f t="shared" si="88"/>
        <v>-70.579528999999994</v>
      </c>
      <c r="J546" s="98">
        <v>18101100000</v>
      </c>
      <c r="K546" s="98">
        <v>-83.064284999999998</v>
      </c>
      <c r="L546" s="98">
        <v>-74.191467000000003</v>
      </c>
      <c r="N546" s="100">
        <f t="shared" si="91"/>
        <v>24.445788888888998</v>
      </c>
      <c r="O546" s="100">
        <f t="shared" si="89"/>
        <v>-83.567856000000006</v>
      </c>
    </row>
    <row r="547" spans="2:16" x14ac:dyDescent="0.25">
      <c r="B547" s="98">
        <v>18890111111.111</v>
      </c>
      <c r="C547" s="98">
        <v>-86.638756000000001</v>
      </c>
      <c r="D547" s="98">
        <v>-79.277634000000006</v>
      </c>
      <c r="F547" s="100">
        <f t="shared" si="90"/>
        <v>25.668133333333</v>
      </c>
      <c r="G547" s="100">
        <f t="shared" si="88"/>
        <v>-80.817573999999993</v>
      </c>
      <c r="J547" s="98">
        <v>18890111111.111</v>
      </c>
      <c r="K547" s="98">
        <v>-83.562659999999994</v>
      </c>
      <c r="L547" s="98">
        <v>-74.975243000000006</v>
      </c>
      <c r="N547" s="100">
        <f t="shared" si="91"/>
        <v>25.668133333333</v>
      </c>
      <c r="O547" s="100">
        <f t="shared" si="89"/>
        <v>-86.300590999999997</v>
      </c>
    </row>
    <row r="548" spans="2:16" x14ac:dyDescent="0.25">
      <c r="B548" s="98">
        <v>19679122222.222</v>
      </c>
      <c r="C548" s="98">
        <v>-84.905074999999997</v>
      </c>
      <c r="D548" s="98">
        <v>-77.804962000000003</v>
      </c>
      <c r="F548" s="100">
        <f t="shared" si="90"/>
        <v>26.890477777777999</v>
      </c>
      <c r="G548" s="100">
        <f t="shared" si="88"/>
        <v>-83.550415000000001</v>
      </c>
      <c r="J548" s="98">
        <v>19679122222.222</v>
      </c>
      <c r="K548" s="98">
        <v>-88.21405</v>
      </c>
      <c r="L548" s="98">
        <v>-79.214470000000006</v>
      </c>
      <c r="N548" s="100">
        <f t="shared" si="91"/>
        <v>26.890477777777999</v>
      </c>
      <c r="O548" s="100">
        <f t="shared" si="89"/>
        <v>-81.142280999999997</v>
      </c>
    </row>
    <row r="549" spans="2:16" x14ac:dyDescent="0.25">
      <c r="B549" s="98">
        <v>20468133333.333</v>
      </c>
      <c r="C549" s="98">
        <v>-91.195899999999995</v>
      </c>
      <c r="D549" s="98">
        <v>-83.831001000000001</v>
      </c>
      <c r="F549" s="100">
        <f t="shared" si="90"/>
        <v>28.112822222222</v>
      </c>
      <c r="G549" s="100">
        <f t="shared" si="88"/>
        <v>-82.895325</v>
      </c>
      <c r="J549" s="98">
        <v>20468133333.333</v>
      </c>
      <c r="K549" s="98">
        <v>-93.396843000000004</v>
      </c>
      <c r="L549" s="98">
        <v>-84.330826000000002</v>
      </c>
      <c r="N549" s="100">
        <f t="shared" si="91"/>
        <v>28.112822222222</v>
      </c>
      <c r="O549" s="100">
        <f t="shared" si="89"/>
        <v>-87.859200000000001</v>
      </c>
    </row>
    <row r="550" spans="2:16" x14ac:dyDescent="0.25">
      <c r="B550" s="98">
        <v>21257144444.444</v>
      </c>
      <c r="C550" s="98">
        <v>-97.964066000000003</v>
      </c>
      <c r="D550" s="98">
        <v>-90.099304000000004</v>
      </c>
      <c r="F550" s="100">
        <f t="shared" si="90"/>
        <v>29.335166666667</v>
      </c>
      <c r="G550" s="100">
        <f t="shared" si="88"/>
        <v>-82.009674000000004</v>
      </c>
      <c r="J550" s="98">
        <v>21257144444.444</v>
      </c>
      <c r="K550" s="98">
        <v>-97.695098999999999</v>
      </c>
      <c r="L550" s="98">
        <v>-88.603958000000006</v>
      </c>
      <c r="N550" s="100">
        <f t="shared" si="91"/>
        <v>29.335166666667</v>
      </c>
      <c r="O550" s="100">
        <f t="shared" si="89"/>
        <v>-98.242615000000001</v>
      </c>
    </row>
    <row r="551" spans="2:16" x14ac:dyDescent="0.25">
      <c r="B551" s="98">
        <v>22046155555.556</v>
      </c>
      <c r="C551" s="98">
        <v>-103.81206</v>
      </c>
      <c r="D551" s="98">
        <v>-94.775825999999995</v>
      </c>
      <c r="F551" s="100">
        <f t="shared" si="90"/>
        <v>30.557511111111001</v>
      </c>
      <c r="G551" s="100">
        <f t="shared" si="88"/>
        <v>-83.006576999999993</v>
      </c>
      <c r="J551" s="98">
        <v>22046155555.556</v>
      </c>
      <c r="K551" s="98">
        <v>-101.29035</v>
      </c>
      <c r="L551" s="98">
        <v>-92.216414999999998</v>
      </c>
      <c r="N551" s="100">
        <f t="shared" si="91"/>
        <v>30.557511111111001</v>
      </c>
      <c r="O551" s="100">
        <f t="shared" si="89"/>
        <v>-87.638030999999998</v>
      </c>
    </row>
    <row r="552" spans="2:16" x14ac:dyDescent="0.25">
      <c r="B552" s="98">
        <v>22835166666.667</v>
      </c>
      <c r="C552" s="98">
        <v>-99.981171000000003</v>
      </c>
      <c r="D552" s="98">
        <v>-90.378592999999995</v>
      </c>
      <c r="F552" s="100">
        <f t="shared" si="90"/>
        <v>31.779855555556001</v>
      </c>
      <c r="G552" s="100">
        <f t="shared" si="88"/>
        <v>-81.016068000000004</v>
      </c>
      <c r="J552" s="98">
        <v>22835166666.667</v>
      </c>
      <c r="K552" s="98">
        <v>-120.29195</v>
      </c>
      <c r="L552" s="98">
        <v>-110.87053</v>
      </c>
      <c r="N552" s="100">
        <f t="shared" si="91"/>
        <v>31.779855555556001</v>
      </c>
      <c r="O552" s="100">
        <f t="shared" si="89"/>
        <v>-85.425499000000002</v>
      </c>
    </row>
    <row r="553" spans="2:16" x14ac:dyDescent="0.25">
      <c r="B553" s="98">
        <v>23624177777.778</v>
      </c>
      <c r="C553" s="98">
        <v>-94.837761</v>
      </c>
      <c r="D553" s="98">
        <v>-85.123619000000005</v>
      </c>
      <c r="F553" s="100">
        <f t="shared" si="90"/>
        <v>33.002200000000002</v>
      </c>
      <c r="G553" s="100">
        <f t="shared" si="88"/>
        <v>-48.703732000000002</v>
      </c>
      <c r="J553" s="98">
        <v>23624177777.778</v>
      </c>
      <c r="K553" s="98">
        <v>-97.356917999999993</v>
      </c>
      <c r="L553" s="98">
        <v>-87.338813999999999</v>
      </c>
      <c r="N553" s="100">
        <f t="shared" si="91"/>
        <v>33.002200000000002</v>
      </c>
      <c r="O553" s="100">
        <f t="shared" si="89"/>
        <v>-89.122260999999995</v>
      </c>
    </row>
    <row r="554" spans="2:16" x14ac:dyDescent="0.25">
      <c r="B554" s="98">
        <v>24413188888.889</v>
      </c>
      <c r="C554" s="98">
        <v>-94.483345</v>
      </c>
      <c r="D554" s="98">
        <v>-84.854179000000002</v>
      </c>
      <c r="F554" s="100" t="s">
        <v>21</v>
      </c>
      <c r="J554" s="98">
        <v>24413188888.889</v>
      </c>
      <c r="K554" s="98">
        <v>-98.623383000000004</v>
      </c>
      <c r="L554" s="98">
        <v>-88.034751999999997</v>
      </c>
      <c r="N554" s="100" t="s">
        <v>21</v>
      </c>
    </row>
    <row r="555" spans="2:16" x14ac:dyDescent="0.25">
      <c r="B555" s="98">
        <v>25202200000</v>
      </c>
      <c r="C555" s="98">
        <v>-65.655876000000006</v>
      </c>
      <c r="D555" s="98">
        <v>-55.501297000000001</v>
      </c>
      <c r="J555" s="98">
        <v>25202200000</v>
      </c>
      <c r="K555" s="98">
        <v>-96.812163999999996</v>
      </c>
      <c r="L555" s="98">
        <v>-86.058616999999998</v>
      </c>
    </row>
    <row r="556" spans="2:16" x14ac:dyDescent="0.25">
      <c r="B556" s="98" t="s">
        <v>21</v>
      </c>
      <c r="J556" s="98" t="s">
        <v>21</v>
      </c>
    </row>
    <row r="557" spans="2:16" x14ac:dyDescent="0.25">
      <c r="F557" s="100" t="s">
        <v>70</v>
      </c>
      <c r="N557" s="100" t="s">
        <v>70</v>
      </c>
    </row>
    <row r="558" spans="2:16" ht="15.75" x14ac:dyDescent="0.25">
      <c r="F558" s="100" t="s">
        <v>19</v>
      </c>
      <c r="G558" s="100" t="str">
        <f t="shared" ref="G558:G577" si="92">D584</f>
        <v>5Rx5L dBc Log Mag(dB)</v>
      </c>
      <c r="H558" s="106">
        <v>5</v>
      </c>
      <c r="N558" s="100" t="s">
        <v>19</v>
      </c>
      <c r="O558" s="100" t="str">
        <f t="shared" ref="O558:O577" si="93">L584</f>
        <v>5Rx5L dBc Log Mag(dB)</v>
      </c>
      <c r="P558" s="106">
        <v>5</v>
      </c>
    </row>
    <row r="559" spans="2:16" ht="15.75" x14ac:dyDescent="0.25">
      <c r="B559" s="98" t="s">
        <v>68</v>
      </c>
      <c r="F559" s="100">
        <f t="shared" ref="F559:F577" si="94">B585/1000000000</f>
        <v>11</v>
      </c>
      <c r="G559" s="100">
        <f t="shared" si="92"/>
        <v>-42.971153000000001</v>
      </c>
      <c r="H559" s="107">
        <f>ABS(AVERAGE(G559:G577)-(H558-1)*10)</f>
        <v>113.52336763157894</v>
      </c>
      <c r="J559" s="98" t="s">
        <v>68</v>
      </c>
      <c r="N559" s="100">
        <f t="shared" ref="N559:N577" si="95">J585/1000000000</f>
        <v>11</v>
      </c>
      <c r="O559" s="100">
        <f t="shared" si="93"/>
        <v>-85.657593000000006</v>
      </c>
      <c r="P559" s="107">
        <f>ABS(AVERAGE(O559:O577)-(P558-1)*10)</f>
        <v>117.96965042105265</v>
      </c>
    </row>
    <row r="560" spans="2:16" x14ac:dyDescent="0.25">
      <c r="B560" s="98" t="s">
        <v>19</v>
      </c>
      <c r="C560" s="98" t="s">
        <v>144</v>
      </c>
      <c r="D560" s="98" t="s">
        <v>69</v>
      </c>
      <c r="F560" s="100">
        <f t="shared" si="94"/>
        <v>12.610099999999999</v>
      </c>
      <c r="G560" s="100">
        <f t="shared" si="92"/>
        <v>-56.095233999999998</v>
      </c>
      <c r="J560" s="98" t="s">
        <v>19</v>
      </c>
      <c r="K560" s="98" t="s">
        <v>144</v>
      </c>
      <c r="L560" s="98" t="s">
        <v>69</v>
      </c>
      <c r="N560" s="100">
        <f t="shared" si="95"/>
        <v>12.610099999999999</v>
      </c>
      <c r="O560" s="100">
        <f t="shared" si="93"/>
        <v>-70.754020999999995</v>
      </c>
    </row>
    <row r="561" spans="2:15" x14ac:dyDescent="0.25">
      <c r="B561" s="98">
        <v>11000000000</v>
      </c>
      <c r="C561" s="98">
        <v>-66.588881999999998</v>
      </c>
      <c r="D561" s="98">
        <v>-59.236880999999997</v>
      </c>
      <c r="F561" s="100">
        <f t="shared" si="94"/>
        <v>14.2202</v>
      </c>
      <c r="G561" s="100">
        <f t="shared" si="92"/>
        <v>-55.202179000000001</v>
      </c>
      <c r="J561" s="98">
        <v>11000000000</v>
      </c>
      <c r="K561" s="98">
        <v>-104.38572000000001</v>
      </c>
      <c r="L561" s="98">
        <v>-93.085548000000003</v>
      </c>
      <c r="N561" s="100">
        <f t="shared" si="95"/>
        <v>14.2202</v>
      </c>
      <c r="O561" s="100">
        <f t="shared" si="93"/>
        <v>-65.97139</v>
      </c>
    </row>
    <row r="562" spans="2:15" x14ac:dyDescent="0.25">
      <c r="B562" s="98">
        <v>12222344444.444</v>
      </c>
      <c r="C562" s="98">
        <v>-64.923598999999996</v>
      </c>
      <c r="D562" s="98">
        <v>-58.045180999999999</v>
      </c>
      <c r="F562" s="100">
        <f t="shared" si="94"/>
        <v>15.830299999999999</v>
      </c>
      <c r="G562" s="100">
        <f t="shared" si="92"/>
        <v>-70.925003000000004</v>
      </c>
      <c r="J562" s="98">
        <v>12222344444.444</v>
      </c>
      <c r="K562" s="98">
        <v>-98.123054999999994</v>
      </c>
      <c r="L562" s="98">
        <v>-89.850914000000003</v>
      </c>
      <c r="N562" s="100">
        <f t="shared" si="95"/>
        <v>15.830299999999999</v>
      </c>
      <c r="O562" s="100">
        <f t="shared" si="93"/>
        <v>-71.204894999999993</v>
      </c>
    </row>
    <row r="563" spans="2:15" x14ac:dyDescent="0.25">
      <c r="B563" s="98">
        <v>13444688888.889</v>
      </c>
      <c r="C563" s="98">
        <v>-74.446433999999996</v>
      </c>
      <c r="D563" s="98">
        <v>-68.142798999999997</v>
      </c>
      <c r="F563" s="100">
        <f t="shared" si="94"/>
        <v>17.4404</v>
      </c>
      <c r="G563" s="100">
        <f t="shared" si="92"/>
        <v>-63.288670000000003</v>
      </c>
      <c r="J563" s="98">
        <v>13444688888.889</v>
      </c>
      <c r="K563" s="98">
        <v>-86.231346000000002</v>
      </c>
      <c r="L563" s="98">
        <v>-79.587829999999997</v>
      </c>
      <c r="N563" s="100">
        <f t="shared" si="95"/>
        <v>17.4404</v>
      </c>
      <c r="O563" s="100">
        <f t="shared" si="93"/>
        <v>-83.894683999999998</v>
      </c>
    </row>
    <row r="564" spans="2:15" x14ac:dyDescent="0.25">
      <c r="B564" s="98">
        <v>14667033333.333</v>
      </c>
      <c r="C564" s="98">
        <v>-81.076210000000003</v>
      </c>
      <c r="D564" s="98">
        <v>-74.892455999999996</v>
      </c>
      <c r="F564" s="100">
        <f t="shared" si="94"/>
        <v>19.0505</v>
      </c>
      <c r="G564" s="100">
        <f t="shared" si="92"/>
        <v>-64.680321000000006</v>
      </c>
      <c r="J564" s="98">
        <v>14667033333.333</v>
      </c>
      <c r="K564" s="98">
        <v>-90.812347000000003</v>
      </c>
      <c r="L564" s="98">
        <v>-84.229011999999997</v>
      </c>
      <c r="N564" s="100">
        <f t="shared" si="95"/>
        <v>19.0505</v>
      </c>
      <c r="O564" s="100">
        <f t="shared" si="93"/>
        <v>-83.949059000000005</v>
      </c>
    </row>
    <row r="565" spans="2:15" x14ac:dyDescent="0.25">
      <c r="B565" s="98">
        <v>15889377777.778</v>
      </c>
      <c r="C565" s="98">
        <v>-75.804291000000006</v>
      </c>
      <c r="D565" s="98">
        <v>-69.842178000000004</v>
      </c>
      <c r="F565" s="100">
        <f t="shared" si="94"/>
        <v>20.660599999999999</v>
      </c>
      <c r="G565" s="100">
        <f t="shared" si="92"/>
        <v>-71.907264999999995</v>
      </c>
      <c r="J565" s="98">
        <v>15889377777.778</v>
      </c>
      <c r="K565" s="98">
        <v>-109.67662</v>
      </c>
      <c r="L565" s="98">
        <v>-102.78189</v>
      </c>
      <c r="N565" s="100">
        <f t="shared" si="95"/>
        <v>20.660599999999999</v>
      </c>
      <c r="O565" s="100">
        <f t="shared" si="93"/>
        <v>-80.506316999999996</v>
      </c>
    </row>
    <row r="566" spans="2:15" x14ac:dyDescent="0.25">
      <c r="B566" s="98">
        <v>17111722222.222</v>
      </c>
      <c r="C566" s="98">
        <v>-86.622932000000006</v>
      </c>
      <c r="D566" s="98">
        <v>-80.487792999999996</v>
      </c>
      <c r="F566" s="100">
        <f t="shared" si="94"/>
        <v>22.270700000000001</v>
      </c>
      <c r="G566" s="100">
        <f t="shared" si="92"/>
        <v>-87.924484000000007</v>
      </c>
      <c r="J566" s="98">
        <v>17111722222.222</v>
      </c>
      <c r="K566" s="98">
        <v>-97.309982000000005</v>
      </c>
      <c r="L566" s="98">
        <v>-90.403069000000002</v>
      </c>
      <c r="N566" s="100">
        <f t="shared" si="95"/>
        <v>22.270700000000001</v>
      </c>
      <c r="O566" s="100">
        <f t="shared" si="93"/>
        <v>-78.989738000000003</v>
      </c>
    </row>
    <row r="567" spans="2:15" x14ac:dyDescent="0.25">
      <c r="B567" s="98">
        <v>18334066666.667</v>
      </c>
      <c r="C567" s="98">
        <v>-91.434287999999995</v>
      </c>
      <c r="D567" s="98">
        <v>-85.186295000000001</v>
      </c>
      <c r="F567" s="100">
        <f t="shared" si="94"/>
        <v>23.880800000000001</v>
      </c>
      <c r="G567" s="100">
        <f t="shared" si="92"/>
        <v>-93.157866999999996</v>
      </c>
      <c r="J567" s="98">
        <v>18334066666.667</v>
      </c>
      <c r="K567" s="98">
        <v>-95.287270000000007</v>
      </c>
      <c r="L567" s="98">
        <v>-88.053970000000007</v>
      </c>
      <c r="N567" s="100">
        <f t="shared" si="95"/>
        <v>23.880800000000001</v>
      </c>
      <c r="O567" s="100">
        <f t="shared" si="93"/>
        <v>-77.095551</v>
      </c>
    </row>
    <row r="568" spans="2:15" x14ac:dyDescent="0.25">
      <c r="B568" s="98">
        <v>19556411111.111</v>
      </c>
      <c r="C568" s="98">
        <v>-100.63221</v>
      </c>
      <c r="D568" s="98">
        <v>-93.333725000000001</v>
      </c>
      <c r="F568" s="100">
        <f t="shared" si="94"/>
        <v>25.4909</v>
      </c>
      <c r="G568" s="100">
        <f t="shared" si="92"/>
        <v>-83.104659999999996</v>
      </c>
      <c r="J568" s="98">
        <v>19556411111.111</v>
      </c>
      <c r="K568" s="98">
        <v>-105.66373</v>
      </c>
      <c r="L568" s="98">
        <v>-96.670815000000005</v>
      </c>
      <c r="N568" s="100">
        <f t="shared" si="95"/>
        <v>25.4909</v>
      </c>
      <c r="O568" s="100">
        <f t="shared" si="93"/>
        <v>-74.589714000000001</v>
      </c>
    </row>
    <row r="569" spans="2:15" x14ac:dyDescent="0.25">
      <c r="B569" s="98">
        <v>20778755555.556</v>
      </c>
      <c r="C569" s="98">
        <v>-91.617805000000004</v>
      </c>
      <c r="D569" s="98">
        <v>-83.748870999999994</v>
      </c>
      <c r="F569" s="100">
        <f t="shared" si="94"/>
        <v>27.100999999999999</v>
      </c>
      <c r="G569" s="100">
        <f t="shared" si="92"/>
        <v>-71.839721999999995</v>
      </c>
      <c r="J569" s="98">
        <v>20778755555.556</v>
      </c>
      <c r="K569" s="98">
        <v>-90.954170000000005</v>
      </c>
      <c r="L569" s="98">
        <v>-82.395034999999993</v>
      </c>
      <c r="N569" s="100">
        <f t="shared" si="95"/>
        <v>27.100999999999999</v>
      </c>
      <c r="O569" s="100">
        <f t="shared" si="93"/>
        <v>-73.320580000000007</v>
      </c>
    </row>
    <row r="570" spans="2:15" x14ac:dyDescent="0.25">
      <c r="B570" s="98">
        <v>22001100000</v>
      </c>
      <c r="C570" s="98">
        <v>-95.420981999999995</v>
      </c>
      <c r="D570" s="98">
        <v>-87.879478000000006</v>
      </c>
      <c r="F570" s="100">
        <f t="shared" si="94"/>
        <v>28.711099999999998</v>
      </c>
      <c r="G570" s="100">
        <f t="shared" si="92"/>
        <v>-79.510627999999997</v>
      </c>
      <c r="J570" s="98">
        <v>22001100000</v>
      </c>
      <c r="K570" s="98">
        <v>-97.768127000000007</v>
      </c>
      <c r="L570" s="98">
        <v>-88.895308999999997</v>
      </c>
      <c r="N570" s="100">
        <f t="shared" si="95"/>
        <v>28.711099999999998</v>
      </c>
      <c r="O570" s="100">
        <f t="shared" si="93"/>
        <v>-73.975364999999996</v>
      </c>
    </row>
    <row r="571" spans="2:15" x14ac:dyDescent="0.25">
      <c r="B571" s="98">
        <v>23223444444.444</v>
      </c>
      <c r="C571" s="98">
        <v>-104.7366</v>
      </c>
      <c r="D571" s="98">
        <v>-97.375480999999994</v>
      </c>
      <c r="F571" s="100">
        <f t="shared" si="94"/>
        <v>30.321200000000001</v>
      </c>
      <c r="G571" s="100">
        <f t="shared" si="92"/>
        <v>-75.248099999999994</v>
      </c>
      <c r="J571" s="98">
        <v>23223444444.444</v>
      </c>
      <c r="K571" s="98">
        <v>-94.136902000000006</v>
      </c>
      <c r="L571" s="98">
        <v>-85.549492000000001</v>
      </c>
      <c r="N571" s="100">
        <f t="shared" si="95"/>
        <v>30.321200000000001</v>
      </c>
      <c r="O571" s="100">
        <f t="shared" si="93"/>
        <v>-75.361892999999995</v>
      </c>
    </row>
    <row r="572" spans="2:15" x14ac:dyDescent="0.25">
      <c r="B572" s="98">
        <v>24445788888.889</v>
      </c>
      <c r="C572" s="98">
        <v>-77.679642000000001</v>
      </c>
      <c r="D572" s="98">
        <v>-70.579528999999994</v>
      </c>
      <c r="F572" s="100">
        <f t="shared" si="94"/>
        <v>31.9313</v>
      </c>
      <c r="G572" s="100">
        <f t="shared" si="92"/>
        <v>-78.191292000000004</v>
      </c>
      <c r="J572" s="98">
        <v>24445788888.889</v>
      </c>
      <c r="K572" s="98">
        <v>-92.567436000000001</v>
      </c>
      <c r="L572" s="98">
        <v>-83.567856000000006</v>
      </c>
      <c r="N572" s="100">
        <f t="shared" si="95"/>
        <v>31.9313</v>
      </c>
      <c r="O572" s="100">
        <f t="shared" si="93"/>
        <v>-75.771270999999999</v>
      </c>
    </row>
    <row r="573" spans="2:15" x14ac:dyDescent="0.25">
      <c r="B573" s="98">
        <v>25668133333.333</v>
      </c>
      <c r="C573" s="98">
        <v>-88.182479999999998</v>
      </c>
      <c r="D573" s="98">
        <v>-80.817573999999993</v>
      </c>
      <c r="F573" s="100">
        <f t="shared" si="94"/>
        <v>33.541400000000003</v>
      </c>
      <c r="G573" s="100">
        <f t="shared" si="92"/>
        <v>-84.702361999999994</v>
      </c>
      <c r="J573" s="98">
        <v>25668133333.333</v>
      </c>
      <c r="K573" s="98">
        <v>-95.366607999999999</v>
      </c>
      <c r="L573" s="98">
        <v>-86.300590999999997</v>
      </c>
      <c r="N573" s="100">
        <f t="shared" si="95"/>
        <v>33.541400000000003</v>
      </c>
      <c r="O573" s="100">
        <f t="shared" si="93"/>
        <v>-84.741135</v>
      </c>
    </row>
    <row r="574" spans="2:15" x14ac:dyDescent="0.25">
      <c r="B574" s="98">
        <v>26890477777.778</v>
      </c>
      <c r="C574" s="98">
        <v>-91.415176000000002</v>
      </c>
      <c r="D574" s="98">
        <v>-83.550415000000001</v>
      </c>
      <c r="F574" s="100">
        <f t="shared" si="94"/>
        <v>35.151499999999999</v>
      </c>
      <c r="G574" s="100">
        <f t="shared" si="92"/>
        <v>-77.375968999999998</v>
      </c>
      <c r="J574" s="98">
        <v>26890477777.778</v>
      </c>
      <c r="K574" s="98">
        <v>-90.233421000000007</v>
      </c>
      <c r="L574" s="98">
        <v>-81.142280999999997</v>
      </c>
      <c r="N574" s="100">
        <f t="shared" si="95"/>
        <v>35.151499999999999</v>
      </c>
      <c r="O574" s="100">
        <f t="shared" si="93"/>
        <v>-76.150368</v>
      </c>
    </row>
    <row r="575" spans="2:15" x14ac:dyDescent="0.25">
      <c r="B575" s="98">
        <v>28112822222.222</v>
      </c>
      <c r="C575" s="98">
        <v>-91.931549000000004</v>
      </c>
      <c r="D575" s="98">
        <v>-82.895325</v>
      </c>
      <c r="F575" s="100">
        <f t="shared" si="94"/>
        <v>36.761600000000001</v>
      </c>
      <c r="G575" s="100">
        <f t="shared" si="92"/>
        <v>-94.324600000000004</v>
      </c>
      <c r="J575" s="98">
        <v>28112822222.222</v>
      </c>
      <c r="K575" s="98">
        <v>-96.933136000000005</v>
      </c>
      <c r="L575" s="98">
        <v>-87.859200000000001</v>
      </c>
      <c r="N575" s="100">
        <f t="shared" si="95"/>
        <v>36.761600000000001</v>
      </c>
      <c r="O575" s="100">
        <f t="shared" si="93"/>
        <v>-76.656661999999997</v>
      </c>
    </row>
    <row r="576" spans="2:15" x14ac:dyDescent="0.25">
      <c r="B576" s="98">
        <v>29335166666.667</v>
      </c>
      <c r="C576" s="98">
        <v>-91.612251000000001</v>
      </c>
      <c r="D576" s="98">
        <v>-82.009674000000004</v>
      </c>
      <c r="F576" s="100">
        <f t="shared" si="94"/>
        <v>38.371699999999997</v>
      </c>
      <c r="G576" s="100">
        <f t="shared" si="92"/>
        <v>-81.293762000000001</v>
      </c>
      <c r="J576" s="98">
        <v>29335166666.667</v>
      </c>
      <c r="K576" s="98">
        <v>-107.66401999999999</v>
      </c>
      <c r="L576" s="98">
        <v>-98.242615000000001</v>
      </c>
      <c r="N576" s="100">
        <f t="shared" si="95"/>
        <v>38.371699999999997</v>
      </c>
      <c r="O576" s="100">
        <f t="shared" si="93"/>
        <v>-87.283653000000001</v>
      </c>
    </row>
    <row r="577" spans="2:15" x14ac:dyDescent="0.25">
      <c r="B577" s="98">
        <v>30557511111.111</v>
      </c>
      <c r="C577" s="98">
        <v>-92.720718000000005</v>
      </c>
      <c r="D577" s="98">
        <v>-83.006576999999993</v>
      </c>
      <c r="F577" s="100">
        <f t="shared" si="94"/>
        <v>39.9818</v>
      </c>
      <c r="G577" s="100">
        <f t="shared" si="92"/>
        <v>-65.200714000000005</v>
      </c>
      <c r="J577" s="98">
        <v>30557511111.111</v>
      </c>
      <c r="K577" s="98">
        <v>-97.656136000000004</v>
      </c>
      <c r="L577" s="98">
        <v>-87.638030999999998</v>
      </c>
      <c r="N577" s="100">
        <f t="shared" si="95"/>
        <v>39.9818</v>
      </c>
      <c r="O577" s="100">
        <f t="shared" si="93"/>
        <v>-85.549469000000002</v>
      </c>
    </row>
    <row r="578" spans="2:15" x14ac:dyDescent="0.25">
      <c r="B578" s="98">
        <v>31779855555.556</v>
      </c>
      <c r="C578" s="98">
        <v>-90.645233000000005</v>
      </c>
      <c r="D578" s="98">
        <v>-81.016068000000004</v>
      </c>
      <c r="F578" s="100" t="s">
        <v>21</v>
      </c>
      <c r="J578" s="98">
        <v>31779855555.556</v>
      </c>
      <c r="K578" s="98">
        <v>-96.014129999999994</v>
      </c>
      <c r="L578" s="98">
        <v>-85.425499000000002</v>
      </c>
      <c r="N578" s="100" t="s">
        <v>21</v>
      </c>
    </row>
    <row r="579" spans="2:15" x14ac:dyDescent="0.25">
      <c r="B579" s="98">
        <v>33002200000</v>
      </c>
      <c r="C579" s="98">
        <v>-58.858311</v>
      </c>
      <c r="D579" s="98">
        <v>-48.703732000000002</v>
      </c>
      <c r="J579" s="98">
        <v>33002200000</v>
      </c>
      <c r="K579" s="98">
        <v>-99.875809000000004</v>
      </c>
      <c r="L579" s="98">
        <v>-89.122260999999995</v>
      </c>
    </row>
    <row r="580" spans="2:15" x14ac:dyDescent="0.25">
      <c r="B580" s="98" t="s">
        <v>21</v>
      </c>
      <c r="J580" s="98" t="s">
        <v>21</v>
      </c>
    </row>
    <row r="583" spans="2:15" x14ac:dyDescent="0.25">
      <c r="B583" s="98" t="s">
        <v>70</v>
      </c>
      <c r="J583" s="98" t="s">
        <v>70</v>
      </c>
    </row>
    <row r="584" spans="2:15" x14ac:dyDescent="0.25">
      <c r="B584" s="98" t="s">
        <v>19</v>
      </c>
      <c r="C584" s="98" t="s">
        <v>145</v>
      </c>
      <c r="D584" s="98" t="s">
        <v>71</v>
      </c>
      <c r="J584" s="98" t="s">
        <v>19</v>
      </c>
      <c r="K584" s="98" t="s">
        <v>145</v>
      </c>
      <c r="L584" s="98" t="s">
        <v>71</v>
      </c>
    </row>
    <row r="585" spans="2:15" x14ac:dyDescent="0.25">
      <c r="B585" s="98">
        <v>11000000000</v>
      </c>
      <c r="C585" s="98">
        <v>-50.323154000000002</v>
      </c>
      <c r="D585" s="98">
        <v>-42.971153000000001</v>
      </c>
      <c r="J585" s="98">
        <v>11000000000</v>
      </c>
      <c r="K585" s="98">
        <v>-96.957770999999994</v>
      </c>
      <c r="L585" s="98">
        <v>-85.657593000000006</v>
      </c>
    </row>
    <row r="586" spans="2:15" x14ac:dyDescent="0.25">
      <c r="B586" s="98">
        <v>12610100000</v>
      </c>
      <c r="C586" s="98">
        <v>-62.973652000000001</v>
      </c>
      <c r="D586" s="98">
        <v>-56.095233999999998</v>
      </c>
      <c r="J586" s="98">
        <v>12610100000</v>
      </c>
      <c r="K586" s="98">
        <v>-79.026161000000002</v>
      </c>
      <c r="L586" s="98">
        <v>-70.754020999999995</v>
      </c>
    </row>
    <row r="587" spans="2:15" x14ac:dyDescent="0.25">
      <c r="B587" s="98">
        <v>14220200000</v>
      </c>
      <c r="C587" s="98">
        <v>-61.505809999999997</v>
      </c>
      <c r="D587" s="98">
        <v>-55.202179000000001</v>
      </c>
      <c r="J587" s="98">
        <v>14220200000</v>
      </c>
      <c r="K587" s="98">
        <v>-72.614913999999999</v>
      </c>
      <c r="L587" s="98">
        <v>-65.97139</v>
      </c>
    </row>
    <row r="588" spans="2:15" x14ac:dyDescent="0.25">
      <c r="B588" s="98">
        <v>15830300000</v>
      </c>
      <c r="C588" s="98">
        <v>-77.108756999999997</v>
      </c>
      <c r="D588" s="98">
        <v>-70.925003000000004</v>
      </c>
      <c r="J588" s="98">
        <v>15830300000</v>
      </c>
      <c r="K588" s="98">
        <v>-77.788230999999996</v>
      </c>
      <c r="L588" s="98">
        <v>-71.204894999999993</v>
      </c>
    </row>
    <row r="589" spans="2:15" x14ac:dyDescent="0.25">
      <c r="B589" s="98">
        <v>17440400000</v>
      </c>
      <c r="C589" s="98">
        <v>-69.250786000000005</v>
      </c>
      <c r="D589" s="98">
        <v>-63.288670000000003</v>
      </c>
      <c r="J589" s="98">
        <v>17440400000</v>
      </c>
      <c r="K589" s="98">
        <v>-90.789412999999996</v>
      </c>
      <c r="L589" s="98">
        <v>-83.894683999999998</v>
      </c>
    </row>
    <row r="590" spans="2:15" x14ac:dyDescent="0.25">
      <c r="B590" s="98">
        <v>19050500000</v>
      </c>
      <c r="C590" s="98">
        <v>-70.815453000000005</v>
      </c>
      <c r="D590" s="98">
        <v>-64.680321000000006</v>
      </c>
      <c r="J590" s="98">
        <v>19050500000</v>
      </c>
      <c r="K590" s="98">
        <v>-90.855980000000002</v>
      </c>
      <c r="L590" s="98">
        <v>-83.949059000000005</v>
      </c>
    </row>
    <row r="591" spans="2:15" x14ac:dyDescent="0.25">
      <c r="B591" s="98">
        <v>20660600000</v>
      </c>
      <c r="C591" s="98">
        <v>-78.155258000000003</v>
      </c>
      <c r="D591" s="98">
        <v>-71.907264999999995</v>
      </c>
      <c r="J591" s="98">
        <v>20660600000</v>
      </c>
      <c r="K591" s="98">
        <v>-87.739615999999998</v>
      </c>
      <c r="L591" s="98">
        <v>-80.506316999999996</v>
      </c>
    </row>
    <row r="592" spans="2:15" x14ac:dyDescent="0.25">
      <c r="B592" s="98">
        <v>22270700000</v>
      </c>
      <c r="C592" s="98">
        <v>-95.222960999999998</v>
      </c>
      <c r="D592" s="98">
        <v>-87.924484000000007</v>
      </c>
      <c r="J592" s="98">
        <v>22270700000</v>
      </c>
      <c r="K592" s="98">
        <v>-87.982642999999996</v>
      </c>
      <c r="L592" s="98">
        <v>-78.989738000000003</v>
      </c>
    </row>
    <row r="593" spans="2:12" x14ac:dyDescent="0.25">
      <c r="B593" s="98">
        <v>23880800000</v>
      </c>
      <c r="C593" s="98">
        <v>-101.02679999999999</v>
      </c>
      <c r="D593" s="98">
        <v>-93.157866999999996</v>
      </c>
      <c r="J593" s="98">
        <v>23880800000</v>
      </c>
      <c r="K593" s="98">
        <v>-85.654678000000004</v>
      </c>
      <c r="L593" s="98">
        <v>-77.095551</v>
      </c>
    </row>
    <row r="594" spans="2:12" x14ac:dyDescent="0.25">
      <c r="B594" s="98">
        <v>25490900000</v>
      </c>
      <c r="C594" s="98">
        <v>-90.646163999999999</v>
      </c>
      <c r="D594" s="98">
        <v>-83.104659999999996</v>
      </c>
      <c r="J594" s="98">
        <v>25490900000</v>
      </c>
      <c r="K594" s="98">
        <v>-83.462531999999996</v>
      </c>
      <c r="L594" s="98">
        <v>-74.589714000000001</v>
      </c>
    </row>
    <row r="595" spans="2:12" x14ac:dyDescent="0.25">
      <c r="B595" s="98">
        <v>27101000000</v>
      </c>
      <c r="C595" s="98">
        <v>-79.200844000000004</v>
      </c>
      <c r="D595" s="98">
        <v>-71.839721999999995</v>
      </c>
      <c r="J595" s="98">
        <v>27101000000</v>
      </c>
      <c r="K595" s="98">
        <v>-81.907996999999995</v>
      </c>
      <c r="L595" s="98">
        <v>-73.320580000000007</v>
      </c>
    </row>
    <row r="596" spans="2:12" x14ac:dyDescent="0.25">
      <c r="B596" s="98">
        <v>28711100000</v>
      </c>
      <c r="C596" s="98">
        <v>-86.610741000000004</v>
      </c>
      <c r="D596" s="98">
        <v>-79.510627999999997</v>
      </c>
      <c r="J596" s="98">
        <v>28711100000</v>
      </c>
      <c r="K596" s="98">
        <v>-82.974945000000005</v>
      </c>
      <c r="L596" s="98">
        <v>-73.975364999999996</v>
      </c>
    </row>
    <row r="597" spans="2:12" x14ac:dyDescent="0.25">
      <c r="B597" s="98">
        <v>30321200000</v>
      </c>
      <c r="C597" s="98">
        <v>-82.612999000000002</v>
      </c>
      <c r="D597" s="98">
        <v>-75.248099999999994</v>
      </c>
      <c r="J597" s="98">
        <v>30321200000</v>
      </c>
      <c r="K597" s="98">
        <v>-84.427909999999997</v>
      </c>
      <c r="L597" s="98">
        <v>-75.361892999999995</v>
      </c>
    </row>
    <row r="598" spans="2:12" x14ac:dyDescent="0.25">
      <c r="B598" s="98">
        <v>31931300000</v>
      </c>
      <c r="C598" s="98">
        <v>-86.056053000000006</v>
      </c>
      <c r="D598" s="98">
        <v>-78.191292000000004</v>
      </c>
      <c r="J598" s="98">
        <v>31931300000</v>
      </c>
      <c r="K598" s="98">
        <v>-84.862410999999994</v>
      </c>
      <c r="L598" s="98">
        <v>-75.771270999999999</v>
      </c>
    </row>
    <row r="599" spans="2:12" x14ac:dyDescent="0.25">
      <c r="B599" s="98">
        <v>33541400000</v>
      </c>
      <c r="C599" s="98">
        <v>-93.738585999999998</v>
      </c>
      <c r="D599" s="98">
        <v>-84.702361999999994</v>
      </c>
      <c r="J599" s="98">
        <v>33541400000</v>
      </c>
      <c r="K599" s="98">
        <v>-93.815071000000003</v>
      </c>
      <c r="L599" s="98">
        <v>-84.741135</v>
      </c>
    </row>
    <row r="600" spans="2:12" x14ac:dyDescent="0.25">
      <c r="B600" s="98">
        <v>35151500000</v>
      </c>
      <c r="C600" s="98">
        <v>-86.978545999999994</v>
      </c>
      <c r="D600" s="98">
        <v>-77.375968999999998</v>
      </c>
      <c r="J600" s="98">
        <v>35151500000</v>
      </c>
      <c r="K600" s="98">
        <v>-85.571776999999997</v>
      </c>
      <c r="L600" s="98">
        <v>-76.150368</v>
      </c>
    </row>
    <row r="601" spans="2:12" x14ac:dyDescent="0.25">
      <c r="B601" s="98">
        <v>36761600000</v>
      </c>
      <c r="C601" s="98">
        <v>-104.03874999999999</v>
      </c>
      <c r="D601" s="98">
        <v>-94.324600000000004</v>
      </c>
      <c r="J601" s="98">
        <v>36761600000</v>
      </c>
      <c r="K601" s="98">
        <v>-86.674767000000003</v>
      </c>
      <c r="L601" s="98">
        <v>-76.656661999999997</v>
      </c>
    </row>
    <row r="602" spans="2:12" x14ac:dyDescent="0.25">
      <c r="B602" s="98">
        <v>38371700000</v>
      </c>
      <c r="C602" s="98">
        <v>-90.922927999999999</v>
      </c>
      <c r="D602" s="98">
        <v>-81.293762000000001</v>
      </c>
      <c r="J602" s="98">
        <v>38371700000</v>
      </c>
      <c r="K602" s="98">
        <v>-97.872283999999993</v>
      </c>
      <c r="L602" s="98">
        <v>-87.283653000000001</v>
      </c>
    </row>
    <row r="603" spans="2:12" x14ac:dyDescent="0.25">
      <c r="B603" s="98">
        <v>39981800000</v>
      </c>
      <c r="C603" s="98">
        <v>-75.355293000000003</v>
      </c>
      <c r="D603" s="98">
        <v>-65.200714000000005</v>
      </c>
      <c r="J603" s="98">
        <v>39981800000</v>
      </c>
      <c r="K603" s="98">
        <v>-96.303016999999997</v>
      </c>
      <c r="L603" s="98">
        <v>-85.549469000000002</v>
      </c>
    </row>
    <row r="604" spans="2:12" x14ac:dyDescent="0.25">
      <c r="B604" s="98" t="s">
        <v>21</v>
      </c>
      <c r="J604" s="98" t="s">
        <v>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148"/>
  <sheetViews>
    <sheetView workbookViewId="0">
      <selection activeCell="S15" sqref="S15"/>
    </sheetView>
  </sheetViews>
  <sheetFormatPr defaultRowHeight="15" x14ac:dyDescent="0.25"/>
  <cols>
    <col min="1" max="1" width="13.7109375" style="38" customWidth="1"/>
    <col min="5" max="5" width="2" style="7" customWidth="1"/>
    <col min="6" max="6" width="16.28515625" style="6" bestFit="1" customWidth="1"/>
    <col min="7" max="7" width="25.28515625" style="6" bestFit="1" customWidth="1"/>
    <col min="8" max="8" width="9.28515625" bestFit="1" customWidth="1"/>
    <col min="9" max="9" width="13.7109375" style="38" customWidth="1"/>
    <col min="13" max="13" width="2" style="7" customWidth="1"/>
    <col min="14" max="14" width="16.28515625" style="6" bestFit="1" customWidth="1"/>
    <col min="15" max="15" width="25.28515625" style="6" bestFit="1" customWidth="1"/>
    <col min="16" max="16" width="9.28515625" bestFit="1" customWidth="1"/>
    <col min="17" max="17" width="2" style="7" customWidth="1"/>
  </cols>
  <sheetData>
    <row r="1" spans="1:17" x14ac:dyDescent="0.25">
      <c r="B1" t="s">
        <v>95</v>
      </c>
      <c r="E1" s="10"/>
      <c r="G1" s="39" t="s">
        <v>16</v>
      </c>
      <c r="J1" t="s">
        <v>95</v>
      </c>
      <c r="M1" s="10"/>
      <c r="O1" s="39" t="s">
        <v>17</v>
      </c>
      <c r="Q1" s="10"/>
    </row>
    <row r="2" spans="1:17" x14ac:dyDescent="0.25">
      <c r="A2" s="48" t="s">
        <v>111</v>
      </c>
      <c r="B2" t="s">
        <v>270</v>
      </c>
      <c r="C2" t="s">
        <v>263</v>
      </c>
      <c r="D2" t="s">
        <v>264</v>
      </c>
      <c r="E2" s="10"/>
      <c r="G2" s="79" t="s">
        <v>269</v>
      </c>
      <c r="I2" s="48" t="s">
        <v>108</v>
      </c>
      <c r="J2" t="s">
        <v>270</v>
      </c>
      <c r="K2" t="s">
        <v>263</v>
      </c>
      <c r="L2" t="s">
        <v>264</v>
      </c>
      <c r="M2" s="10"/>
      <c r="O2" s="79" t="s">
        <v>269</v>
      </c>
      <c r="Q2" s="10"/>
    </row>
    <row r="3" spans="1:17" x14ac:dyDescent="0.25">
      <c r="B3" t="s">
        <v>299</v>
      </c>
      <c r="C3" t="s">
        <v>300</v>
      </c>
      <c r="D3" t="s">
        <v>303</v>
      </c>
      <c r="E3" s="10"/>
      <c r="G3" s="13"/>
      <c r="J3" t="s">
        <v>299</v>
      </c>
      <c r="K3" t="s">
        <v>300</v>
      </c>
      <c r="L3" t="s">
        <v>304</v>
      </c>
      <c r="M3" s="10"/>
      <c r="O3" s="13"/>
      <c r="Q3" s="10"/>
    </row>
    <row r="4" spans="1:17" x14ac:dyDescent="0.25">
      <c r="B4" t="s">
        <v>98</v>
      </c>
      <c r="E4" s="10"/>
      <c r="G4" s="39" t="s">
        <v>20</v>
      </c>
      <c r="J4" t="s">
        <v>98</v>
      </c>
      <c r="M4" s="10"/>
      <c r="O4" s="39" t="s">
        <v>20</v>
      </c>
      <c r="Q4" s="10"/>
    </row>
    <row r="5" spans="1:17" x14ac:dyDescent="0.25">
      <c r="E5" s="10"/>
      <c r="F5" s="6" t="s">
        <v>18</v>
      </c>
      <c r="H5" s="6"/>
      <c r="M5" s="10"/>
      <c r="N5" s="6" t="s">
        <v>18</v>
      </c>
      <c r="P5" s="6"/>
      <c r="Q5" s="10"/>
    </row>
    <row r="6" spans="1:17" ht="15.75" x14ac:dyDescent="0.25">
      <c r="E6" s="10"/>
      <c r="F6" s="6" t="s">
        <v>19</v>
      </c>
      <c r="G6" s="6" t="str">
        <f t="shared" ref="G6:G25" si="0">D32</f>
        <v>1Ix0L dBc Log Mag(dB)</v>
      </c>
      <c r="H6" s="33">
        <v>1</v>
      </c>
      <c r="M6" s="10"/>
      <c r="N6" s="6" t="s">
        <v>19</v>
      </c>
      <c r="O6" s="6" t="str">
        <f t="shared" ref="O6:O25" si="1">L32</f>
        <v>1Ix0L dBc Log Mag(dB)</v>
      </c>
      <c r="P6" s="33">
        <v>1</v>
      </c>
      <c r="Q6" s="10"/>
    </row>
    <row r="7" spans="1:17" ht="15.75" x14ac:dyDescent="0.25">
      <c r="B7" t="s">
        <v>99</v>
      </c>
      <c r="E7" s="10"/>
      <c r="F7" s="6">
        <f t="shared" ref="F7:F25" si="2">B33/1000000000</f>
        <v>11</v>
      </c>
      <c r="G7" s="6">
        <f t="shared" si="0"/>
        <v>-30.342538999999999</v>
      </c>
      <c r="H7" s="34">
        <f>ABS(AVERAGE(G7:G25)-(H6-1)*5)</f>
        <v>33.459825105263157</v>
      </c>
      <c r="J7" t="s">
        <v>99</v>
      </c>
      <c r="M7" s="10"/>
      <c r="N7" s="6">
        <f t="shared" ref="N7:N25" si="3">J33/1000000000</f>
        <v>11</v>
      </c>
      <c r="O7" s="6">
        <f t="shared" si="1"/>
        <v>-21.423151000000001</v>
      </c>
      <c r="P7" s="34">
        <f>ABS(AVERAGE(O7:O25)-(P6-1)*5)</f>
        <v>20.201917526315786</v>
      </c>
      <c r="Q7" s="10"/>
    </row>
    <row r="8" spans="1:17" x14ac:dyDescent="0.25">
      <c r="B8" t="s">
        <v>19</v>
      </c>
      <c r="C8" t="s">
        <v>116</v>
      </c>
      <c r="E8" s="10"/>
      <c r="F8" s="6">
        <f t="shared" si="2"/>
        <v>11.055555555555999</v>
      </c>
      <c r="G8" s="6">
        <f t="shared" si="0"/>
        <v>-29.207180000000001</v>
      </c>
      <c r="H8" s="6"/>
      <c r="J8" t="s">
        <v>19</v>
      </c>
      <c r="K8" t="s">
        <v>116</v>
      </c>
      <c r="M8" s="10"/>
      <c r="N8" s="6">
        <f t="shared" si="3"/>
        <v>11.055555555555999</v>
      </c>
      <c r="O8" s="6">
        <f t="shared" si="1"/>
        <v>-20.579504</v>
      </c>
      <c r="P8" s="6"/>
      <c r="Q8" s="10"/>
    </row>
    <row r="9" spans="1:17" x14ac:dyDescent="0.25">
      <c r="B9">
        <v>10000000</v>
      </c>
      <c r="C9">
        <v>-7.0723557000000001</v>
      </c>
      <c r="E9" s="10"/>
      <c r="F9" s="6">
        <f t="shared" si="2"/>
        <v>11.111111111111001</v>
      </c>
      <c r="G9" s="6">
        <f t="shared" si="0"/>
        <v>-31.739318999999998</v>
      </c>
      <c r="H9" s="6"/>
      <c r="J9">
        <v>10000000</v>
      </c>
      <c r="K9">
        <v>-8.6919526999999999</v>
      </c>
      <c r="M9" s="10"/>
      <c r="N9" s="6">
        <f t="shared" si="3"/>
        <v>11.111111111111001</v>
      </c>
      <c r="O9" s="6">
        <f t="shared" si="1"/>
        <v>-21.095053</v>
      </c>
      <c r="P9" s="6"/>
      <c r="Q9" s="10"/>
    </row>
    <row r="10" spans="1:17" x14ac:dyDescent="0.25">
      <c r="B10">
        <v>676111111.11110997</v>
      </c>
      <c r="C10">
        <v>-7.0952387000000003</v>
      </c>
      <c r="E10" s="10"/>
      <c r="F10" s="6">
        <f t="shared" si="2"/>
        <v>11.166666666667</v>
      </c>
      <c r="G10" s="6">
        <f t="shared" si="0"/>
        <v>-30.664086999999999</v>
      </c>
      <c r="H10" s="6"/>
      <c r="J10">
        <v>676111111.11110997</v>
      </c>
      <c r="K10">
        <v>-8.8686589999999992</v>
      </c>
      <c r="M10" s="10"/>
      <c r="N10" s="6">
        <f t="shared" si="3"/>
        <v>11.166666666667</v>
      </c>
      <c r="O10" s="6">
        <f t="shared" si="1"/>
        <v>-20.350345999999998</v>
      </c>
      <c r="P10" s="6"/>
      <c r="Q10" s="10"/>
    </row>
    <row r="11" spans="1:17" x14ac:dyDescent="0.25">
      <c r="B11">
        <v>1342222222.2221999</v>
      </c>
      <c r="C11">
        <v>-7.0848950999999998</v>
      </c>
      <c r="E11" s="10"/>
      <c r="F11" s="6">
        <f t="shared" si="2"/>
        <v>11.222222222221999</v>
      </c>
      <c r="G11" s="6">
        <f t="shared" si="0"/>
        <v>-30.955458</v>
      </c>
      <c r="H11" s="6"/>
      <c r="J11">
        <v>1342222222.2221999</v>
      </c>
      <c r="K11">
        <v>-8.9931582999999993</v>
      </c>
      <c r="M11" s="10"/>
      <c r="N11" s="6">
        <f t="shared" si="3"/>
        <v>11.222222222221999</v>
      </c>
      <c r="O11" s="6">
        <f t="shared" si="1"/>
        <v>-20.122454000000001</v>
      </c>
      <c r="P11" s="6"/>
      <c r="Q11" s="10"/>
    </row>
    <row r="12" spans="1:17" x14ac:dyDescent="0.25">
      <c r="B12">
        <v>2008333333.3333001</v>
      </c>
      <c r="C12">
        <v>-7.0951214</v>
      </c>
      <c r="E12" s="10"/>
      <c r="F12" s="6">
        <f t="shared" si="2"/>
        <v>11.277777777778001</v>
      </c>
      <c r="G12" s="6">
        <f t="shared" si="0"/>
        <v>-32.241633999999998</v>
      </c>
      <c r="H12" s="6"/>
      <c r="J12">
        <v>2008333333.3333001</v>
      </c>
      <c r="K12">
        <v>-9.1740893999999997</v>
      </c>
      <c r="M12" s="10"/>
      <c r="N12" s="6">
        <f t="shared" si="3"/>
        <v>11.277777777778001</v>
      </c>
      <c r="O12" s="6">
        <f t="shared" si="1"/>
        <v>-20.516480999999999</v>
      </c>
      <c r="P12" s="6"/>
      <c r="Q12" s="10"/>
    </row>
    <row r="13" spans="1:17" x14ac:dyDescent="0.25">
      <c r="B13">
        <v>2674444444.4443998</v>
      </c>
      <c r="C13">
        <v>-7.0743498999999996</v>
      </c>
      <c r="E13" s="10"/>
      <c r="F13" s="6">
        <f t="shared" si="2"/>
        <v>11.333333333333</v>
      </c>
      <c r="G13" s="6">
        <f t="shared" si="0"/>
        <v>-32.168781000000003</v>
      </c>
      <c r="H13" s="6"/>
      <c r="J13">
        <v>2674444444.4443998</v>
      </c>
      <c r="K13">
        <v>-9.2726153999999994</v>
      </c>
      <c r="M13" s="10"/>
      <c r="N13" s="6">
        <f t="shared" si="3"/>
        <v>11.333333333333</v>
      </c>
      <c r="O13" s="6">
        <f t="shared" si="1"/>
        <v>-20.338536999999999</v>
      </c>
      <c r="P13" s="6"/>
      <c r="Q13" s="10"/>
    </row>
    <row r="14" spans="1:17" x14ac:dyDescent="0.25">
      <c r="B14">
        <v>3340555555.5556002</v>
      </c>
      <c r="C14">
        <v>-7.1309972000000004</v>
      </c>
      <c r="E14" s="10"/>
      <c r="F14" s="6">
        <f t="shared" si="2"/>
        <v>11.388888888888999</v>
      </c>
      <c r="G14" s="6">
        <f t="shared" si="0"/>
        <v>-32.691859999999998</v>
      </c>
      <c r="H14" s="6"/>
      <c r="J14">
        <v>3340555555.5556002</v>
      </c>
      <c r="K14">
        <v>-9.1389847</v>
      </c>
      <c r="M14" s="10"/>
      <c r="N14" s="6">
        <f t="shared" si="3"/>
        <v>11.388888888888999</v>
      </c>
      <c r="O14" s="6">
        <f t="shared" si="1"/>
        <v>-20.628592999999999</v>
      </c>
      <c r="P14" s="6"/>
      <c r="Q14" s="10"/>
    </row>
    <row r="15" spans="1:17" x14ac:dyDescent="0.25">
      <c r="B15">
        <v>4006666666.6666999</v>
      </c>
      <c r="C15">
        <v>-7.0736713</v>
      </c>
      <c r="E15" s="10"/>
      <c r="F15" s="6">
        <f t="shared" si="2"/>
        <v>11.444444444444001</v>
      </c>
      <c r="G15" s="6">
        <f t="shared" si="0"/>
        <v>-33.298492000000003</v>
      </c>
      <c r="H15" s="6"/>
      <c r="J15">
        <v>4006666666.6666999</v>
      </c>
      <c r="K15">
        <v>-9.0156431000000001</v>
      </c>
      <c r="M15" s="10"/>
      <c r="N15" s="6">
        <f t="shared" si="3"/>
        <v>11.444444444444001</v>
      </c>
      <c r="O15" s="6">
        <f t="shared" si="1"/>
        <v>-20.103888000000001</v>
      </c>
      <c r="P15" s="6"/>
      <c r="Q15" s="10"/>
    </row>
    <row r="16" spans="1:17" x14ac:dyDescent="0.25">
      <c r="B16">
        <v>4672777777.7777996</v>
      </c>
      <c r="C16">
        <v>-7.2052765000000001</v>
      </c>
      <c r="E16" s="10"/>
      <c r="F16" s="6">
        <f t="shared" si="2"/>
        <v>11.5</v>
      </c>
      <c r="G16" s="6">
        <f t="shared" si="0"/>
        <v>-33.445526000000001</v>
      </c>
      <c r="H16" s="6"/>
      <c r="J16">
        <v>4672777777.7777996</v>
      </c>
      <c r="K16">
        <v>-8.9131403000000002</v>
      </c>
      <c r="M16" s="10"/>
      <c r="N16" s="6">
        <f t="shared" si="3"/>
        <v>11.5</v>
      </c>
      <c r="O16" s="6">
        <f t="shared" si="1"/>
        <v>-20.107567</v>
      </c>
      <c r="P16" s="6"/>
      <c r="Q16" s="10"/>
    </row>
    <row r="17" spans="2:17" x14ac:dyDescent="0.25">
      <c r="B17">
        <v>5338888888.8888998</v>
      </c>
      <c r="C17">
        <v>-7.2804251000000004</v>
      </c>
      <c r="E17" s="10"/>
      <c r="F17" s="6">
        <f t="shared" si="2"/>
        <v>11.555555555555999</v>
      </c>
      <c r="G17" s="6">
        <f t="shared" si="0"/>
        <v>-34.092606000000004</v>
      </c>
      <c r="H17" s="6"/>
      <c r="J17">
        <v>5338888888.8888998</v>
      </c>
      <c r="K17">
        <v>-9.0975245999999999</v>
      </c>
      <c r="M17" s="10"/>
      <c r="N17" s="6">
        <f t="shared" si="3"/>
        <v>11.555555555555999</v>
      </c>
      <c r="O17" s="6">
        <f t="shared" si="1"/>
        <v>-19.752012000000001</v>
      </c>
      <c r="P17" s="6"/>
      <c r="Q17" s="10"/>
    </row>
    <row r="18" spans="2:17" x14ac:dyDescent="0.25">
      <c r="B18">
        <v>6005000000</v>
      </c>
      <c r="C18">
        <v>-7.7891225999999998</v>
      </c>
      <c r="E18" s="10"/>
      <c r="F18" s="6">
        <f t="shared" si="2"/>
        <v>11.611111111111001</v>
      </c>
      <c r="G18" s="6">
        <f t="shared" si="0"/>
        <v>-31.896214000000001</v>
      </c>
      <c r="H18" s="6"/>
      <c r="J18">
        <v>6005000000</v>
      </c>
      <c r="K18">
        <v>-9.3231667999999992</v>
      </c>
      <c r="M18" s="10"/>
      <c r="N18" s="6">
        <f t="shared" si="3"/>
        <v>11.611111111111001</v>
      </c>
      <c r="O18" s="6">
        <f t="shared" si="1"/>
        <v>-18.983554999999999</v>
      </c>
      <c r="P18" s="6"/>
      <c r="Q18" s="10"/>
    </row>
    <row r="19" spans="2:17" x14ac:dyDescent="0.25">
      <c r="B19">
        <v>6671111111.1111002</v>
      </c>
      <c r="C19">
        <v>-8.1130160999999994</v>
      </c>
      <c r="E19" s="10"/>
      <c r="F19" s="6">
        <f t="shared" si="2"/>
        <v>11.666666666667</v>
      </c>
      <c r="G19" s="6">
        <f t="shared" si="0"/>
        <v>-35.713112000000002</v>
      </c>
      <c r="H19" s="6"/>
      <c r="J19">
        <v>6671111111.1111002</v>
      </c>
      <c r="K19">
        <v>-9.6670990000000003</v>
      </c>
      <c r="M19" s="10"/>
      <c r="N19" s="6">
        <f t="shared" si="3"/>
        <v>11.666666666667</v>
      </c>
      <c r="O19" s="6">
        <f t="shared" si="1"/>
        <v>-19.788034</v>
      </c>
      <c r="P19" s="6"/>
      <c r="Q19" s="10"/>
    </row>
    <row r="20" spans="2:17" x14ac:dyDescent="0.25">
      <c r="B20">
        <v>7337222222.2222004</v>
      </c>
      <c r="C20">
        <v>-8.4650402000000007</v>
      </c>
      <c r="E20" s="10"/>
      <c r="F20" s="6">
        <f t="shared" si="2"/>
        <v>11.722222222221999</v>
      </c>
      <c r="G20" s="6">
        <f t="shared" si="0"/>
        <v>-34.270367</v>
      </c>
      <c r="H20" s="6"/>
      <c r="J20">
        <v>7337222222.2222004</v>
      </c>
      <c r="K20">
        <v>-10.424791000000001</v>
      </c>
      <c r="M20" s="10"/>
      <c r="N20" s="6">
        <f t="shared" si="3"/>
        <v>11.722222222221999</v>
      </c>
      <c r="O20" s="6">
        <f t="shared" si="1"/>
        <v>-19.388876</v>
      </c>
      <c r="P20" s="6"/>
      <c r="Q20" s="10"/>
    </row>
    <row r="21" spans="2:17" x14ac:dyDescent="0.25">
      <c r="B21">
        <v>8003333333.3332996</v>
      </c>
      <c r="C21">
        <v>-8.5303477999999995</v>
      </c>
      <c r="E21" s="10"/>
      <c r="F21" s="6">
        <f t="shared" si="2"/>
        <v>11.777777777778001</v>
      </c>
      <c r="G21" s="6">
        <f t="shared" si="0"/>
        <v>-33.241013000000002</v>
      </c>
      <c r="H21" s="6"/>
      <c r="J21">
        <v>8003333333.3332996</v>
      </c>
      <c r="K21">
        <v>-10.127564</v>
      </c>
      <c r="M21" s="10"/>
      <c r="N21" s="6">
        <f t="shared" si="3"/>
        <v>11.777777777778001</v>
      </c>
      <c r="O21" s="6">
        <f t="shared" si="1"/>
        <v>-20.850397000000001</v>
      </c>
      <c r="P21" s="6"/>
      <c r="Q21" s="10"/>
    </row>
    <row r="22" spans="2:17" x14ac:dyDescent="0.25">
      <c r="B22">
        <v>8669444444.4444008</v>
      </c>
      <c r="C22">
        <v>-8.8025379000000008</v>
      </c>
      <c r="E22" s="10"/>
      <c r="F22" s="6">
        <f t="shared" si="2"/>
        <v>11.833333333333</v>
      </c>
      <c r="G22" s="6">
        <f t="shared" si="0"/>
        <v>-37.545940000000002</v>
      </c>
      <c r="H22" s="6"/>
      <c r="J22">
        <v>8669444444.4444008</v>
      </c>
      <c r="K22">
        <v>-9.8023748000000008</v>
      </c>
      <c r="M22" s="10"/>
      <c r="N22" s="6">
        <f t="shared" si="3"/>
        <v>11.833333333333</v>
      </c>
      <c r="O22" s="6">
        <f t="shared" si="1"/>
        <v>-20.741282999999999</v>
      </c>
      <c r="P22" s="6"/>
      <c r="Q22" s="10"/>
    </row>
    <row r="23" spans="2:17" x14ac:dyDescent="0.25">
      <c r="B23">
        <v>9335555555.5555992</v>
      </c>
      <c r="C23">
        <v>-9.3895015999999991</v>
      </c>
      <c r="E23" s="10"/>
      <c r="F23" s="6">
        <f t="shared" si="2"/>
        <v>11.888888888888999</v>
      </c>
      <c r="G23" s="6">
        <f t="shared" si="0"/>
        <v>-35.216000000000001</v>
      </c>
      <c r="H23" s="6"/>
      <c r="J23">
        <v>9335555555.5555992</v>
      </c>
      <c r="K23">
        <v>-9.3254099000000004</v>
      </c>
      <c r="M23" s="10"/>
      <c r="N23" s="6">
        <f t="shared" si="3"/>
        <v>11.888888888888999</v>
      </c>
      <c r="O23" s="6">
        <f t="shared" si="1"/>
        <v>-20.558945000000001</v>
      </c>
      <c r="P23" s="6"/>
      <c r="Q23" s="10"/>
    </row>
    <row r="24" spans="2:17" x14ac:dyDescent="0.25">
      <c r="B24">
        <v>10001666666.667</v>
      </c>
      <c r="C24">
        <v>-9.7404756999999993</v>
      </c>
      <c r="E24" s="10"/>
      <c r="F24" s="6">
        <f t="shared" si="2"/>
        <v>11.944444444444001</v>
      </c>
      <c r="G24" s="6">
        <f t="shared" si="0"/>
        <v>-37.482719000000003</v>
      </c>
      <c r="H24" s="6"/>
      <c r="J24">
        <v>10001666666.667</v>
      </c>
      <c r="K24">
        <v>-9.1823788000000004</v>
      </c>
      <c r="M24" s="10"/>
      <c r="N24" s="6">
        <f t="shared" si="3"/>
        <v>11.944444444444001</v>
      </c>
      <c r="O24" s="6">
        <f t="shared" si="1"/>
        <v>-19.87388</v>
      </c>
      <c r="P24" s="6"/>
      <c r="Q24" s="10"/>
    </row>
    <row r="25" spans="2:17" x14ac:dyDescent="0.25">
      <c r="B25">
        <v>10667777777.778</v>
      </c>
      <c r="C25">
        <v>-9.2934169999999998</v>
      </c>
      <c r="E25" s="10"/>
      <c r="F25" s="6">
        <f t="shared" si="2"/>
        <v>12</v>
      </c>
      <c r="G25" s="6">
        <f t="shared" si="0"/>
        <v>-39.523829999999997</v>
      </c>
      <c r="H25" s="6"/>
      <c r="J25">
        <v>10667777777.778</v>
      </c>
      <c r="K25">
        <v>-9.4168797000000009</v>
      </c>
      <c r="M25" s="10"/>
      <c r="N25" s="6">
        <f t="shared" si="3"/>
        <v>12</v>
      </c>
      <c r="O25" s="6">
        <f t="shared" si="1"/>
        <v>-18.633876999999998</v>
      </c>
      <c r="P25" s="6"/>
      <c r="Q25" s="10"/>
    </row>
    <row r="26" spans="2:17" x14ac:dyDescent="0.25">
      <c r="B26">
        <v>11333888888.889</v>
      </c>
      <c r="C26">
        <v>-8.4822196999999999</v>
      </c>
      <c r="E26" s="10"/>
      <c r="F26" s="6" t="s">
        <v>21</v>
      </c>
      <c r="H26" s="6"/>
      <c r="J26">
        <v>11333888888.889</v>
      </c>
      <c r="K26">
        <v>-10.061711000000001</v>
      </c>
      <c r="M26" s="10"/>
      <c r="N26" s="6" t="s">
        <v>21</v>
      </c>
      <c r="P26" s="6"/>
      <c r="Q26" s="10"/>
    </row>
    <row r="27" spans="2:17" x14ac:dyDescent="0.25">
      <c r="B27">
        <v>12000000000</v>
      </c>
      <c r="C27">
        <v>-8.6035128000000007</v>
      </c>
      <c r="E27" s="10"/>
      <c r="H27" s="6"/>
      <c r="J27">
        <v>12000000000</v>
      </c>
      <c r="K27">
        <v>-11.373072000000001</v>
      </c>
      <c r="M27" s="10"/>
      <c r="P27" s="6"/>
      <c r="Q27" s="10"/>
    </row>
    <row r="28" spans="2:17" x14ac:dyDescent="0.25">
      <c r="B28" t="s">
        <v>21</v>
      </c>
      <c r="E28" s="10"/>
      <c r="H28" s="6"/>
      <c r="J28" t="s">
        <v>21</v>
      </c>
      <c r="M28" s="10"/>
      <c r="P28" s="6"/>
      <c r="Q28" s="10"/>
    </row>
    <row r="29" spans="2:17" x14ac:dyDescent="0.25">
      <c r="E29" s="10"/>
      <c r="F29" s="6" t="s">
        <v>22</v>
      </c>
      <c r="H29" s="6"/>
      <c r="M29" s="10"/>
      <c r="N29" s="6" t="s">
        <v>22</v>
      </c>
      <c r="P29" s="6"/>
      <c r="Q29" s="10"/>
    </row>
    <row r="30" spans="2:17" ht="15.75" x14ac:dyDescent="0.25">
      <c r="E30" s="10"/>
      <c r="F30" s="6" t="s">
        <v>19</v>
      </c>
      <c r="G30" s="6" t="str">
        <f t="shared" ref="G30:G49" si="4">D56</f>
        <v>2Ix0L dBc Log Mag(dB)</v>
      </c>
      <c r="H30" s="33">
        <v>2</v>
      </c>
      <c r="M30" s="10"/>
      <c r="N30" s="6" t="s">
        <v>19</v>
      </c>
      <c r="O30" s="6" t="str">
        <f t="shared" ref="O30:O49" si="5">L56</f>
        <v>2Ix0L dBc Log Mag(dB)</v>
      </c>
      <c r="P30" s="33">
        <v>2</v>
      </c>
      <c r="Q30" s="10"/>
    </row>
    <row r="31" spans="2:17" ht="15.75" x14ac:dyDescent="0.25">
      <c r="B31" t="s">
        <v>18</v>
      </c>
      <c r="E31" s="10"/>
      <c r="F31" s="6">
        <f t="shared" ref="F31:F49" si="6">B57/1000000000</f>
        <v>5.5</v>
      </c>
      <c r="G31" s="6">
        <f t="shared" si="4"/>
        <v>-49.891651000000003</v>
      </c>
      <c r="H31" s="34">
        <f>ABS(AVERAGE(G31:G49)-(H30-1)*10)</f>
        <v>60.48319531578948</v>
      </c>
      <c r="J31" t="s">
        <v>18</v>
      </c>
      <c r="M31" s="10"/>
      <c r="N31" s="6">
        <f t="shared" ref="N31:N49" si="7">J57/1000000000</f>
        <v>5.5</v>
      </c>
      <c r="O31" s="6">
        <f t="shared" si="5"/>
        <v>-60.855614000000003</v>
      </c>
      <c r="P31" s="34">
        <f>ABS(AVERAGE(O31:O49)-(P30-1)*10)</f>
        <v>64.272012157894721</v>
      </c>
      <c r="Q31" s="10"/>
    </row>
    <row r="32" spans="2:17" x14ac:dyDescent="0.25">
      <c r="B32" t="s">
        <v>19</v>
      </c>
      <c r="C32" t="s">
        <v>118</v>
      </c>
      <c r="D32" t="s">
        <v>26</v>
      </c>
      <c r="E32" s="10"/>
      <c r="F32" s="6">
        <f t="shared" si="6"/>
        <v>5.8611111111111001</v>
      </c>
      <c r="G32" s="6">
        <f t="shared" si="4"/>
        <v>-51.457549999999998</v>
      </c>
      <c r="H32" s="6"/>
      <c r="J32" t="s">
        <v>19</v>
      </c>
      <c r="K32" t="s">
        <v>118</v>
      </c>
      <c r="L32" t="s">
        <v>26</v>
      </c>
      <c r="M32" s="10"/>
      <c r="N32" s="6">
        <f t="shared" si="7"/>
        <v>5.8611111111111001</v>
      </c>
      <c r="O32" s="6">
        <f t="shared" si="5"/>
        <v>-56.316090000000003</v>
      </c>
      <c r="P32" s="6"/>
      <c r="Q32" s="10"/>
    </row>
    <row r="33" spans="2:17" x14ac:dyDescent="0.25">
      <c r="B33">
        <v>11000000000</v>
      </c>
      <c r="C33">
        <v>-37.414893999999997</v>
      </c>
      <c r="D33">
        <v>-30.342538999999999</v>
      </c>
      <c r="E33" s="10"/>
      <c r="F33" s="6">
        <f t="shared" si="6"/>
        <v>6.2222222222222001</v>
      </c>
      <c r="G33" s="6">
        <f t="shared" si="4"/>
        <v>-50.817203999999997</v>
      </c>
      <c r="H33" s="6"/>
      <c r="J33">
        <v>11000000000</v>
      </c>
      <c r="K33">
        <v>-30.115103000000001</v>
      </c>
      <c r="L33">
        <v>-21.423151000000001</v>
      </c>
      <c r="M33" s="10"/>
      <c r="N33" s="6">
        <f t="shared" si="7"/>
        <v>6.2222222222222001</v>
      </c>
      <c r="O33" s="6">
        <f t="shared" si="5"/>
        <v>-56.523819000000003</v>
      </c>
      <c r="P33" s="6"/>
      <c r="Q33" s="10"/>
    </row>
    <row r="34" spans="2:17" x14ac:dyDescent="0.25">
      <c r="B34">
        <v>11055555555.556</v>
      </c>
      <c r="C34">
        <v>-36.302418000000003</v>
      </c>
      <c r="D34">
        <v>-29.207180000000001</v>
      </c>
      <c r="E34" s="10"/>
      <c r="F34" s="6">
        <f t="shared" si="6"/>
        <v>6.5833333333332993</v>
      </c>
      <c r="G34" s="6">
        <f t="shared" si="4"/>
        <v>-50.540500999999999</v>
      </c>
      <c r="H34" s="6"/>
      <c r="J34">
        <v>11055555555.556</v>
      </c>
      <c r="K34">
        <v>-29.448162</v>
      </c>
      <c r="L34">
        <v>-20.579504</v>
      </c>
      <c r="M34" s="10"/>
      <c r="N34" s="6">
        <f t="shared" si="7"/>
        <v>6.5833333333332993</v>
      </c>
      <c r="O34" s="6">
        <f t="shared" si="5"/>
        <v>-54.171089000000002</v>
      </c>
      <c r="P34" s="6"/>
      <c r="Q34" s="10"/>
    </row>
    <row r="35" spans="2:17" x14ac:dyDescent="0.25">
      <c r="B35">
        <v>11111111111.111</v>
      </c>
      <c r="C35">
        <v>-38.824215000000002</v>
      </c>
      <c r="D35">
        <v>-31.739318999999998</v>
      </c>
      <c r="E35" s="10"/>
      <c r="F35" s="6">
        <f t="shared" si="6"/>
        <v>6.9444444444444002</v>
      </c>
      <c r="G35" s="6">
        <f t="shared" si="4"/>
        <v>-49.585647999999999</v>
      </c>
      <c r="H35" s="6"/>
      <c r="J35">
        <v>11111111111.111</v>
      </c>
      <c r="K35">
        <v>-30.088211000000001</v>
      </c>
      <c r="L35">
        <v>-21.095053</v>
      </c>
      <c r="M35" s="10"/>
      <c r="N35" s="6">
        <f t="shared" si="7"/>
        <v>6.9444444444444002</v>
      </c>
      <c r="O35" s="6">
        <f t="shared" si="5"/>
        <v>-50.519913000000003</v>
      </c>
      <c r="P35" s="6"/>
      <c r="Q35" s="10"/>
    </row>
    <row r="36" spans="2:17" x14ac:dyDescent="0.25">
      <c r="B36">
        <v>11166666666.667</v>
      </c>
      <c r="C36">
        <v>-37.759208999999998</v>
      </c>
      <c r="D36">
        <v>-30.664086999999999</v>
      </c>
      <c r="E36" s="10"/>
      <c r="F36" s="6">
        <f t="shared" si="6"/>
        <v>7.3055555555555998</v>
      </c>
      <c r="G36" s="6">
        <f t="shared" si="4"/>
        <v>-49.142014000000003</v>
      </c>
      <c r="H36" s="6"/>
      <c r="J36">
        <v>11166666666.667</v>
      </c>
      <c r="K36">
        <v>-29.524435</v>
      </c>
      <c r="L36">
        <v>-20.350345999999998</v>
      </c>
      <c r="M36" s="10"/>
      <c r="N36" s="6">
        <f t="shared" si="7"/>
        <v>7.3055555555555998</v>
      </c>
      <c r="O36" s="6">
        <f t="shared" si="5"/>
        <v>-51.150917</v>
      </c>
      <c r="P36" s="6"/>
      <c r="Q36" s="10"/>
    </row>
    <row r="37" spans="2:17" x14ac:dyDescent="0.25">
      <c r="B37">
        <v>11222222222.222</v>
      </c>
      <c r="C37">
        <v>-38.029808000000003</v>
      </c>
      <c r="D37">
        <v>-30.955458</v>
      </c>
      <c r="E37" s="10"/>
      <c r="F37" s="6">
        <f t="shared" si="6"/>
        <v>7.6666666666667007</v>
      </c>
      <c r="G37" s="6">
        <f t="shared" si="4"/>
        <v>-48.450657</v>
      </c>
      <c r="H37" s="6"/>
      <c r="J37">
        <v>11222222222.222</v>
      </c>
      <c r="K37">
        <v>-29.395068999999999</v>
      </c>
      <c r="L37">
        <v>-20.122454000000001</v>
      </c>
      <c r="M37" s="10"/>
      <c r="N37" s="6">
        <f t="shared" si="7"/>
        <v>7.6666666666667007</v>
      </c>
      <c r="O37" s="6">
        <f t="shared" si="5"/>
        <v>-50.372256999999998</v>
      </c>
      <c r="P37" s="6"/>
      <c r="Q37" s="10"/>
    </row>
    <row r="38" spans="2:17" x14ac:dyDescent="0.25">
      <c r="B38">
        <v>11277777777.778</v>
      </c>
      <c r="C38">
        <v>-39.372630999999998</v>
      </c>
      <c r="D38">
        <v>-32.241633999999998</v>
      </c>
      <c r="E38" s="10"/>
      <c r="F38" s="6">
        <f t="shared" si="6"/>
        <v>8.0277777777777999</v>
      </c>
      <c r="G38" s="6">
        <f t="shared" si="4"/>
        <v>-48.191456000000002</v>
      </c>
      <c r="H38" s="6"/>
      <c r="J38">
        <v>11277777777.778</v>
      </c>
      <c r="K38">
        <v>-29.655466000000001</v>
      </c>
      <c r="L38">
        <v>-20.516480999999999</v>
      </c>
      <c r="M38" s="10"/>
      <c r="N38" s="6">
        <f t="shared" si="7"/>
        <v>8.0277777777777999</v>
      </c>
      <c r="O38" s="6">
        <f t="shared" si="5"/>
        <v>-50.763995999999999</v>
      </c>
      <c r="P38" s="6"/>
      <c r="Q38" s="10"/>
    </row>
    <row r="39" spans="2:17" x14ac:dyDescent="0.25">
      <c r="B39">
        <v>11333333333.333</v>
      </c>
      <c r="C39">
        <v>-39.242451000000003</v>
      </c>
      <c r="D39">
        <v>-32.168781000000003</v>
      </c>
      <c r="E39" s="10"/>
      <c r="F39" s="6">
        <f t="shared" si="6"/>
        <v>8.3888888888888999</v>
      </c>
      <c r="G39" s="6">
        <f t="shared" si="4"/>
        <v>-48.966537000000002</v>
      </c>
      <c r="H39" s="6"/>
      <c r="J39">
        <v>11333333333.333</v>
      </c>
      <c r="K39">
        <v>-29.354178999999998</v>
      </c>
      <c r="L39">
        <v>-20.338536999999999</v>
      </c>
      <c r="M39" s="10"/>
      <c r="N39" s="6">
        <f t="shared" si="7"/>
        <v>8.3888888888888999</v>
      </c>
      <c r="O39" s="6">
        <f t="shared" si="5"/>
        <v>-52.009875999999998</v>
      </c>
      <c r="P39" s="6"/>
      <c r="Q39" s="10"/>
    </row>
    <row r="40" spans="2:17" x14ac:dyDescent="0.25">
      <c r="B40">
        <v>11388888888.889</v>
      </c>
      <c r="C40">
        <v>-39.897137000000001</v>
      </c>
      <c r="D40">
        <v>-32.691859999999998</v>
      </c>
      <c r="E40" s="10"/>
      <c r="F40" s="6">
        <f t="shared" si="6"/>
        <v>8.75</v>
      </c>
      <c r="G40" s="6">
        <f t="shared" si="4"/>
        <v>-47.249110999999999</v>
      </c>
      <c r="H40" s="6"/>
      <c r="J40">
        <v>11388888888.889</v>
      </c>
      <c r="K40">
        <v>-29.541733000000001</v>
      </c>
      <c r="L40">
        <v>-20.628592999999999</v>
      </c>
      <c r="M40" s="10"/>
      <c r="N40" s="6">
        <f t="shared" si="7"/>
        <v>8.75</v>
      </c>
      <c r="O40" s="6">
        <f t="shared" si="5"/>
        <v>-51.238159000000003</v>
      </c>
      <c r="P40" s="6"/>
      <c r="Q40" s="10"/>
    </row>
    <row r="41" spans="2:17" x14ac:dyDescent="0.25">
      <c r="B41">
        <v>11444444444.444</v>
      </c>
      <c r="C41">
        <v>-40.578918000000002</v>
      </c>
      <c r="D41">
        <v>-33.298492000000003</v>
      </c>
      <c r="E41" s="10"/>
      <c r="F41" s="6">
        <f t="shared" si="6"/>
        <v>9.1111111111111001</v>
      </c>
      <c r="G41" s="6">
        <f t="shared" si="4"/>
        <v>-46.883678000000003</v>
      </c>
      <c r="H41" s="6"/>
      <c r="J41">
        <v>11444444444.444</v>
      </c>
      <c r="K41">
        <v>-29.201414</v>
      </c>
      <c r="L41">
        <v>-20.103888000000001</v>
      </c>
      <c r="M41" s="10"/>
      <c r="N41" s="6">
        <f t="shared" si="7"/>
        <v>9.1111111111111001</v>
      </c>
      <c r="O41" s="6">
        <f t="shared" si="5"/>
        <v>-54.631129999999999</v>
      </c>
      <c r="P41" s="6"/>
      <c r="Q41" s="10"/>
    </row>
    <row r="42" spans="2:17" x14ac:dyDescent="0.25">
      <c r="B42">
        <v>11500000000</v>
      </c>
      <c r="C42">
        <v>-41.234650000000002</v>
      </c>
      <c r="D42">
        <v>-33.445526000000001</v>
      </c>
      <c r="E42" s="10"/>
      <c r="F42" s="6">
        <f t="shared" si="6"/>
        <v>9.4722222222222001</v>
      </c>
      <c r="G42" s="6">
        <f t="shared" si="4"/>
        <v>-46.079917999999999</v>
      </c>
      <c r="H42" s="6"/>
      <c r="J42">
        <v>11500000000</v>
      </c>
      <c r="K42">
        <v>-29.430733</v>
      </c>
      <c r="L42">
        <v>-20.107567</v>
      </c>
      <c r="M42" s="10"/>
      <c r="N42" s="6">
        <f t="shared" si="7"/>
        <v>9.4722222222222001</v>
      </c>
      <c r="O42" s="6">
        <f t="shared" si="5"/>
        <v>-61.076458000000002</v>
      </c>
      <c r="P42" s="6"/>
      <c r="Q42" s="10"/>
    </row>
    <row r="43" spans="2:17" x14ac:dyDescent="0.25">
      <c r="B43">
        <v>11555555555.556</v>
      </c>
      <c r="C43">
        <v>-42.205624</v>
      </c>
      <c r="D43">
        <v>-34.092606000000004</v>
      </c>
      <c r="E43" s="10"/>
      <c r="F43" s="6">
        <f t="shared" si="6"/>
        <v>9.8333333333333002</v>
      </c>
      <c r="G43" s="6">
        <f t="shared" si="4"/>
        <v>-46.784694999999999</v>
      </c>
      <c r="H43" s="6"/>
      <c r="J43">
        <v>11555555555.556</v>
      </c>
      <c r="K43">
        <v>-29.419111000000001</v>
      </c>
      <c r="L43">
        <v>-19.752012000000001</v>
      </c>
      <c r="M43" s="10"/>
      <c r="N43" s="6">
        <f t="shared" si="7"/>
        <v>9.8333333333333002</v>
      </c>
      <c r="O43" s="6">
        <f t="shared" si="5"/>
        <v>-66.102981999999997</v>
      </c>
      <c r="P43" s="6"/>
      <c r="Q43" s="10"/>
    </row>
    <row r="44" spans="2:17" x14ac:dyDescent="0.25">
      <c r="B44">
        <v>11611111111.111</v>
      </c>
      <c r="C44">
        <v>-40.361255999999997</v>
      </c>
      <c r="D44">
        <v>-31.896214000000001</v>
      </c>
      <c r="E44" s="10"/>
      <c r="F44" s="6">
        <f t="shared" si="6"/>
        <v>10.194444444444001</v>
      </c>
      <c r="G44" s="6">
        <f t="shared" si="4"/>
        <v>-47.827854000000002</v>
      </c>
      <c r="H44" s="6"/>
      <c r="J44">
        <v>11611111111.111</v>
      </c>
      <c r="K44">
        <v>-29.408346000000002</v>
      </c>
      <c r="L44">
        <v>-18.983554999999999</v>
      </c>
      <c r="M44" s="10"/>
      <c r="N44" s="6">
        <f t="shared" si="7"/>
        <v>10.194444444444001</v>
      </c>
      <c r="O44" s="6">
        <f t="shared" si="5"/>
        <v>-59.646014999999998</v>
      </c>
      <c r="P44" s="6"/>
      <c r="Q44" s="10"/>
    </row>
    <row r="45" spans="2:17" x14ac:dyDescent="0.25">
      <c r="B45">
        <v>11666666666.667</v>
      </c>
      <c r="C45">
        <v>-44.243462000000001</v>
      </c>
      <c r="D45">
        <v>-35.713112000000002</v>
      </c>
      <c r="E45" s="10"/>
      <c r="F45" s="6">
        <f t="shared" si="6"/>
        <v>10.555555555555999</v>
      </c>
      <c r="G45" s="6">
        <f t="shared" si="4"/>
        <v>-49.609406</v>
      </c>
      <c r="H45" s="6"/>
      <c r="J45">
        <v>11666666666.667</v>
      </c>
      <c r="K45">
        <v>-29.915597999999999</v>
      </c>
      <c r="L45">
        <v>-19.788034</v>
      </c>
      <c r="M45" s="10"/>
      <c r="N45" s="6">
        <f t="shared" si="7"/>
        <v>10.555555555555999</v>
      </c>
      <c r="O45" s="6">
        <f t="shared" si="5"/>
        <v>-55.260677000000001</v>
      </c>
      <c r="P45" s="6"/>
      <c r="Q45" s="10"/>
    </row>
    <row r="46" spans="2:17" x14ac:dyDescent="0.25">
      <c r="B46">
        <v>11722222222.222</v>
      </c>
      <c r="C46">
        <v>-43.072902999999997</v>
      </c>
      <c r="D46">
        <v>-34.270367</v>
      </c>
      <c r="E46" s="10"/>
      <c r="F46" s="6">
        <f t="shared" si="6"/>
        <v>10.916666666667</v>
      </c>
      <c r="G46" s="6">
        <f t="shared" si="4"/>
        <v>-52.884846000000003</v>
      </c>
      <c r="H46" s="6"/>
      <c r="J46">
        <v>11722222222.222</v>
      </c>
      <c r="K46">
        <v>-29.19125</v>
      </c>
      <c r="L46">
        <v>-19.388876</v>
      </c>
      <c r="M46" s="10"/>
      <c r="N46" s="6">
        <f t="shared" si="7"/>
        <v>10.916666666667</v>
      </c>
      <c r="O46" s="6">
        <f t="shared" si="5"/>
        <v>-53.064532999999997</v>
      </c>
      <c r="P46" s="6"/>
      <c r="Q46" s="10"/>
    </row>
    <row r="47" spans="2:17" x14ac:dyDescent="0.25">
      <c r="B47">
        <v>11777777777.778</v>
      </c>
      <c r="C47">
        <v>-42.630512000000003</v>
      </c>
      <c r="D47">
        <v>-33.241013000000002</v>
      </c>
      <c r="E47" s="10"/>
      <c r="F47" s="6">
        <f t="shared" si="6"/>
        <v>11.277777777778001</v>
      </c>
      <c r="G47" s="6">
        <f t="shared" si="4"/>
        <v>-57.567580999999997</v>
      </c>
      <c r="H47" s="6"/>
      <c r="J47">
        <v>11777777777.778</v>
      </c>
      <c r="K47">
        <v>-30.175806000000001</v>
      </c>
      <c r="L47">
        <v>-20.850397000000001</v>
      </c>
      <c r="M47" s="10"/>
      <c r="N47" s="6">
        <f t="shared" si="7"/>
        <v>11.277777777778001</v>
      </c>
      <c r="O47" s="6">
        <f t="shared" si="5"/>
        <v>-51.555</v>
      </c>
      <c r="P47" s="6"/>
      <c r="Q47" s="10"/>
    </row>
    <row r="48" spans="2:17" x14ac:dyDescent="0.25">
      <c r="B48">
        <v>11833333333.333</v>
      </c>
      <c r="C48">
        <v>-47.286414999999998</v>
      </c>
      <c r="D48">
        <v>-37.545940000000002</v>
      </c>
      <c r="E48" s="10"/>
      <c r="F48" s="6">
        <f t="shared" si="6"/>
        <v>11.638888888888999</v>
      </c>
      <c r="G48" s="6">
        <f t="shared" si="4"/>
        <v>-59.643859999999997</v>
      </c>
      <c r="H48" s="6"/>
      <c r="J48">
        <v>11833333333.333</v>
      </c>
      <c r="K48">
        <v>-29.923662</v>
      </c>
      <c r="L48">
        <v>-20.741282999999999</v>
      </c>
      <c r="M48" s="10"/>
      <c r="N48" s="6">
        <f t="shared" si="7"/>
        <v>11.638888888888999</v>
      </c>
      <c r="O48" s="6">
        <f t="shared" si="5"/>
        <v>-48.036830999999999</v>
      </c>
      <c r="P48" s="6"/>
      <c r="Q48" s="10"/>
    </row>
    <row r="49" spans="2:17" x14ac:dyDescent="0.25">
      <c r="B49">
        <v>11888888888.889</v>
      </c>
      <c r="C49">
        <v>-44.509414999999997</v>
      </c>
      <c r="D49">
        <v>-35.216000000000001</v>
      </c>
      <c r="E49" s="10"/>
      <c r="F49" s="6">
        <f t="shared" si="6"/>
        <v>12</v>
      </c>
      <c r="G49" s="6">
        <f t="shared" si="4"/>
        <v>-57.606544</v>
      </c>
      <c r="H49" s="6"/>
      <c r="J49">
        <v>11888888888.889</v>
      </c>
      <c r="K49">
        <v>-29.975826000000001</v>
      </c>
      <c r="L49">
        <v>-20.558945000000001</v>
      </c>
      <c r="M49" s="10"/>
      <c r="N49" s="6">
        <f t="shared" si="7"/>
        <v>12</v>
      </c>
      <c r="O49" s="6">
        <f t="shared" si="5"/>
        <v>-47.872875000000001</v>
      </c>
      <c r="P49" s="6"/>
      <c r="Q49" s="10"/>
    </row>
    <row r="50" spans="2:17" x14ac:dyDescent="0.25">
      <c r="B50">
        <v>11944444444.444</v>
      </c>
      <c r="C50">
        <v>-45.964939000000001</v>
      </c>
      <c r="D50">
        <v>-37.482719000000003</v>
      </c>
      <c r="E50" s="10"/>
      <c r="F50" s="6" t="s">
        <v>21</v>
      </c>
      <c r="H50" s="6"/>
      <c r="J50">
        <v>11944444444.444</v>
      </c>
      <c r="K50">
        <v>-29.935593000000001</v>
      </c>
      <c r="L50">
        <v>-19.87388</v>
      </c>
      <c r="M50" s="10"/>
      <c r="N50" s="6" t="s">
        <v>21</v>
      </c>
      <c r="P50" s="6"/>
      <c r="Q50" s="10"/>
    </row>
    <row r="51" spans="2:17" x14ac:dyDescent="0.25">
      <c r="B51">
        <v>12000000000</v>
      </c>
      <c r="C51">
        <v>-48.127341999999999</v>
      </c>
      <c r="D51">
        <v>-39.523829999999997</v>
      </c>
      <c r="E51" s="10"/>
      <c r="H51" s="6"/>
      <c r="J51">
        <v>12000000000</v>
      </c>
      <c r="K51">
        <v>-30.006948000000001</v>
      </c>
      <c r="L51">
        <v>-18.633876999999998</v>
      </c>
      <c r="M51" s="10"/>
      <c r="P51" s="6"/>
      <c r="Q51" s="10"/>
    </row>
    <row r="52" spans="2:17" x14ac:dyDescent="0.25">
      <c r="B52" t="s">
        <v>21</v>
      </c>
      <c r="E52" s="8"/>
      <c r="H52" s="6"/>
      <c r="J52" t="s">
        <v>21</v>
      </c>
      <c r="M52" s="8"/>
      <c r="P52" s="6"/>
      <c r="Q52" s="8"/>
    </row>
    <row r="53" spans="2:17" x14ac:dyDescent="0.25">
      <c r="E53" s="8"/>
      <c r="F53" s="6" t="s">
        <v>23</v>
      </c>
      <c r="H53" s="6"/>
      <c r="M53" s="8"/>
      <c r="N53" s="6" t="s">
        <v>23</v>
      </c>
      <c r="P53" s="6"/>
      <c r="Q53" s="8"/>
    </row>
    <row r="54" spans="2:17" ht="15.75" x14ac:dyDescent="0.25">
      <c r="E54" s="8"/>
      <c r="F54" s="6" t="s">
        <v>19</v>
      </c>
      <c r="G54" s="6" t="str">
        <f>D80</f>
        <v>3Ix0L dBc Log Mag(dB)</v>
      </c>
      <c r="H54" s="33">
        <v>3</v>
      </c>
      <c r="M54" s="8"/>
      <c r="N54" s="6" t="s">
        <v>19</v>
      </c>
      <c r="O54" s="6" t="str">
        <f>L80</f>
        <v>3Ix0L dBc Log Mag(dB)</v>
      </c>
      <c r="P54" s="33">
        <v>3</v>
      </c>
      <c r="Q54" s="8"/>
    </row>
    <row r="55" spans="2:17" ht="15.75" x14ac:dyDescent="0.25">
      <c r="B55" t="s">
        <v>22</v>
      </c>
      <c r="E55" s="8"/>
      <c r="F55" s="6">
        <f>B81/1000000000</f>
        <v>3.6666666666666998</v>
      </c>
      <c r="G55" s="6">
        <f>D81</f>
        <v>-66.279381000000001</v>
      </c>
      <c r="H55" s="34">
        <f>ABS(AVERAGE(G55:G73)-(H54-1)*10)</f>
        <v>93.182709578947382</v>
      </c>
      <c r="J55" t="s">
        <v>22</v>
      </c>
      <c r="M55" s="8"/>
      <c r="N55" s="6">
        <f>J81/1000000000</f>
        <v>3.6666666666666998</v>
      </c>
      <c r="O55" s="6">
        <f>L81</f>
        <v>-76.290572999999995</v>
      </c>
      <c r="P55" s="34">
        <f>ABS(AVERAGE(O55:O73)-(P54-1)*10)</f>
        <v>90.636255000000006</v>
      </c>
      <c r="Q55" s="8"/>
    </row>
    <row r="56" spans="2:17" x14ac:dyDescent="0.25">
      <c r="B56" t="s">
        <v>19</v>
      </c>
      <c r="C56" t="s">
        <v>119</v>
      </c>
      <c r="D56" t="s">
        <v>27</v>
      </c>
      <c r="E56" s="8"/>
      <c r="F56" s="6">
        <v>19805555555.556</v>
      </c>
      <c r="G56" s="80">
        <f t="shared" ref="G56:G73" si="8">D82</f>
        <v>-67.925949000000003</v>
      </c>
      <c r="H56" s="6"/>
      <c r="J56" t="s">
        <v>19</v>
      </c>
      <c r="K56" t="s">
        <v>119</v>
      </c>
      <c r="L56" t="s">
        <v>27</v>
      </c>
      <c r="M56" s="8"/>
      <c r="N56" s="6">
        <v>19805555555.556</v>
      </c>
      <c r="O56" s="80">
        <f t="shared" ref="O56:O73" si="9">L82</f>
        <v>-72.721207000000007</v>
      </c>
      <c r="P56" s="6"/>
      <c r="Q56" s="8"/>
    </row>
    <row r="57" spans="2:17" x14ac:dyDescent="0.25">
      <c r="B57">
        <v>5500000000</v>
      </c>
      <c r="C57">
        <v>-56.964005</v>
      </c>
      <c r="D57">
        <v>-49.891651000000003</v>
      </c>
      <c r="E57" s="8"/>
      <c r="F57" s="6">
        <v>20111111111.111</v>
      </c>
      <c r="G57" s="80">
        <f t="shared" si="8"/>
        <v>-70.345825000000005</v>
      </c>
      <c r="H57" s="6"/>
      <c r="J57">
        <v>5500000000</v>
      </c>
      <c r="K57">
        <v>-69.547568999999996</v>
      </c>
      <c r="L57">
        <v>-60.855614000000003</v>
      </c>
      <c r="M57" s="8"/>
      <c r="N57" s="6">
        <v>20111111111.111</v>
      </c>
      <c r="O57" s="80">
        <f t="shared" si="9"/>
        <v>-69.760811000000004</v>
      </c>
      <c r="P57" s="6"/>
      <c r="Q57" s="8"/>
    </row>
    <row r="58" spans="2:17" x14ac:dyDescent="0.25">
      <c r="B58">
        <v>5861111111.1111002</v>
      </c>
      <c r="C58">
        <v>-58.552788</v>
      </c>
      <c r="D58">
        <v>-51.457549999999998</v>
      </c>
      <c r="E58" s="8"/>
      <c r="F58" s="6">
        <v>20416666666.667</v>
      </c>
      <c r="G58" s="80">
        <f t="shared" si="8"/>
        <v>-71.837447999999995</v>
      </c>
      <c r="H58" s="6"/>
      <c r="J58">
        <v>5861111111.1111002</v>
      </c>
      <c r="K58">
        <v>-65.184746000000004</v>
      </c>
      <c r="L58">
        <v>-56.316090000000003</v>
      </c>
      <c r="M58" s="8"/>
      <c r="N58" s="6">
        <v>20416666666.667</v>
      </c>
      <c r="O58" s="80">
        <f t="shared" si="9"/>
        <v>-75.290047000000001</v>
      </c>
      <c r="P58" s="6"/>
      <c r="Q58" s="8"/>
    </row>
    <row r="59" spans="2:17" x14ac:dyDescent="0.25">
      <c r="B59">
        <v>6222222222.2222004</v>
      </c>
      <c r="C59">
        <v>-57.902096</v>
      </c>
      <c r="D59">
        <v>-50.817203999999997</v>
      </c>
      <c r="E59" s="8"/>
      <c r="F59" s="6">
        <v>20722222222.222</v>
      </c>
      <c r="G59" s="80">
        <f t="shared" si="8"/>
        <v>-71.868042000000003</v>
      </c>
      <c r="H59" s="6"/>
      <c r="J59">
        <v>6222222222.2222004</v>
      </c>
      <c r="K59">
        <v>-65.516975000000002</v>
      </c>
      <c r="L59">
        <v>-56.523819000000003</v>
      </c>
      <c r="M59" s="8"/>
      <c r="N59" s="6">
        <v>20722222222.222</v>
      </c>
      <c r="O59" s="80">
        <f t="shared" si="9"/>
        <v>-80.997260999999995</v>
      </c>
      <c r="P59" s="6"/>
      <c r="Q59" s="8"/>
    </row>
    <row r="60" spans="2:17" x14ac:dyDescent="0.25">
      <c r="B60">
        <v>6583333333.3332996</v>
      </c>
      <c r="C60">
        <v>-57.635624</v>
      </c>
      <c r="D60">
        <v>-50.540500999999999</v>
      </c>
      <c r="E60" s="8"/>
      <c r="F60" s="6">
        <v>21027777777.778</v>
      </c>
      <c r="G60" s="80">
        <f t="shared" si="8"/>
        <v>-71.076751999999999</v>
      </c>
      <c r="H60" s="6"/>
      <c r="J60">
        <v>6583333333.3332996</v>
      </c>
      <c r="K60">
        <v>-63.345177</v>
      </c>
      <c r="L60">
        <v>-54.171089000000002</v>
      </c>
      <c r="M60" s="8"/>
      <c r="N60" s="6">
        <v>21027777777.778</v>
      </c>
      <c r="O60" s="80">
        <f t="shared" si="9"/>
        <v>-73.675269999999998</v>
      </c>
      <c r="P60" s="6"/>
      <c r="Q60" s="8"/>
    </row>
    <row r="61" spans="2:17" x14ac:dyDescent="0.25">
      <c r="B61">
        <v>6944444444.4443998</v>
      </c>
      <c r="C61">
        <v>-56.659996</v>
      </c>
      <c r="D61">
        <v>-49.585647999999999</v>
      </c>
      <c r="E61" s="8"/>
      <c r="F61" s="6">
        <v>21333333333.333</v>
      </c>
      <c r="G61" s="80">
        <f t="shared" si="8"/>
        <v>-71.708770999999999</v>
      </c>
      <c r="H61" s="6"/>
      <c r="J61">
        <v>6944444444.4443998</v>
      </c>
      <c r="K61">
        <v>-59.792526000000002</v>
      </c>
      <c r="L61">
        <v>-50.519913000000003</v>
      </c>
      <c r="M61" s="8"/>
      <c r="N61" s="6">
        <v>21333333333.333</v>
      </c>
      <c r="O61" s="80">
        <f t="shared" si="9"/>
        <v>-73.575751999999994</v>
      </c>
      <c r="P61" s="6"/>
      <c r="Q61" s="8"/>
    </row>
    <row r="62" spans="2:17" x14ac:dyDescent="0.25">
      <c r="B62">
        <v>7305555555.5556002</v>
      </c>
      <c r="C62">
        <v>-56.273009999999999</v>
      </c>
      <c r="D62">
        <v>-49.142014000000003</v>
      </c>
      <c r="E62" s="8"/>
      <c r="F62" s="6">
        <v>21638888888.889</v>
      </c>
      <c r="G62" s="80">
        <f t="shared" si="8"/>
        <v>-76.490891000000005</v>
      </c>
      <c r="H62" s="6"/>
      <c r="J62">
        <v>7305555555.5556002</v>
      </c>
      <c r="K62">
        <v>-60.289901999999998</v>
      </c>
      <c r="L62">
        <v>-51.150917</v>
      </c>
      <c r="M62" s="8"/>
      <c r="N62" s="6">
        <v>21638888888.889</v>
      </c>
      <c r="O62" s="80">
        <f t="shared" si="9"/>
        <v>-77.663200000000003</v>
      </c>
      <c r="P62" s="6"/>
      <c r="Q62" s="8"/>
    </row>
    <row r="63" spans="2:17" x14ac:dyDescent="0.25">
      <c r="B63">
        <v>7666666666.6667004</v>
      </c>
      <c r="C63">
        <v>-55.524329999999999</v>
      </c>
      <c r="D63">
        <v>-48.450657</v>
      </c>
      <c r="E63" s="8"/>
      <c r="F63" s="6">
        <v>21944444444.444</v>
      </c>
      <c r="G63" s="80">
        <f t="shared" si="8"/>
        <v>-76.349838000000005</v>
      </c>
      <c r="H63" s="6"/>
      <c r="J63">
        <v>7666666666.6667004</v>
      </c>
      <c r="K63">
        <v>-59.387900999999999</v>
      </c>
      <c r="L63">
        <v>-50.372256999999998</v>
      </c>
      <c r="M63" s="8"/>
      <c r="N63" s="6">
        <v>21944444444.444</v>
      </c>
      <c r="O63" s="80">
        <f t="shared" si="9"/>
        <v>-79.873169000000004</v>
      </c>
      <c r="P63" s="6"/>
      <c r="Q63" s="8"/>
    </row>
    <row r="64" spans="2:17" x14ac:dyDescent="0.25">
      <c r="B64">
        <v>8027777777.7777996</v>
      </c>
      <c r="C64">
        <v>-55.396732</v>
      </c>
      <c r="D64">
        <v>-48.191456000000002</v>
      </c>
      <c r="E64" s="8"/>
      <c r="F64" s="6">
        <v>22250000000</v>
      </c>
      <c r="G64" s="80">
        <f t="shared" si="8"/>
        <v>-74.683280999999994</v>
      </c>
      <c r="H64" s="6"/>
      <c r="J64">
        <v>8027777777.7777996</v>
      </c>
      <c r="K64">
        <v>-59.677135</v>
      </c>
      <c r="L64">
        <v>-50.763995999999999</v>
      </c>
      <c r="M64" s="8"/>
      <c r="N64" s="6">
        <v>22250000000</v>
      </c>
      <c r="O64" s="80">
        <f t="shared" si="9"/>
        <v>-77.405440999999996</v>
      </c>
      <c r="P64" s="6"/>
      <c r="Q64" s="8"/>
    </row>
    <row r="65" spans="2:17" x14ac:dyDescent="0.25">
      <c r="B65">
        <v>8388888888.8888998</v>
      </c>
      <c r="C65">
        <v>-56.246963999999998</v>
      </c>
      <c r="D65">
        <v>-48.966537000000002</v>
      </c>
      <c r="E65" s="8"/>
      <c r="F65" s="6">
        <v>22555555555.556</v>
      </c>
      <c r="G65" s="80">
        <f t="shared" si="8"/>
        <v>-74.434227000000007</v>
      </c>
      <c r="H65" s="6"/>
      <c r="J65">
        <v>8388888888.8888998</v>
      </c>
      <c r="K65">
        <v>-61.107402999999998</v>
      </c>
      <c r="L65">
        <v>-52.009875999999998</v>
      </c>
      <c r="M65" s="8"/>
      <c r="N65" s="6">
        <v>22555555555.556</v>
      </c>
      <c r="O65" s="80">
        <f t="shared" si="9"/>
        <v>-70.910149000000004</v>
      </c>
      <c r="P65" s="6"/>
      <c r="Q65" s="8"/>
    </row>
    <row r="66" spans="2:17" x14ac:dyDescent="0.25">
      <c r="B66">
        <v>8750000000</v>
      </c>
      <c r="C66">
        <v>-55.038235</v>
      </c>
      <c r="D66">
        <v>-47.249110999999999</v>
      </c>
      <c r="E66" s="8"/>
      <c r="F66" s="6">
        <v>22861111111.111</v>
      </c>
      <c r="G66" s="80">
        <f t="shared" si="8"/>
        <v>-82.568023999999994</v>
      </c>
      <c r="H66" s="6"/>
      <c r="J66">
        <v>8750000000</v>
      </c>
      <c r="K66">
        <v>-60.561324999999997</v>
      </c>
      <c r="L66">
        <v>-51.238159000000003</v>
      </c>
      <c r="M66" s="8"/>
      <c r="N66" s="6">
        <v>22861111111.111</v>
      </c>
      <c r="O66" s="80">
        <f t="shared" si="9"/>
        <v>-70.784164000000004</v>
      </c>
      <c r="P66" s="6"/>
      <c r="Q66" s="8"/>
    </row>
    <row r="67" spans="2:17" x14ac:dyDescent="0.25">
      <c r="B67">
        <v>9111111111.1110992</v>
      </c>
      <c r="C67">
        <v>-54.996696</v>
      </c>
      <c r="D67">
        <v>-46.883678000000003</v>
      </c>
      <c r="E67" s="8"/>
      <c r="F67" s="6">
        <v>23166666666.667</v>
      </c>
      <c r="G67" s="80">
        <f t="shared" si="8"/>
        <v>-80.860634000000005</v>
      </c>
      <c r="H67" s="6"/>
      <c r="J67">
        <v>9111111111.1110992</v>
      </c>
      <c r="K67">
        <v>-64.298232999999996</v>
      </c>
      <c r="L67">
        <v>-54.631129999999999</v>
      </c>
      <c r="M67" s="8"/>
      <c r="N67" s="6">
        <v>23166666666.667</v>
      </c>
      <c r="O67" s="80">
        <f t="shared" si="9"/>
        <v>-69.284583999999995</v>
      </c>
      <c r="P67" s="6"/>
      <c r="Q67" s="8"/>
    </row>
    <row r="68" spans="2:17" x14ac:dyDescent="0.25">
      <c r="B68">
        <v>9472222222.2222004</v>
      </c>
      <c r="C68">
        <v>-54.544960000000003</v>
      </c>
      <c r="D68">
        <v>-46.079917999999999</v>
      </c>
      <c r="E68" s="8"/>
      <c r="F68" s="6">
        <v>23472222222.222</v>
      </c>
      <c r="G68" s="80">
        <f t="shared" si="8"/>
        <v>-75.770554000000004</v>
      </c>
      <c r="H68" s="6"/>
      <c r="J68">
        <v>9472222222.2222004</v>
      </c>
      <c r="K68">
        <v>-71.501250999999996</v>
      </c>
      <c r="L68">
        <v>-61.076458000000002</v>
      </c>
      <c r="M68" s="8"/>
      <c r="N68" s="6">
        <v>23472222222.222</v>
      </c>
      <c r="O68" s="80">
        <f t="shared" si="9"/>
        <v>-64.785088000000002</v>
      </c>
      <c r="P68" s="6"/>
      <c r="Q68" s="8"/>
    </row>
    <row r="69" spans="2:17" x14ac:dyDescent="0.25">
      <c r="B69">
        <v>9833333333.3332996</v>
      </c>
      <c r="C69">
        <v>-55.315041000000001</v>
      </c>
      <c r="D69">
        <v>-46.784694999999999</v>
      </c>
      <c r="E69" s="8"/>
      <c r="F69" s="6">
        <v>23777777777.778</v>
      </c>
      <c r="G69" s="80">
        <f t="shared" si="8"/>
        <v>-71.029373000000007</v>
      </c>
      <c r="H69" s="6"/>
      <c r="J69">
        <v>9833333333.3332996</v>
      </c>
      <c r="K69">
        <v>-76.230545000000006</v>
      </c>
      <c r="L69">
        <v>-66.102981999999997</v>
      </c>
      <c r="M69" s="8"/>
      <c r="N69" s="6">
        <v>23777777777.778</v>
      </c>
      <c r="O69" s="80">
        <f t="shared" si="9"/>
        <v>-65.611046000000002</v>
      </c>
      <c r="P69" s="6"/>
      <c r="Q69" s="8"/>
    </row>
    <row r="70" spans="2:17" x14ac:dyDescent="0.25">
      <c r="B70">
        <v>10194444444.444</v>
      </c>
      <c r="C70">
        <v>-56.630389999999998</v>
      </c>
      <c r="D70">
        <v>-47.827854000000002</v>
      </c>
      <c r="E70" s="8"/>
      <c r="F70" s="6">
        <v>24083333333.333</v>
      </c>
      <c r="G70" s="80">
        <f t="shared" si="8"/>
        <v>-69.986221</v>
      </c>
      <c r="H70" s="6"/>
      <c r="J70">
        <v>10194444444.444</v>
      </c>
      <c r="K70">
        <v>-69.448386999999997</v>
      </c>
      <c r="L70">
        <v>-59.646014999999998</v>
      </c>
      <c r="M70" s="8"/>
      <c r="N70" s="6">
        <v>24083333333.333</v>
      </c>
      <c r="O70" s="80">
        <f t="shared" si="9"/>
        <v>-63.986164000000002</v>
      </c>
      <c r="P70" s="6"/>
      <c r="Q70" s="8"/>
    </row>
    <row r="71" spans="2:17" x14ac:dyDescent="0.25">
      <c r="B71">
        <v>10555555555.556</v>
      </c>
      <c r="C71">
        <v>-58.998905000000001</v>
      </c>
      <c r="D71">
        <v>-49.609406</v>
      </c>
      <c r="E71" s="8"/>
      <c r="F71" s="6">
        <v>24388888888.889</v>
      </c>
      <c r="G71" s="80">
        <f t="shared" si="8"/>
        <v>-71.740234000000001</v>
      </c>
      <c r="H71" s="6"/>
      <c r="J71">
        <v>10555555555.556</v>
      </c>
      <c r="K71">
        <v>-64.586089999999999</v>
      </c>
      <c r="L71">
        <v>-55.260677000000001</v>
      </c>
      <c r="M71" s="8"/>
      <c r="N71" s="6">
        <v>24388888888.889</v>
      </c>
      <c r="O71" s="80">
        <f t="shared" si="9"/>
        <v>-61.435982000000003</v>
      </c>
      <c r="P71" s="6"/>
      <c r="Q71" s="8"/>
    </row>
    <row r="72" spans="2:17" x14ac:dyDescent="0.25">
      <c r="B72">
        <v>10916666666.667</v>
      </c>
      <c r="C72">
        <v>-62.625320000000002</v>
      </c>
      <c r="D72">
        <v>-52.884846000000003</v>
      </c>
      <c r="E72" s="8"/>
      <c r="F72" s="6">
        <v>24694444444.444</v>
      </c>
      <c r="G72" s="80">
        <f t="shared" si="8"/>
        <v>-73.370971999999995</v>
      </c>
      <c r="H72" s="6"/>
      <c r="J72">
        <v>10916666666.667</v>
      </c>
      <c r="K72">
        <v>-62.246913999999997</v>
      </c>
      <c r="L72">
        <v>-53.064532999999997</v>
      </c>
      <c r="M72" s="8"/>
      <c r="N72" s="6">
        <v>24694444444.444</v>
      </c>
      <c r="O72" s="80">
        <f t="shared" si="9"/>
        <v>-59.920001999999997</v>
      </c>
      <c r="P72" s="6"/>
      <c r="Q72" s="8"/>
    </row>
    <row r="73" spans="2:17" x14ac:dyDescent="0.25">
      <c r="B73">
        <v>11277777777.778</v>
      </c>
      <c r="C73">
        <v>-66.861000000000004</v>
      </c>
      <c r="D73">
        <v>-57.567580999999997</v>
      </c>
      <c r="E73" s="8"/>
      <c r="F73" s="6">
        <v>25000000000</v>
      </c>
      <c r="G73" s="80">
        <f t="shared" si="8"/>
        <v>-72.145065000000002</v>
      </c>
      <c r="H73" s="6"/>
      <c r="J73">
        <v>11277777777.778</v>
      </c>
      <c r="K73">
        <v>-60.971877999999997</v>
      </c>
      <c r="L73">
        <v>-51.555</v>
      </c>
      <c r="M73" s="8"/>
      <c r="N73" s="6">
        <v>25000000000</v>
      </c>
      <c r="O73" s="80">
        <f t="shared" si="9"/>
        <v>-58.118935</v>
      </c>
      <c r="P73" s="6"/>
      <c r="Q73" s="8"/>
    </row>
    <row r="74" spans="2:17" x14ac:dyDescent="0.25">
      <c r="B74">
        <v>11638888888.889</v>
      </c>
      <c r="C74">
        <v>-68.126082999999994</v>
      </c>
      <c r="D74">
        <v>-59.643859999999997</v>
      </c>
      <c r="E74" s="8"/>
      <c r="F74" s="6" t="s">
        <v>21</v>
      </c>
      <c r="H74" s="6"/>
      <c r="J74">
        <v>11638888888.889</v>
      </c>
      <c r="K74">
        <v>-58.098545000000001</v>
      </c>
      <c r="L74">
        <v>-48.036830999999999</v>
      </c>
      <c r="M74" s="8"/>
      <c r="N74" s="6" t="s">
        <v>21</v>
      </c>
      <c r="P74" s="6"/>
      <c r="Q74" s="8"/>
    </row>
    <row r="75" spans="2:17" x14ac:dyDescent="0.25">
      <c r="B75">
        <v>12000000000</v>
      </c>
      <c r="C75">
        <v>-66.210052000000005</v>
      </c>
      <c r="D75">
        <v>-57.606544</v>
      </c>
      <c r="H75" s="6"/>
      <c r="J75">
        <v>12000000000</v>
      </c>
      <c r="K75">
        <v>-59.245944999999999</v>
      </c>
      <c r="L75">
        <v>-47.872875000000001</v>
      </c>
      <c r="P75" s="6"/>
    </row>
    <row r="76" spans="2:17" x14ac:dyDescent="0.25">
      <c r="B76" t="s">
        <v>21</v>
      </c>
      <c r="H76" s="6"/>
      <c r="J76" t="s">
        <v>21</v>
      </c>
      <c r="P76" s="6"/>
    </row>
    <row r="77" spans="2:17" x14ac:dyDescent="0.25">
      <c r="F77" s="6" t="s">
        <v>24</v>
      </c>
      <c r="H77" s="6"/>
      <c r="N77" s="6" t="s">
        <v>24</v>
      </c>
      <c r="P77" s="6"/>
    </row>
    <row r="78" spans="2:17" ht="15.75" x14ac:dyDescent="0.25">
      <c r="F78" s="6" t="s">
        <v>19</v>
      </c>
      <c r="G78" s="6" t="str">
        <f t="shared" ref="G78:G97" si="10">D104</f>
        <v>4Ix0L dBc Log Mag(dB)</v>
      </c>
      <c r="H78" s="33">
        <v>4</v>
      </c>
      <c r="N78" s="6" t="s">
        <v>19</v>
      </c>
      <c r="O78" s="6" t="str">
        <f t="shared" ref="O78:O97" si="11">L104</f>
        <v>4Ix0L dBc Log Mag(dB)</v>
      </c>
      <c r="P78" s="33">
        <v>4</v>
      </c>
    </row>
    <row r="79" spans="2:17" ht="15.75" x14ac:dyDescent="0.25">
      <c r="B79" t="s">
        <v>23</v>
      </c>
      <c r="F79" s="6">
        <f t="shared" ref="F79:F97" si="12">B105/1000000000</f>
        <v>2.75</v>
      </c>
      <c r="G79" s="6">
        <f t="shared" si="10"/>
        <v>-83.856185999999994</v>
      </c>
      <c r="H79" s="34">
        <f>ABS(AVERAGE(G79:G97)-(H78-1)*10)</f>
        <v>114.05228421052632</v>
      </c>
      <c r="J79" t="s">
        <v>23</v>
      </c>
      <c r="N79" s="6">
        <f t="shared" ref="N79:N97" si="13">J105/1000000000</f>
        <v>2.75</v>
      </c>
      <c r="O79" s="6">
        <f t="shared" si="11"/>
        <v>-71.403908000000001</v>
      </c>
      <c r="P79" s="34">
        <f>ABS(AVERAGE(O79:O97)-(P78-1)*10)</f>
        <v>105.81234578947368</v>
      </c>
    </row>
    <row r="80" spans="2:17" x14ac:dyDescent="0.25">
      <c r="B80" t="s">
        <v>19</v>
      </c>
      <c r="C80" t="s">
        <v>120</v>
      </c>
      <c r="D80" t="s">
        <v>28</v>
      </c>
      <c r="F80" s="6">
        <f t="shared" si="12"/>
        <v>3.1527777777777999</v>
      </c>
      <c r="G80" s="6">
        <f t="shared" si="10"/>
        <v>-86.479866000000001</v>
      </c>
      <c r="H80" s="6"/>
      <c r="J80" t="s">
        <v>19</v>
      </c>
      <c r="K80" t="s">
        <v>120</v>
      </c>
      <c r="L80" t="s">
        <v>28</v>
      </c>
      <c r="N80" s="6">
        <f t="shared" si="13"/>
        <v>3.1527777777777999</v>
      </c>
      <c r="O80" s="6">
        <f t="shared" si="11"/>
        <v>-72.487312000000003</v>
      </c>
      <c r="P80" s="6"/>
    </row>
    <row r="81" spans="2:16" x14ac:dyDescent="0.25">
      <c r="B81">
        <v>3666666666.6666999</v>
      </c>
      <c r="C81">
        <v>-73.351737999999997</v>
      </c>
      <c r="D81">
        <v>-66.279381000000001</v>
      </c>
      <c r="F81" s="6">
        <f t="shared" si="12"/>
        <v>3.5555555555556002</v>
      </c>
      <c r="G81" s="6">
        <f t="shared" si="10"/>
        <v>-87.764420000000001</v>
      </c>
      <c r="H81" s="6"/>
      <c r="J81">
        <v>3666666666.6666999</v>
      </c>
      <c r="K81">
        <v>-84.982529</v>
      </c>
      <c r="L81">
        <v>-76.290572999999995</v>
      </c>
      <c r="N81" s="6">
        <f t="shared" si="13"/>
        <v>3.5555555555556002</v>
      </c>
      <c r="O81" s="6">
        <f t="shared" si="11"/>
        <v>-72.396027000000004</v>
      </c>
      <c r="P81" s="6"/>
    </row>
    <row r="82" spans="2:16" x14ac:dyDescent="0.25">
      <c r="B82">
        <v>4129629629.6296</v>
      </c>
      <c r="C82">
        <v>-75.021186999999998</v>
      </c>
      <c r="D82">
        <v>-67.925949000000003</v>
      </c>
      <c r="F82" s="6">
        <f t="shared" si="12"/>
        <v>3.9583333333333002</v>
      </c>
      <c r="G82" s="6">
        <f t="shared" si="10"/>
        <v>-90.091476</v>
      </c>
      <c r="H82" s="6"/>
      <c r="J82">
        <v>4129629629.6296</v>
      </c>
      <c r="K82">
        <v>-81.589859000000004</v>
      </c>
      <c r="L82">
        <v>-72.721207000000007</v>
      </c>
      <c r="N82" s="6">
        <f t="shared" si="13"/>
        <v>3.9583333333333002</v>
      </c>
      <c r="O82" s="6">
        <f t="shared" si="11"/>
        <v>-73.384743</v>
      </c>
      <c r="P82" s="6"/>
    </row>
    <row r="83" spans="2:16" x14ac:dyDescent="0.25">
      <c r="B83">
        <v>4592592592.5925999</v>
      </c>
      <c r="C83">
        <v>-77.430717000000001</v>
      </c>
      <c r="D83">
        <v>-70.345825000000005</v>
      </c>
      <c r="F83" s="6">
        <f t="shared" si="12"/>
        <v>4.3611111111111001</v>
      </c>
      <c r="G83" s="6">
        <f t="shared" si="10"/>
        <v>-86.860184000000004</v>
      </c>
      <c r="H83" s="6"/>
      <c r="J83">
        <v>4592592592.5925999</v>
      </c>
      <c r="K83">
        <v>-78.753967000000003</v>
      </c>
      <c r="L83">
        <v>-69.760811000000004</v>
      </c>
      <c r="N83" s="6">
        <f t="shared" si="13"/>
        <v>4.3611111111111001</v>
      </c>
      <c r="O83" s="6">
        <f t="shared" si="11"/>
        <v>-72.960396000000003</v>
      </c>
      <c r="P83" s="6"/>
    </row>
    <row r="84" spans="2:16" x14ac:dyDescent="0.25">
      <c r="B84">
        <v>5055555555.5556002</v>
      </c>
      <c r="C84">
        <v>-78.932570999999996</v>
      </c>
      <c r="D84">
        <v>-71.837447999999995</v>
      </c>
      <c r="F84" s="6">
        <f t="shared" si="12"/>
        <v>4.7638888888888999</v>
      </c>
      <c r="G84" s="6">
        <f t="shared" si="10"/>
        <v>-93.319084000000004</v>
      </c>
      <c r="H84" s="6"/>
      <c r="J84">
        <v>5055555555.5556002</v>
      </c>
      <c r="K84">
        <v>-84.464134000000001</v>
      </c>
      <c r="L84">
        <v>-75.290047000000001</v>
      </c>
      <c r="N84" s="6">
        <f t="shared" si="13"/>
        <v>4.7638888888888999</v>
      </c>
      <c r="O84" s="6">
        <f t="shared" si="11"/>
        <v>-76.427277000000004</v>
      </c>
      <c r="P84" s="6"/>
    </row>
    <row r="85" spans="2:16" x14ac:dyDescent="0.25">
      <c r="B85">
        <v>5518518518.5185003</v>
      </c>
      <c r="C85">
        <v>-78.942397999999997</v>
      </c>
      <c r="D85">
        <v>-71.868042000000003</v>
      </c>
      <c r="F85" s="6">
        <f t="shared" si="12"/>
        <v>5.1666666666667007</v>
      </c>
      <c r="G85" s="6">
        <f t="shared" si="10"/>
        <v>-92.120170999999999</v>
      </c>
      <c r="H85" s="6"/>
      <c r="J85">
        <v>5518518518.5185003</v>
      </c>
      <c r="K85">
        <v>-90.269874999999999</v>
      </c>
      <c r="L85">
        <v>-80.997260999999995</v>
      </c>
      <c r="N85" s="6">
        <f t="shared" si="13"/>
        <v>5.1666666666667007</v>
      </c>
      <c r="O85" s="6">
        <f t="shared" si="11"/>
        <v>-89.056633000000005</v>
      </c>
      <c r="P85" s="6"/>
    </row>
    <row r="86" spans="2:16" x14ac:dyDescent="0.25">
      <c r="B86">
        <v>5981481481.4814997</v>
      </c>
      <c r="C86">
        <v>-78.207747999999995</v>
      </c>
      <c r="D86">
        <v>-71.076751999999999</v>
      </c>
      <c r="F86" s="6">
        <f t="shared" si="12"/>
        <v>5.5694444444444002</v>
      </c>
      <c r="G86" s="6">
        <f t="shared" si="10"/>
        <v>-89.967231999999996</v>
      </c>
      <c r="H86" s="6"/>
      <c r="J86">
        <v>5981481481.4814997</v>
      </c>
      <c r="K86">
        <v>-82.814255000000003</v>
      </c>
      <c r="L86">
        <v>-73.675269999999998</v>
      </c>
      <c r="N86" s="6">
        <f t="shared" si="13"/>
        <v>5.5694444444444002</v>
      </c>
      <c r="O86" s="6">
        <f t="shared" si="11"/>
        <v>-80.623749000000004</v>
      </c>
      <c r="P86" s="6"/>
    </row>
    <row r="87" spans="2:16" x14ac:dyDescent="0.25">
      <c r="B87">
        <v>6444444444.4443998</v>
      </c>
      <c r="C87">
        <v>-78.782448000000002</v>
      </c>
      <c r="D87">
        <v>-71.708770999999999</v>
      </c>
      <c r="F87" s="6">
        <f t="shared" si="12"/>
        <v>5.9722222222222001</v>
      </c>
      <c r="G87" s="6">
        <f t="shared" si="10"/>
        <v>-92.49015</v>
      </c>
      <c r="H87" s="6"/>
      <c r="J87">
        <v>6444444444.4443998</v>
      </c>
      <c r="K87">
        <v>-82.591392999999997</v>
      </c>
      <c r="L87">
        <v>-73.575751999999994</v>
      </c>
      <c r="N87" s="6">
        <f t="shared" si="13"/>
        <v>5.9722222222222001</v>
      </c>
      <c r="O87" s="6">
        <f t="shared" si="11"/>
        <v>-75.068175999999994</v>
      </c>
      <c r="P87" s="6"/>
    </row>
    <row r="88" spans="2:16" x14ac:dyDescent="0.25">
      <c r="B88">
        <v>6907407407.4074001</v>
      </c>
      <c r="C88">
        <v>-83.696167000000003</v>
      </c>
      <c r="D88">
        <v>-76.490891000000005</v>
      </c>
      <c r="F88" s="6">
        <f t="shared" si="12"/>
        <v>6.375</v>
      </c>
      <c r="G88" s="6">
        <f t="shared" si="10"/>
        <v>-88.448334000000003</v>
      </c>
      <c r="H88" s="6"/>
      <c r="J88">
        <v>6907407407.4074001</v>
      </c>
      <c r="K88">
        <v>-86.576340000000002</v>
      </c>
      <c r="L88">
        <v>-77.663200000000003</v>
      </c>
      <c r="N88" s="6">
        <f t="shared" si="13"/>
        <v>6.375</v>
      </c>
      <c r="O88" s="6">
        <f t="shared" si="11"/>
        <v>-76.451790000000003</v>
      </c>
      <c r="P88" s="6"/>
    </row>
    <row r="89" spans="2:16" x14ac:dyDescent="0.25">
      <c r="B89">
        <v>7370370370.3704004</v>
      </c>
      <c r="C89">
        <v>-83.630263999999997</v>
      </c>
      <c r="D89">
        <v>-76.349838000000005</v>
      </c>
      <c r="F89" s="6">
        <f t="shared" si="12"/>
        <v>6.7777777777777999</v>
      </c>
      <c r="G89" s="6">
        <f t="shared" si="10"/>
        <v>-82.172049999999999</v>
      </c>
      <c r="H89" s="6"/>
      <c r="J89">
        <v>7370370370.3704004</v>
      </c>
      <c r="K89">
        <v>-88.970695000000006</v>
      </c>
      <c r="L89">
        <v>-79.873169000000004</v>
      </c>
      <c r="N89" s="6">
        <f t="shared" si="13"/>
        <v>6.7777777777777999</v>
      </c>
      <c r="O89" s="6">
        <f t="shared" si="11"/>
        <v>-74.421195999999995</v>
      </c>
      <c r="P89" s="6"/>
    </row>
    <row r="90" spans="2:16" x14ac:dyDescent="0.25">
      <c r="B90">
        <v>7833333333.3332996</v>
      </c>
      <c r="C90">
        <v>-82.472403999999997</v>
      </c>
      <c r="D90">
        <v>-74.683280999999994</v>
      </c>
      <c r="F90" s="6">
        <f t="shared" si="12"/>
        <v>7.1805555555555998</v>
      </c>
      <c r="G90" s="6">
        <f t="shared" si="10"/>
        <v>-77.830734000000007</v>
      </c>
      <c r="H90" s="6"/>
      <c r="J90">
        <v>7833333333.3332996</v>
      </c>
      <c r="K90">
        <v>-86.728606999999997</v>
      </c>
      <c r="L90">
        <v>-77.405440999999996</v>
      </c>
      <c r="N90" s="6">
        <f t="shared" si="13"/>
        <v>7.1805555555555998</v>
      </c>
      <c r="O90" s="6">
        <f t="shared" si="11"/>
        <v>-77.139587000000006</v>
      </c>
      <c r="P90" s="6"/>
    </row>
    <row r="91" spans="2:16" x14ac:dyDescent="0.25">
      <c r="B91">
        <v>8296296296.2962999</v>
      </c>
      <c r="C91">
        <v>-82.547248999999994</v>
      </c>
      <c r="D91">
        <v>-74.434227000000007</v>
      </c>
      <c r="F91" s="6">
        <f t="shared" si="12"/>
        <v>7.5833333333332993</v>
      </c>
      <c r="G91" s="6">
        <f t="shared" si="10"/>
        <v>-82.960875999999999</v>
      </c>
      <c r="H91" s="6"/>
      <c r="J91">
        <v>8296296296.2962999</v>
      </c>
      <c r="K91">
        <v>-80.577247999999997</v>
      </c>
      <c r="L91">
        <v>-70.910149000000004</v>
      </c>
      <c r="N91" s="6">
        <f t="shared" si="13"/>
        <v>7.5833333333332993</v>
      </c>
      <c r="O91" s="6">
        <f t="shared" si="11"/>
        <v>-77.995102000000003</v>
      </c>
      <c r="P91" s="6"/>
    </row>
    <row r="92" spans="2:16" x14ac:dyDescent="0.25">
      <c r="B92">
        <v>8759259259.2593002</v>
      </c>
      <c r="C92">
        <v>-91.033066000000005</v>
      </c>
      <c r="D92">
        <v>-82.568023999999994</v>
      </c>
      <c r="F92" s="6">
        <f t="shared" si="12"/>
        <v>7.9861111111111001</v>
      </c>
      <c r="G92" s="6">
        <f t="shared" si="10"/>
        <v>-77.843200999999993</v>
      </c>
      <c r="H92" s="6"/>
      <c r="J92">
        <v>8759259259.2593002</v>
      </c>
      <c r="K92">
        <v>-81.208954000000006</v>
      </c>
      <c r="L92">
        <v>-70.784164000000004</v>
      </c>
      <c r="N92" s="6">
        <f t="shared" si="13"/>
        <v>7.9861111111111001</v>
      </c>
      <c r="O92" s="6">
        <f t="shared" si="11"/>
        <v>-75.201469000000003</v>
      </c>
      <c r="P92" s="6"/>
    </row>
    <row r="93" spans="2:16" x14ac:dyDescent="0.25">
      <c r="B93">
        <v>9222222222.2222004</v>
      </c>
      <c r="C93">
        <v>-89.390984000000003</v>
      </c>
      <c r="D93">
        <v>-80.860634000000005</v>
      </c>
      <c r="F93" s="6">
        <f t="shared" si="12"/>
        <v>8.3888888888888999</v>
      </c>
      <c r="G93" s="6">
        <f t="shared" si="10"/>
        <v>-79.828971999999993</v>
      </c>
      <c r="H93" s="6"/>
      <c r="J93">
        <v>9222222222.2222004</v>
      </c>
      <c r="K93">
        <v>-79.412148000000002</v>
      </c>
      <c r="L93">
        <v>-69.284583999999995</v>
      </c>
      <c r="N93" s="6">
        <f t="shared" si="13"/>
        <v>8.3888888888888999</v>
      </c>
      <c r="O93" s="6">
        <f t="shared" si="11"/>
        <v>-75.296042999999997</v>
      </c>
      <c r="P93" s="6"/>
    </row>
    <row r="94" spans="2:16" x14ac:dyDescent="0.25">
      <c r="B94">
        <v>9685185185.1851997</v>
      </c>
      <c r="C94">
        <v>-84.573089999999993</v>
      </c>
      <c r="D94">
        <v>-75.770554000000004</v>
      </c>
      <c r="F94" s="6">
        <f t="shared" si="12"/>
        <v>8.7916666666666998</v>
      </c>
      <c r="G94" s="6">
        <f t="shared" si="10"/>
        <v>-78.008910999999998</v>
      </c>
      <c r="H94" s="6"/>
      <c r="J94">
        <v>9685185185.1851997</v>
      </c>
      <c r="K94">
        <v>-74.587463</v>
      </c>
      <c r="L94">
        <v>-64.785088000000002</v>
      </c>
      <c r="N94" s="6">
        <f t="shared" si="13"/>
        <v>8.7916666666666998</v>
      </c>
      <c r="O94" s="6">
        <f t="shared" si="11"/>
        <v>-75.899474999999995</v>
      </c>
      <c r="P94" s="6"/>
    </row>
    <row r="95" spans="2:16" x14ac:dyDescent="0.25">
      <c r="B95">
        <v>10148148148.148001</v>
      </c>
      <c r="C95">
        <v>-80.418876999999995</v>
      </c>
      <c r="D95">
        <v>-71.029373000000007</v>
      </c>
      <c r="F95" s="6">
        <f t="shared" si="12"/>
        <v>9.1944444444444002</v>
      </c>
      <c r="G95" s="6">
        <f t="shared" si="10"/>
        <v>-75.936988999999997</v>
      </c>
      <c r="H95" s="6"/>
      <c r="J95">
        <v>10148148148.148001</v>
      </c>
      <c r="K95">
        <v>-74.936454999999995</v>
      </c>
      <c r="L95">
        <v>-65.611046000000002</v>
      </c>
      <c r="N95" s="6">
        <f t="shared" si="13"/>
        <v>9.1944444444444002</v>
      </c>
      <c r="O95" s="6">
        <f t="shared" si="11"/>
        <v>-77.136841000000004</v>
      </c>
      <c r="P95" s="6"/>
    </row>
    <row r="96" spans="2:16" x14ac:dyDescent="0.25">
      <c r="B96">
        <v>10611111111.111</v>
      </c>
      <c r="C96">
        <v>-79.726699999999994</v>
      </c>
      <c r="D96">
        <v>-69.986221</v>
      </c>
      <c r="F96" s="6">
        <f t="shared" si="12"/>
        <v>9.5972222222222001</v>
      </c>
      <c r="G96" s="6">
        <f t="shared" si="10"/>
        <v>-76.469443999999996</v>
      </c>
      <c r="H96" s="6"/>
      <c r="J96">
        <v>10611111111.111</v>
      </c>
      <c r="K96">
        <v>-73.168541000000005</v>
      </c>
      <c r="L96">
        <v>-63.986164000000002</v>
      </c>
      <c r="N96" s="6">
        <f t="shared" si="13"/>
        <v>9.5972222222222001</v>
      </c>
      <c r="O96" s="6">
        <f t="shared" si="11"/>
        <v>-73.061531000000002</v>
      </c>
      <c r="P96" s="6"/>
    </row>
    <row r="97" spans="2:16" x14ac:dyDescent="0.25">
      <c r="B97">
        <v>11074074074.073999</v>
      </c>
      <c r="C97">
        <v>-81.033653000000001</v>
      </c>
      <c r="D97">
        <v>-71.740234000000001</v>
      </c>
      <c r="F97" s="6">
        <f t="shared" si="12"/>
        <v>10</v>
      </c>
      <c r="G97" s="6">
        <f t="shared" si="10"/>
        <v>-74.545119999999997</v>
      </c>
      <c r="H97" s="6"/>
      <c r="J97">
        <v>11074074074.073999</v>
      </c>
      <c r="K97">
        <v>-70.852858999999995</v>
      </c>
      <c r="L97">
        <v>-61.435982000000003</v>
      </c>
      <c r="N97" s="6">
        <f t="shared" si="13"/>
        <v>10</v>
      </c>
      <c r="O97" s="6">
        <f t="shared" si="11"/>
        <v>-74.023314999999997</v>
      </c>
      <c r="P97" s="6"/>
    </row>
    <row r="98" spans="2:16" x14ac:dyDescent="0.25">
      <c r="B98">
        <v>11537037037.037001</v>
      </c>
      <c r="C98">
        <v>-81.853194999999999</v>
      </c>
      <c r="D98">
        <v>-73.370971999999995</v>
      </c>
      <c r="F98" s="6" t="s">
        <v>21</v>
      </c>
      <c r="H98" s="6"/>
      <c r="J98">
        <v>11537037037.037001</v>
      </c>
      <c r="K98">
        <v>-69.981712000000002</v>
      </c>
      <c r="L98">
        <v>-59.920001999999997</v>
      </c>
      <c r="N98" s="6" t="s">
        <v>21</v>
      </c>
      <c r="P98" s="6"/>
    </row>
    <row r="99" spans="2:16" x14ac:dyDescent="0.25">
      <c r="B99">
        <v>12000000000</v>
      </c>
      <c r="C99">
        <v>-80.748581000000001</v>
      </c>
      <c r="D99">
        <v>-72.145065000000002</v>
      </c>
      <c r="H99" s="6"/>
      <c r="J99">
        <v>12000000000</v>
      </c>
      <c r="K99">
        <v>-69.492003999999994</v>
      </c>
      <c r="L99">
        <v>-58.118935</v>
      </c>
      <c r="P99" s="6"/>
    </row>
    <row r="100" spans="2:16" x14ac:dyDescent="0.25">
      <c r="B100" t="s">
        <v>21</v>
      </c>
      <c r="H100" s="6"/>
      <c r="J100" t="s">
        <v>21</v>
      </c>
      <c r="P100" s="6"/>
    </row>
    <row r="101" spans="2:16" x14ac:dyDescent="0.25">
      <c r="F101" s="6" t="s">
        <v>25</v>
      </c>
      <c r="H101" s="6"/>
      <c r="N101" s="6" t="s">
        <v>25</v>
      </c>
      <c r="P101" s="6"/>
    </row>
    <row r="102" spans="2:16" ht="15.75" x14ac:dyDescent="0.25">
      <c r="F102" s="6" t="s">
        <v>19</v>
      </c>
      <c r="G102" s="6" t="str">
        <f t="shared" ref="G102:G121" si="14">D128</f>
        <v>5Ix0L dBc Log Mag(dB)</v>
      </c>
      <c r="H102" s="33">
        <v>5</v>
      </c>
      <c r="N102" s="6" t="s">
        <v>19</v>
      </c>
      <c r="O102" s="6" t="str">
        <f t="shared" ref="O102:O121" si="15">L128</f>
        <v>5Ix0L dBc Log Mag(dB)</v>
      </c>
      <c r="P102" s="33">
        <v>5</v>
      </c>
    </row>
    <row r="103" spans="2:16" ht="15.75" x14ac:dyDescent="0.25">
      <c r="B103" t="s">
        <v>24</v>
      </c>
      <c r="F103" s="6">
        <f t="shared" ref="F103:F121" si="16">B129/1000000000</f>
        <v>2.2000000000000002</v>
      </c>
      <c r="G103" s="6">
        <f t="shared" si="14"/>
        <v>-90.106148000000005</v>
      </c>
      <c r="H103" s="34">
        <f>ABS(AVERAGE(G103:G121)-(H102-1)*10)</f>
        <v>124.57359963157893</v>
      </c>
      <c r="J103" t="s">
        <v>24</v>
      </c>
      <c r="N103" s="6">
        <f t="shared" ref="N103:N121" si="17">J129/1000000000</f>
        <v>2.2000000000000002</v>
      </c>
      <c r="O103" s="6">
        <f t="shared" si="15"/>
        <v>-90.393410000000003</v>
      </c>
      <c r="P103" s="34">
        <f>ABS(AVERAGE(O103:O121)-(P102-1)*10)</f>
        <v>122.36729626315787</v>
      </c>
    </row>
    <row r="104" spans="2:16" x14ac:dyDescent="0.25">
      <c r="B104" t="s">
        <v>19</v>
      </c>
      <c r="C104" t="s">
        <v>121</v>
      </c>
      <c r="D104" t="s">
        <v>29</v>
      </c>
      <c r="F104" s="6">
        <f t="shared" si="16"/>
        <v>2.5222222222221999</v>
      </c>
      <c r="G104" s="6">
        <f t="shared" si="14"/>
        <v>-89.526131000000007</v>
      </c>
      <c r="J104" t="s">
        <v>19</v>
      </c>
      <c r="K104" t="s">
        <v>121</v>
      </c>
      <c r="L104" t="s">
        <v>29</v>
      </c>
      <c r="N104" s="6">
        <f t="shared" si="17"/>
        <v>2.5222222222221999</v>
      </c>
      <c r="O104" s="6">
        <f t="shared" si="15"/>
        <v>-86.214080999999993</v>
      </c>
    </row>
    <row r="105" spans="2:16" x14ac:dyDescent="0.25">
      <c r="B105">
        <v>2750000000</v>
      </c>
      <c r="C105">
        <v>-90.928543000000005</v>
      </c>
      <c r="D105">
        <v>-83.856185999999994</v>
      </c>
      <c r="F105" s="6">
        <f t="shared" si="16"/>
        <v>2.8444444444443997</v>
      </c>
      <c r="G105" s="6">
        <f t="shared" si="14"/>
        <v>-91.535904000000002</v>
      </c>
      <c r="J105">
        <v>2750000000</v>
      </c>
      <c r="K105">
        <v>-80.095862999999994</v>
      </c>
      <c r="L105">
        <v>-71.403908000000001</v>
      </c>
      <c r="N105" s="6">
        <f t="shared" si="17"/>
        <v>2.8444444444443997</v>
      </c>
      <c r="O105" s="6">
        <f t="shared" si="15"/>
        <v>-85.593292000000005</v>
      </c>
    </row>
    <row r="106" spans="2:16" x14ac:dyDescent="0.25">
      <c r="B106">
        <v>3152777777.7778001</v>
      </c>
      <c r="C106">
        <v>-93.575103999999996</v>
      </c>
      <c r="D106">
        <v>-86.479866000000001</v>
      </c>
      <c r="F106" s="6">
        <f t="shared" si="16"/>
        <v>3.1666666666666998</v>
      </c>
      <c r="G106" s="6">
        <f t="shared" si="14"/>
        <v>-90.045936999999995</v>
      </c>
      <c r="J106">
        <v>3152777777.7778001</v>
      </c>
      <c r="K106">
        <v>-81.355971999999994</v>
      </c>
      <c r="L106">
        <v>-72.487312000000003</v>
      </c>
      <c r="N106" s="6">
        <f t="shared" si="17"/>
        <v>3.1666666666666998</v>
      </c>
      <c r="O106" s="6">
        <f t="shared" si="15"/>
        <v>-84.876296999999994</v>
      </c>
    </row>
    <row r="107" spans="2:16" x14ac:dyDescent="0.25">
      <c r="B107">
        <v>3555555555.5556002</v>
      </c>
      <c r="C107">
        <v>-94.849318999999994</v>
      </c>
      <c r="D107">
        <v>-87.764420000000001</v>
      </c>
      <c r="F107" s="6">
        <f t="shared" si="16"/>
        <v>3.4888888888888996</v>
      </c>
      <c r="G107" s="6">
        <f t="shared" si="14"/>
        <v>-89.972885000000005</v>
      </c>
      <c r="J107">
        <v>3555555555.5556002</v>
      </c>
      <c r="K107">
        <v>-81.389183000000003</v>
      </c>
      <c r="L107">
        <v>-72.396027000000004</v>
      </c>
      <c r="N107" s="6">
        <f t="shared" si="17"/>
        <v>3.4888888888888996</v>
      </c>
      <c r="O107" s="6">
        <f t="shared" si="15"/>
        <v>-87.040840000000003</v>
      </c>
    </row>
    <row r="108" spans="2:16" x14ac:dyDescent="0.25">
      <c r="B108">
        <v>3958333333.3333001</v>
      </c>
      <c r="C108">
        <v>-97.186599999999999</v>
      </c>
      <c r="D108">
        <v>-90.091476</v>
      </c>
      <c r="F108" s="6">
        <f t="shared" si="16"/>
        <v>3.8111111111111002</v>
      </c>
      <c r="G108" s="6">
        <f t="shared" si="14"/>
        <v>-91.633858000000004</v>
      </c>
      <c r="J108">
        <v>3958333333.3333001</v>
      </c>
      <c r="K108">
        <v>-82.55883</v>
      </c>
      <c r="L108">
        <v>-73.384743</v>
      </c>
      <c r="N108" s="6">
        <f t="shared" si="17"/>
        <v>3.8111111111111002</v>
      </c>
      <c r="O108" s="6">
        <f t="shared" si="15"/>
        <v>-81.029633000000004</v>
      </c>
    </row>
    <row r="109" spans="2:16" x14ac:dyDescent="0.25">
      <c r="B109">
        <v>4361111111.1111002</v>
      </c>
      <c r="C109">
        <v>-93.934539999999998</v>
      </c>
      <c r="D109">
        <v>-86.860184000000004</v>
      </c>
      <c r="F109" s="6">
        <f t="shared" si="16"/>
        <v>4.1333333333333</v>
      </c>
      <c r="G109" s="6">
        <f t="shared" si="14"/>
        <v>-92.382071999999994</v>
      </c>
      <c r="J109">
        <v>4361111111.1111002</v>
      </c>
      <c r="K109">
        <v>-82.233008999999996</v>
      </c>
      <c r="L109">
        <v>-72.960396000000003</v>
      </c>
      <c r="N109" s="6">
        <f t="shared" si="17"/>
        <v>4.1333333333333</v>
      </c>
      <c r="O109" s="6">
        <f t="shared" si="15"/>
        <v>-86.938582999999994</v>
      </c>
    </row>
    <row r="110" spans="2:16" x14ac:dyDescent="0.25">
      <c r="B110">
        <v>4763888888.8888998</v>
      </c>
      <c r="C110">
        <v>-100.45008</v>
      </c>
      <c r="D110">
        <v>-93.319084000000004</v>
      </c>
      <c r="F110" s="6">
        <f t="shared" si="16"/>
        <v>4.4555555555556001</v>
      </c>
      <c r="G110" s="6">
        <f t="shared" si="14"/>
        <v>-91.027518999999998</v>
      </c>
      <c r="J110">
        <v>4763888888.8888998</v>
      </c>
      <c r="K110">
        <v>-85.566260999999997</v>
      </c>
      <c r="L110">
        <v>-76.427277000000004</v>
      </c>
      <c r="N110" s="6">
        <f t="shared" si="17"/>
        <v>4.4555555555556001</v>
      </c>
      <c r="O110" s="6">
        <f t="shared" si="15"/>
        <v>-86.582458000000003</v>
      </c>
    </row>
    <row r="111" spans="2:16" x14ac:dyDescent="0.25">
      <c r="B111">
        <v>5166666666.6667004</v>
      </c>
      <c r="C111">
        <v>-99.193839999999994</v>
      </c>
      <c r="D111">
        <v>-92.120170999999999</v>
      </c>
      <c r="F111" s="6">
        <f t="shared" si="16"/>
        <v>4.7777777777777999</v>
      </c>
      <c r="G111" s="6">
        <f t="shared" si="14"/>
        <v>-92.650620000000004</v>
      </c>
      <c r="J111">
        <v>5166666666.6667004</v>
      </c>
      <c r="K111">
        <v>-98.072281000000004</v>
      </c>
      <c r="L111">
        <v>-89.056633000000005</v>
      </c>
      <c r="N111" s="6">
        <f t="shared" si="17"/>
        <v>4.7777777777777999</v>
      </c>
      <c r="O111" s="6">
        <f t="shared" si="15"/>
        <v>-83.494095000000002</v>
      </c>
    </row>
    <row r="112" spans="2:16" x14ac:dyDescent="0.25">
      <c r="B112">
        <v>5569444444.4443998</v>
      </c>
      <c r="C112">
        <v>-97.172507999999993</v>
      </c>
      <c r="D112">
        <v>-89.967231999999996</v>
      </c>
      <c r="F112" s="6">
        <f t="shared" si="16"/>
        <v>5.0999999999999996</v>
      </c>
      <c r="G112" s="6">
        <f t="shared" si="14"/>
        <v>-89.239388000000005</v>
      </c>
      <c r="J112">
        <v>5569444444.4443998</v>
      </c>
      <c r="K112">
        <v>-89.536888000000005</v>
      </c>
      <c r="L112">
        <v>-80.623749000000004</v>
      </c>
      <c r="N112" s="6">
        <f t="shared" si="17"/>
        <v>5.0999999999999996</v>
      </c>
      <c r="O112" s="6">
        <f t="shared" si="15"/>
        <v>-87.967635999999999</v>
      </c>
    </row>
    <row r="113" spans="2:15" x14ac:dyDescent="0.25">
      <c r="B113">
        <v>5972222222.2222004</v>
      </c>
      <c r="C113">
        <v>-99.770576000000005</v>
      </c>
      <c r="D113">
        <v>-92.49015</v>
      </c>
      <c r="F113" s="6">
        <f t="shared" si="16"/>
        <v>5.4222222222222003</v>
      </c>
      <c r="G113" s="6">
        <f t="shared" si="14"/>
        <v>-79.582847999999998</v>
      </c>
      <c r="J113">
        <v>5972222222.2222004</v>
      </c>
      <c r="K113">
        <v>-84.165694999999999</v>
      </c>
      <c r="L113">
        <v>-75.068175999999994</v>
      </c>
      <c r="N113" s="6">
        <f t="shared" si="17"/>
        <v>5.4222222222222003</v>
      </c>
      <c r="O113" s="6">
        <f t="shared" si="15"/>
        <v>-76.897696999999994</v>
      </c>
    </row>
    <row r="114" spans="2:15" x14ac:dyDescent="0.25">
      <c r="B114">
        <v>6375000000</v>
      </c>
      <c r="C114">
        <v>-96.237457000000006</v>
      </c>
      <c r="D114">
        <v>-88.448334000000003</v>
      </c>
      <c r="F114" s="6">
        <f t="shared" si="16"/>
        <v>5.7444444444444001</v>
      </c>
      <c r="G114" s="6">
        <f t="shared" si="14"/>
        <v>-81.24015</v>
      </c>
      <c r="J114">
        <v>6375000000</v>
      </c>
      <c r="K114">
        <v>-85.774956000000003</v>
      </c>
      <c r="L114">
        <v>-76.451790000000003</v>
      </c>
      <c r="N114" s="6">
        <f t="shared" si="17"/>
        <v>5.7444444444444001</v>
      </c>
      <c r="O114" s="6">
        <f t="shared" si="15"/>
        <v>-77.901764</v>
      </c>
    </row>
    <row r="115" spans="2:15" x14ac:dyDescent="0.25">
      <c r="B115">
        <v>6777777777.7777996</v>
      </c>
      <c r="C115">
        <v>-90.285065000000003</v>
      </c>
      <c r="D115">
        <v>-82.172049999999999</v>
      </c>
      <c r="F115" s="6">
        <f t="shared" si="16"/>
        <v>6.0666666666667002</v>
      </c>
      <c r="G115" s="6">
        <f t="shared" si="14"/>
        <v>-79.220534999999998</v>
      </c>
      <c r="J115">
        <v>6777777777.7777996</v>
      </c>
      <c r="K115">
        <v>-84.088295000000002</v>
      </c>
      <c r="L115">
        <v>-74.421195999999995</v>
      </c>
      <c r="N115" s="6">
        <f t="shared" si="17"/>
        <v>6.0666666666667002</v>
      </c>
      <c r="O115" s="6">
        <f t="shared" si="15"/>
        <v>-86.718345999999997</v>
      </c>
    </row>
    <row r="116" spans="2:15" x14ac:dyDescent="0.25">
      <c r="B116">
        <v>7180555555.5556002</v>
      </c>
      <c r="C116">
        <v>-86.295769000000007</v>
      </c>
      <c r="D116">
        <v>-77.830734000000007</v>
      </c>
      <c r="F116" s="6">
        <f t="shared" si="16"/>
        <v>6.3888888888888999</v>
      </c>
      <c r="G116" s="6">
        <f t="shared" si="14"/>
        <v>-79.259101999999999</v>
      </c>
      <c r="J116">
        <v>7180555555.5556002</v>
      </c>
      <c r="K116">
        <v>-87.564376999999993</v>
      </c>
      <c r="L116">
        <v>-77.139587000000006</v>
      </c>
      <c r="N116" s="6">
        <f t="shared" si="17"/>
        <v>6.3888888888888999</v>
      </c>
      <c r="O116" s="6">
        <f t="shared" si="15"/>
        <v>-77.989151000000007</v>
      </c>
    </row>
    <row r="117" spans="2:15" x14ac:dyDescent="0.25">
      <c r="B117">
        <v>7583333333.3332996</v>
      </c>
      <c r="C117">
        <v>-91.491219000000001</v>
      </c>
      <c r="D117">
        <v>-82.960875999999999</v>
      </c>
      <c r="F117" s="6">
        <f t="shared" si="16"/>
        <v>6.7111111111111006</v>
      </c>
      <c r="G117" s="6">
        <f t="shared" si="14"/>
        <v>-77.086410999999998</v>
      </c>
      <c r="J117">
        <v>7583333333.3332996</v>
      </c>
      <c r="K117">
        <v>-88.122664999999998</v>
      </c>
      <c r="L117">
        <v>-77.995102000000003</v>
      </c>
      <c r="N117" s="6">
        <f t="shared" si="17"/>
        <v>6.7111111111111006</v>
      </c>
      <c r="O117" s="6">
        <f t="shared" si="15"/>
        <v>-75.854118</v>
      </c>
    </row>
    <row r="118" spans="2:15" x14ac:dyDescent="0.25">
      <c r="B118">
        <v>7986111111.1111002</v>
      </c>
      <c r="C118">
        <v>-86.645736999999997</v>
      </c>
      <c r="D118">
        <v>-77.843200999999993</v>
      </c>
      <c r="F118" s="6">
        <f t="shared" si="16"/>
        <v>7.0333333333332995</v>
      </c>
      <c r="G118" s="6">
        <f t="shared" si="14"/>
        <v>-75.832335999999998</v>
      </c>
      <c r="J118">
        <v>7986111111.1111002</v>
      </c>
      <c r="K118">
        <v>-85.003844999999998</v>
      </c>
      <c r="L118">
        <v>-75.201469000000003</v>
      </c>
      <c r="N118" s="6">
        <f t="shared" si="17"/>
        <v>7.0333333333332995</v>
      </c>
      <c r="O118" s="6">
        <f t="shared" si="15"/>
        <v>-78.255745000000005</v>
      </c>
    </row>
    <row r="119" spans="2:15" x14ac:dyDescent="0.25">
      <c r="B119">
        <v>8388888888.8888998</v>
      </c>
      <c r="C119">
        <v>-89.218474999999998</v>
      </c>
      <c r="D119">
        <v>-79.828971999999993</v>
      </c>
      <c r="F119" s="6">
        <f t="shared" si="16"/>
        <v>7.3555555555556005</v>
      </c>
      <c r="G119" s="6">
        <f t="shared" si="14"/>
        <v>-78.449737999999996</v>
      </c>
      <c r="J119">
        <v>8388888888.8888998</v>
      </c>
      <c r="K119">
        <v>-84.621452000000005</v>
      </c>
      <c r="L119">
        <v>-75.296042999999997</v>
      </c>
      <c r="N119" s="6">
        <f t="shared" si="17"/>
        <v>7.3555555555556005</v>
      </c>
      <c r="O119" s="6">
        <f t="shared" si="15"/>
        <v>-80.194366000000002</v>
      </c>
    </row>
    <row r="120" spans="2:15" x14ac:dyDescent="0.25">
      <c r="B120">
        <v>8791666666.6667004</v>
      </c>
      <c r="C120">
        <v>-87.749390000000005</v>
      </c>
      <c r="D120">
        <v>-78.008910999999998</v>
      </c>
      <c r="F120" s="6">
        <f t="shared" si="16"/>
        <v>7.6777777777777994</v>
      </c>
      <c r="G120" s="6">
        <f t="shared" si="14"/>
        <v>-75.073386999999997</v>
      </c>
      <c r="J120">
        <v>8791666666.6667004</v>
      </c>
      <c r="K120">
        <v>-85.081856000000002</v>
      </c>
      <c r="L120">
        <v>-75.899474999999995</v>
      </c>
      <c r="N120" s="6">
        <f t="shared" si="17"/>
        <v>7.6777777777777994</v>
      </c>
      <c r="O120" s="6">
        <f t="shared" si="15"/>
        <v>-77.877808000000002</v>
      </c>
    </row>
    <row r="121" spans="2:15" x14ac:dyDescent="0.25">
      <c r="B121">
        <v>9194444444.4444008</v>
      </c>
      <c r="C121">
        <v>-85.230400000000003</v>
      </c>
      <c r="D121">
        <v>-75.936988999999997</v>
      </c>
      <c r="F121" s="6">
        <f t="shared" si="16"/>
        <v>8</v>
      </c>
      <c r="G121" s="6">
        <f t="shared" si="14"/>
        <v>-73.033423999999997</v>
      </c>
      <c r="J121">
        <v>9194444444.4444008</v>
      </c>
      <c r="K121">
        <v>-86.553725999999997</v>
      </c>
      <c r="L121">
        <v>-77.136841000000004</v>
      </c>
      <c r="N121" s="6">
        <f t="shared" si="17"/>
        <v>8</v>
      </c>
      <c r="O121" s="6">
        <f t="shared" si="15"/>
        <v>-73.159308999999993</v>
      </c>
    </row>
    <row r="122" spans="2:15" x14ac:dyDescent="0.25">
      <c r="B122">
        <v>9597222222.2222004</v>
      </c>
      <c r="C122">
        <v>-84.951660000000004</v>
      </c>
      <c r="D122">
        <v>-76.469443999999996</v>
      </c>
      <c r="F122" s="6" t="s">
        <v>21</v>
      </c>
      <c r="J122">
        <v>9597222222.2222004</v>
      </c>
      <c r="K122">
        <v>-83.123244999999997</v>
      </c>
      <c r="L122">
        <v>-73.061531000000002</v>
      </c>
      <c r="N122" s="6" t="s">
        <v>21</v>
      </c>
    </row>
    <row r="123" spans="2:15" x14ac:dyDescent="0.25">
      <c r="B123">
        <v>10000000000</v>
      </c>
      <c r="C123">
        <v>-83.148635999999996</v>
      </c>
      <c r="D123">
        <v>-74.545119999999997</v>
      </c>
      <c r="J123">
        <v>10000000000</v>
      </c>
      <c r="K123">
        <v>-85.396384999999995</v>
      </c>
      <c r="L123">
        <v>-74.023314999999997</v>
      </c>
    </row>
    <row r="124" spans="2:15" x14ac:dyDescent="0.25">
      <c r="B124" t="s">
        <v>21</v>
      </c>
      <c r="J124" t="s">
        <v>21</v>
      </c>
    </row>
    <row r="127" spans="2:15" x14ac:dyDescent="0.25">
      <c r="B127" t="s">
        <v>25</v>
      </c>
      <c r="J127" t="s">
        <v>25</v>
      </c>
    </row>
    <row r="128" spans="2:15" x14ac:dyDescent="0.25">
      <c r="B128" t="s">
        <v>19</v>
      </c>
      <c r="C128" t="s">
        <v>122</v>
      </c>
      <c r="D128" t="s">
        <v>30</v>
      </c>
      <c r="J128" t="s">
        <v>19</v>
      </c>
      <c r="K128" t="s">
        <v>122</v>
      </c>
      <c r="L128" t="s">
        <v>30</v>
      </c>
    </row>
    <row r="129" spans="2:12" x14ac:dyDescent="0.25">
      <c r="B129">
        <v>2200000000</v>
      </c>
      <c r="C129">
        <v>-97.178505000000001</v>
      </c>
      <c r="D129">
        <v>-90.106148000000005</v>
      </c>
      <c r="J129">
        <v>2200000000</v>
      </c>
      <c r="K129">
        <v>-99.085364999999996</v>
      </c>
      <c r="L129">
        <v>-90.393410000000003</v>
      </c>
    </row>
    <row r="130" spans="2:12" x14ac:dyDescent="0.25">
      <c r="B130">
        <v>2522222222.2221999</v>
      </c>
      <c r="C130">
        <v>-96.621368000000004</v>
      </c>
      <c r="D130">
        <v>-89.526131000000007</v>
      </c>
      <c r="J130">
        <v>2522222222.2221999</v>
      </c>
      <c r="K130">
        <v>-95.082740999999999</v>
      </c>
      <c r="L130">
        <v>-86.214080999999993</v>
      </c>
    </row>
    <row r="131" spans="2:12" x14ac:dyDescent="0.25">
      <c r="B131">
        <v>2844444444.4443998</v>
      </c>
      <c r="C131">
        <v>-98.620804000000007</v>
      </c>
      <c r="D131">
        <v>-91.535904000000002</v>
      </c>
      <c r="J131">
        <v>2844444444.4443998</v>
      </c>
      <c r="K131">
        <v>-94.586455999999998</v>
      </c>
      <c r="L131">
        <v>-85.593292000000005</v>
      </c>
    </row>
    <row r="132" spans="2:12" x14ac:dyDescent="0.25">
      <c r="B132">
        <v>3166666666.6666999</v>
      </c>
      <c r="C132">
        <v>-97.141059999999996</v>
      </c>
      <c r="D132">
        <v>-90.045936999999995</v>
      </c>
      <c r="J132">
        <v>3166666666.6666999</v>
      </c>
      <c r="K132">
        <v>-94.050385000000006</v>
      </c>
      <c r="L132">
        <v>-84.876296999999994</v>
      </c>
    </row>
    <row r="133" spans="2:12" x14ac:dyDescent="0.25">
      <c r="B133">
        <v>3488888888.8888998</v>
      </c>
      <c r="C133">
        <v>-97.047234000000003</v>
      </c>
      <c r="D133">
        <v>-89.972885000000005</v>
      </c>
      <c r="J133">
        <v>3488888888.8888998</v>
      </c>
      <c r="K133">
        <v>-96.313453999999993</v>
      </c>
      <c r="L133">
        <v>-87.040840000000003</v>
      </c>
    </row>
    <row r="134" spans="2:12" x14ac:dyDescent="0.25">
      <c r="B134">
        <v>3811111111.1111002</v>
      </c>
      <c r="C134">
        <v>-98.764854</v>
      </c>
      <c r="D134">
        <v>-91.633858000000004</v>
      </c>
      <c r="J134">
        <v>3811111111.1111002</v>
      </c>
      <c r="K134">
        <v>-90.168616999999998</v>
      </c>
      <c r="L134">
        <v>-81.029633000000004</v>
      </c>
    </row>
    <row r="135" spans="2:12" x14ac:dyDescent="0.25">
      <c r="B135">
        <v>4133333333.3333001</v>
      </c>
      <c r="C135">
        <v>-99.455742000000001</v>
      </c>
      <c r="D135">
        <v>-92.382071999999994</v>
      </c>
      <c r="J135">
        <v>4133333333.3333001</v>
      </c>
      <c r="K135">
        <v>-95.954223999999996</v>
      </c>
      <c r="L135">
        <v>-86.938582999999994</v>
      </c>
    </row>
    <row r="136" spans="2:12" x14ac:dyDescent="0.25">
      <c r="B136">
        <v>4455555555.5556002</v>
      </c>
      <c r="C136">
        <v>-98.232795999999993</v>
      </c>
      <c r="D136">
        <v>-91.027518999999998</v>
      </c>
      <c r="J136">
        <v>4455555555.5556002</v>
      </c>
      <c r="K136">
        <v>-95.495604999999998</v>
      </c>
      <c r="L136">
        <v>-86.582458000000003</v>
      </c>
    </row>
    <row r="137" spans="2:12" x14ac:dyDescent="0.25">
      <c r="B137">
        <v>4777777777.7777996</v>
      </c>
      <c r="C137">
        <v>-99.931045999999995</v>
      </c>
      <c r="D137">
        <v>-92.650620000000004</v>
      </c>
      <c r="J137">
        <v>4777777777.7777996</v>
      </c>
      <c r="K137">
        <v>-92.591621000000004</v>
      </c>
      <c r="L137">
        <v>-83.494095000000002</v>
      </c>
    </row>
    <row r="138" spans="2:12" x14ac:dyDescent="0.25">
      <c r="B138">
        <v>5100000000</v>
      </c>
      <c r="C138">
        <v>-97.028510999999995</v>
      </c>
      <c r="D138">
        <v>-89.239388000000005</v>
      </c>
      <c r="J138">
        <v>5100000000</v>
      </c>
      <c r="K138">
        <v>-97.290801999999999</v>
      </c>
      <c r="L138">
        <v>-87.967635999999999</v>
      </c>
    </row>
    <row r="139" spans="2:12" x14ac:dyDescent="0.25">
      <c r="B139">
        <v>5422222222.2222004</v>
      </c>
      <c r="C139">
        <v>-87.695869000000002</v>
      </c>
      <c r="D139">
        <v>-79.582847999999998</v>
      </c>
      <c r="J139">
        <v>5422222222.2222004</v>
      </c>
      <c r="K139">
        <v>-86.564796000000001</v>
      </c>
      <c r="L139">
        <v>-76.897696999999994</v>
      </c>
    </row>
    <row r="140" spans="2:12" x14ac:dyDescent="0.25">
      <c r="B140">
        <v>5744444444.4443998</v>
      </c>
      <c r="C140">
        <v>-89.705185</v>
      </c>
      <c r="D140">
        <v>-81.24015</v>
      </c>
      <c r="J140">
        <v>5744444444.4443998</v>
      </c>
      <c r="K140">
        <v>-88.326553000000004</v>
      </c>
      <c r="L140">
        <v>-77.901764</v>
      </c>
    </row>
    <row r="141" spans="2:12" x14ac:dyDescent="0.25">
      <c r="B141">
        <v>6066666666.6667004</v>
      </c>
      <c r="C141">
        <v>-87.750884999999997</v>
      </c>
      <c r="D141">
        <v>-79.220534999999998</v>
      </c>
      <c r="J141">
        <v>6066666666.6667004</v>
      </c>
      <c r="K141">
        <v>-96.845909000000006</v>
      </c>
      <c r="L141">
        <v>-86.718345999999997</v>
      </c>
    </row>
    <row r="142" spans="2:12" x14ac:dyDescent="0.25">
      <c r="B142">
        <v>6388888888.8888998</v>
      </c>
      <c r="C142">
        <v>-88.061638000000002</v>
      </c>
      <c r="D142">
        <v>-79.259101999999999</v>
      </c>
      <c r="J142">
        <v>6388888888.8888998</v>
      </c>
      <c r="K142">
        <v>-87.791527000000002</v>
      </c>
      <c r="L142">
        <v>-77.989151000000007</v>
      </c>
    </row>
    <row r="143" spans="2:12" x14ac:dyDescent="0.25">
      <c r="B143">
        <v>6711111111.1111002</v>
      </c>
      <c r="C143">
        <v>-86.475905999999995</v>
      </c>
      <c r="D143">
        <v>-77.086410999999998</v>
      </c>
      <c r="J143">
        <v>6711111111.1111002</v>
      </c>
      <c r="K143">
        <v>-85.179535000000001</v>
      </c>
      <c r="L143">
        <v>-75.854118</v>
      </c>
    </row>
    <row r="144" spans="2:12" x14ac:dyDescent="0.25">
      <c r="B144">
        <v>7033333333.3332996</v>
      </c>
      <c r="C144">
        <v>-85.572806999999997</v>
      </c>
      <c r="D144">
        <v>-75.832335999999998</v>
      </c>
      <c r="J144">
        <v>7033333333.3332996</v>
      </c>
      <c r="K144">
        <v>-87.438125999999997</v>
      </c>
      <c r="L144">
        <v>-78.255745000000005</v>
      </c>
    </row>
    <row r="145" spans="2:12" x14ac:dyDescent="0.25">
      <c r="B145">
        <v>7355555555.5556002</v>
      </c>
      <c r="C145">
        <v>-87.743149000000003</v>
      </c>
      <c r="D145">
        <v>-78.449737999999996</v>
      </c>
      <c r="J145">
        <v>7355555555.5556002</v>
      </c>
      <c r="K145">
        <v>-89.611251999999993</v>
      </c>
      <c r="L145">
        <v>-80.194366000000002</v>
      </c>
    </row>
    <row r="146" spans="2:12" x14ac:dyDescent="0.25">
      <c r="B146">
        <v>7677777777.7777996</v>
      </c>
      <c r="C146">
        <v>-83.555610999999999</v>
      </c>
      <c r="D146">
        <v>-75.073386999999997</v>
      </c>
      <c r="J146">
        <v>7677777777.7777996</v>
      </c>
      <c r="K146">
        <v>-87.939514000000003</v>
      </c>
      <c r="L146">
        <v>-77.877808000000002</v>
      </c>
    </row>
    <row r="147" spans="2:12" x14ac:dyDescent="0.25">
      <c r="B147">
        <v>8000000000</v>
      </c>
      <c r="C147">
        <v>-81.636932000000002</v>
      </c>
      <c r="D147">
        <v>-73.033423999999997</v>
      </c>
      <c r="J147">
        <v>8000000000</v>
      </c>
      <c r="K147">
        <v>-84.532379000000006</v>
      </c>
      <c r="L147">
        <v>-73.159308999999993</v>
      </c>
    </row>
    <row r="148" spans="2:12" x14ac:dyDescent="0.25">
      <c r="B148" t="s">
        <v>21</v>
      </c>
      <c r="J148" t="s">
        <v>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604"/>
  <sheetViews>
    <sheetView workbookViewId="0">
      <selection activeCell="J1" sqref="J1:L1048576"/>
    </sheetView>
  </sheetViews>
  <sheetFormatPr defaultRowHeight="15" x14ac:dyDescent="0.25"/>
  <cols>
    <col min="1" max="1" width="13.7109375" style="38" customWidth="1"/>
    <col min="5" max="5" width="2" style="7" customWidth="1"/>
    <col min="6" max="6" width="17.42578125" style="6" bestFit="1" customWidth="1"/>
    <col min="7" max="7" width="25.28515625" style="6" bestFit="1" customWidth="1"/>
    <col min="8" max="8" width="9.28515625" style="82" bestFit="1" customWidth="1"/>
    <col min="9" max="9" width="13.7109375" style="38" customWidth="1"/>
    <col min="13" max="13" width="2" style="7" customWidth="1"/>
    <col min="14" max="14" width="17.42578125" style="6" bestFit="1" customWidth="1"/>
    <col min="15" max="15" width="25.28515625" style="6" bestFit="1" customWidth="1"/>
    <col min="16" max="16" width="9.28515625" style="82" bestFit="1" customWidth="1"/>
    <col min="17" max="17" width="2" style="7" customWidth="1"/>
  </cols>
  <sheetData>
    <row r="1" spans="1:17" x14ac:dyDescent="0.25">
      <c r="B1" t="s">
        <v>95</v>
      </c>
      <c r="E1" s="10"/>
      <c r="G1" s="6" t="s">
        <v>16</v>
      </c>
      <c r="J1" t="s">
        <v>95</v>
      </c>
      <c r="M1" s="10"/>
      <c r="O1" s="6" t="s">
        <v>17</v>
      </c>
      <c r="Q1" s="10"/>
    </row>
    <row r="2" spans="1:17" x14ac:dyDescent="0.25">
      <c r="A2" s="48" t="s">
        <v>111</v>
      </c>
      <c r="B2" t="s">
        <v>270</v>
      </c>
      <c r="C2" t="s">
        <v>263</v>
      </c>
      <c r="D2" t="s">
        <v>264</v>
      </c>
      <c r="E2" s="10"/>
      <c r="F2" s="15"/>
      <c r="G2" s="79" t="s">
        <v>287</v>
      </c>
      <c r="I2" s="48" t="s">
        <v>108</v>
      </c>
      <c r="J2" t="s">
        <v>270</v>
      </c>
      <c r="K2" t="s">
        <v>263</v>
      </c>
      <c r="L2" t="s">
        <v>264</v>
      </c>
      <c r="M2" s="10"/>
      <c r="N2" s="15"/>
      <c r="O2" s="79" t="s">
        <v>287</v>
      </c>
      <c r="Q2" s="10"/>
    </row>
    <row r="3" spans="1:17" x14ac:dyDescent="0.25">
      <c r="B3" t="s">
        <v>305</v>
      </c>
      <c r="C3" t="s">
        <v>306</v>
      </c>
      <c r="D3" t="s">
        <v>307</v>
      </c>
      <c r="E3" s="10"/>
      <c r="F3" s="15"/>
      <c r="G3" s="13"/>
      <c r="J3" t="s">
        <v>305</v>
      </c>
      <c r="K3" t="s">
        <v>306</v>
      </c>
      <c r="L3" t="s">
        <v>308</v>
      </c>
      <c r="M3" s="10"/>
      <c r="N3" s="15"/>
      <c r="O3" s="13"/>
      <c r="Q3" s="10"/>
    </row>
    <row r="4" spans="1:17" x14ac:dyDescent="0.25">
      <c r="B4" t="s">
        <v>98</v>
      </c>
      <c r="E4" s="10"/>
      <c r="G4" s="39" t="s">
        <v>20</v>
      </c>
      <c r="J4" t="s">
        <v>98</v>
      </c>
      <c r="M4" s="10"/>
      <c r="O4" s="39" t="s">
        <v>20</v>
      </c>
      <c r="Q4" s="10"/>
    </row>
    <row r="5" spans="1:17" x14ac:dyDescent="0.25">
      <c r="E5" s="10"/>
      <c r="F5" s="6" t="s">
        <v>18</v>
      </c>
      <c r="M5" s="10"/>
      <c r="N5" s="6" t="s">
        <v>18</v>
      </c>
      <c r="Q5" s="10"/>
    </row>
    <row r="6" spans="1:17" ht="15.75" x14ac:dyDescent="0.25">
      <c r="E6" s="10"/>
      <c r="F6" s="6" t="s">
        <v>19</v>
      </c>
      <c r="G6" s="6" t="str">
        <f t="shared" ref="G6:G25" si="0">D32</f>
        <v>1Ix2L dBc Log Mag(dB)</v>
      </c>
      <c r="H6" s="33">
        <v>1</v>
      </c>
      <c r="M6" s="10"/>
      <c r="N6" s="6" t="s">
        <v>19</v>
      </c>
      <c r="O6" s="6" t="str">
        <f t="shared" ref="O6:O25" si="1">L32</f>
        <v>1Ix2L dBc Log Mag(dB)</v>
      </c>
      <c r="P6" s="33">
        <v>1</v>
      </c>
      <c r="Q6" s="10"/>
    </row>
    <row r="7" spans="1:17" ht="15.75" x14ac:dyDescent="0.25">
      <c r="B7" t="s">
        <v>99</v>
      </c>
      <c r="E7" s="10"/>
      <c r="F7" s="6">
        <f t="shared" ref="F7:F25" si="2">B33/1000000000</f>
        <v>21.908999999999999</v>
      </c>
      <c r="G7" s="6">
        <f t="shared" si="0"/>
        <v>-33.556170999999999</v>
      </c>
      <c r="H7" s="34">
        <f>ABS(AVERAGE(G7:G25)-(H6-1)*5)</f>
        <v>41.755369105263156</v>
      </c>
      <c r="J7" t="s">
        <v>99</v>
      </c>
      <c r="M7" s="10"/>
      <c r="N7" s="6">
        <f t="shared" ref="N7:N25" si="3">J33/1000000000</f>
        <v>21.908999999999999</v>
      </c>
      <c r="O7" s="6">
        <f t="shared" si="1"/>
        <v>-25.033526999999999</v>
      </c>
      <c r="P7" s="34">
        <f>ABS(AVERAGE(O7:O25)-(P6-1)*5)</f>
        <v>37.952342473684219</v>
      </c>
      <c r="Q7" s="10"/>
    </row>
    <row r="8" spans="1:17" x14ac:dyDescent="0.25">
      <c r="B8" t="s">
        <v>19</v>
      </c>
      <c r="C8" t="s">
        <v>116</v>
      </c>
      <c r="E8" s="10"/>
      <c r="F8" s="6">
        <f t="shared" si="2"/>
        <v>22.914055555556001</v>
      </c>
      <c r="G8" s="6">
        <f t="shared" si="0"/>
        <v>-38.315204999999999</v>
      </c>
      <c r="J8" t="s">
        <v>19</v>
      </c>
      <c r="K8" t="s">
        <v>116</v>
      </c>
      <c r="M8" s="10"/>
      <c r="N8" s="6">
        <f t="shared" si="3"/>
        <v>22.914055555556001</v>
      </c>
      <c r="O8" s="6">
        <f t="shared" si="1"/>
        <v>-28.973548999999998</v>
      </c>
      <c r="Q8" s="10"/>
    </row>
    <row r="9" spans="1:17" x14ac:dyDescent="0.25">
      <c r="B9">
        <v>11000000000</v>
      </c>
      <c r="C9">
        <v>-6.7858995999999996</v>
      </c>
      <c r="E9" s="10"/>
      <c r="F9" s="6">
        <f t="shared" si="2"/>
        <v>23.919111111111</v>
      </c>
      <c r="G9" s="6">
        <f t="shared" si="0"/>
        <v>-39.620486999999997</v>
      </c>
      <c r="J9">
        <v>11000000000</v>
      </c>
      <c r="K9">
        <v>-11.180389999999999</v>
      </c>
      <c r="M9" s="10"/>
      <c r="N9" s="6">
        <f t="shared" si="3"/>
        <v>23.919111111111</v>
      </c>
      <c r="O9" s="6">
        <f t="shared" si="1"/>
        <v>-30.895244999999999</v>
      </c>
      <c r="Q9" s="10"/>
    </row>
    <row r="10" spans="1:17" x14ac:dyDescent="0.25">
      <c r="B10">
        <v>12611111111.111</v>
      </c>
      <c r="C10">
        <v>-6.5044731999999996</v>
      </c>
      <c r="E10" s="10"/>
      <c r="F10" s="6">
        <f t="shared" si="2"/>
        <v>24.924166666666999</v>
      </c>
      <c r="G10" s="6">
        <f t="shared" si="0"/>
        <v>-43.841419000000002</v>
      </c>
      <c r="J10">
        <v>12611111111.111</v>
      </c>
      <c r="K10">
        <v>-8.0864142999999995</v>
      </c>
      <c r="M10" s="10"/>
      <c r="N10" s="6">
        <f t="shared" si="3"/>
        <v>24.924166666666999</v>
      </c>
      <c r="O10" s="6">
        <f t="shared" si="1"/>
        <v>-34.039279999999998</v>
      </c>
      <c r="Q10" s="10"/>
    </row>
    <row r="11" spans="1:17" x14ac:dyDescent="0.25">
      <c r="B11">
        <v>14222222222.222</v>
      </c>
      <c r="C11">
        <v>-6.0375147</v>
      </c>
      <c r="E11" s="10"/>
      <c r="F11" s="6">
        <f t="shared" si="2"/>
        <v>25.929222222221998</v>
      </c>
      <c r="G11" s="6">
        <f t="shared" si="0"/>
        <v>-49.401211000000004</v>
      </c>
      <c r="J11">
        <v>14222222222.222</v>
      </c>
      <c r="K11">
        <v>-6.3619189</v>
      </c>
      <c r="M11" s="10"/>
      <c r="N11" s="6">
        <f t="shared" si="3"/>
        <v>25.929222222221998</v>
      </c>
      <c r="O11" s="6">
        <f t="shared" si="1"/>
        <v>-31.935015</v>
      </c>
      <c r="Q11" s="10"/>
    </row>
    <row r="12" spans="1:17" x14ac:dyDescent="0.25">
      <c r="B12">
        <v>15833333333.333</v>
      </c>
      <c r="C12">
        <v>-5.9621386999999997</v>
      </c>
      <c r="E12" s="10"/>
      <c r="F12" s="6">
        <f t="shared" si="2"/>
        <v>26.934277777778</v>
      </c>
      <c r="G12" s="6">
        <f t="shared" si="0"/>
        <v>-46.760384000000002</v>
      </c>
      <c r="J12">
        <v>15833333333.333</v>
      </c>
      <c r="K12">
        <v>-6.3517900000000003</v>
      </c>
      <c r="M12" s="10"/>
      <c r="N12" s="6">
        <f t="shared" si="3"/>
        <v>26.934277777778</v>
      </c>
      <c r="O12" s="6">
        <f t="shared" si="1"/>
        <v>-35.534855</v>
      </c>
      <c r="Q12" s="10"/>
    </row>
    <row r="13" spans="1:17" x14ac:dyDescent="0.25">
      <c r="B13">
        <v>17444444444.444</v>
      </c>
      <c r="C13">
        <v>-5.8250184000000003</v>
      </c>
      <c r="E13" s="10"/>
      <c r="F13" s="6">
        <f t="shared" si="2"/>
        <v>27.939333333333</v>
      </c>
      <c r="G13" s="6">
        <f t="shared" si="0"/>
        <v>-40.514778</v>
      </c>
      <c r="J13">
        <v>17444444444.444</v>
      </c>
      <c r="K13">
        <v>-6.7288002999999996</v>
      </c>
      <c r="M13" s="10"/>
      <c r="N13" s="6">
        <f t="shared" si="3"/>
        <v>27.939333333333</v>
      </c>
      <c r="O13" s="6">
        <f t="shared" si="1"/>
        <v>-39.776440000000001</v>
      </c>
      <c r="Q13" s="10"/>
    </row>
    <row r="14" spans="1:17" x14ac:dyDescent="0.25">
      <c r="B14">
        <v>19055555555.556</v>
      </c>
      <c r="C14">
        <v>-6.0713482000000001</v>
      </c>
      <c r="E14" s="10"/>
      <c r="F14" s="6">
        <f t="shared" si="2"/>
        <v>28.944388888889002</v>
      </c>
      <c r="G14" s="6">
        <f t="shared" si="0"/>
        <v>-43.020924000000001</v>
      </c>
      <c r="J14">
        <v>19055555555.556</v>
      </c>
      <c r="K14">
        <v>-6.8835072999999998</v>
      </c>
      <c r="M14" s="10"/>
      <c r="N14" s="6">
        <f t="shared" si="3"/>
        <v>28.944388888889002</v>
      </c>
      <c r="O14" s="6">
        <f t="shared" si="1"/>
        <v>-42.363776999999999</v>
      </c>
      <c r="Q14" s="10"/>
    </row>
    <row r="15" spans="1:17" x14ac:dyDescent="0.25">
      <c r="B15">
        <v>20666666666.667</v>
      </c>
      <c r="C15">
        <v>-6.4756131000000003</v>
      </c>
      <c r="E15" s="10"/>
      <c r="F15" s="6">
        <f t="shared" si="2"/>
        <v>29.949444444444001</v>
      </c>
      <c r="G15" s="6">
        <f t="shared" si="0"/>
        <v>-62.217308000000003</v>
      </c>
      <c r="J15">
        <v>20666666666.667</v>
      </c>
      <c r="K15">
        <v>-7.2870603000000003</v>
      </c>
      <c r="M15" s="10"/>
      <c r="N15" s="6">
        <f t="shared" si="3"/>
        <v>29.949444444444001</v>
      </c>
      <c r="O15" s="6">
        <f t="shared" si="1"/>
        <v>-38.004482000000003</v>
      </c>
      <c r="Q15" s="10"/>
    </row>
    <row r="16" spans="1:17" x14ac:dyDescent="0.25">
      <c r="B16">
        <v>22277777777.778</v>
      </c>
      <c r="C16">
        <v>-7.6090298000000001</v>
      </c>
      <c r="E16" s="10"/>
      <c r="F16" s="6">
        <f t="shared" si="2"/>
        <v>30.954499999999999</v>
      </c>
      <c r="G16" s="6">
        <f t="shared" si="0"/>
        <v>-40.974845999999999</v>
      </c>
      <c r="J16">
        <v>22277777777.778</v>
      </c>
      <c r="K16">
        <v>-8.8363885999999994</v>
      </c>
      <c r="M16" s="10"/>
      <c r="N16" s="6">
        <f t="shared" si="3"/>
        <v>30.954499999999999</v>
      </c>
      <c r="O16" s="6">
        <f t="shared" si="1"/>
        <v>-42.084705</v>
      </c>
      <c r="Q16" s="10"/>
    </row>
    <row r="17" spans="2:17" x14ac:dyDescent="0.25">
      <c r="B17">
        <v>23888888888.889</v>
      </c>
      <c r="C17">
        <v>-7.7014474999999996</v>
      </c>
      <c r="E17" s="10"/>
      <c r="F17" s="6">
        <f t="shared" si="2"/>
        <v>31.959555555556001</v>
      </c>
      <c r="G17" s="6">
        <f t="shared" si="0"/>
        <v>-43.129939999999998</v>
      </c>
      <c r="J17">
        <v>23888888888.889</v>
      </c>
      <c r="K17">
        <v>-8.3961305999999993</v>
      </c>
      <c r="M17" s="10"/>
      <c r="N17" s="6">
        <f t="shared" si="3"/>
        <v>31.959555555556001</v>
      </c>
      <c r="O17" s="6">
        <f t="shared" si="1"/>
        <v>-37.523055999999997</v>
      </c>
      <c r="Q17" s="10"/>
    </row>
    <row r="18" spans="2:17" x14ac:dyDescent="0.25">
      <c r="B18">
        <v>25500000000</v>
      </c>
      <c r="C18">
        <v>-7.1965623000000001</v>
      </c>
      <c r="E18" s="10"/>
      <c r="F18" s="6">
        <f t="shared" si="2"/>
        <v>32.964611111110997</v>
      </c>
      <c r="G18" s="6">
        <f t="shared" si="0"/>
        <v>-46.27037</v>
      </c>
      <c r="J18">
        <v>25500000000</v>
      </c>
      <c r="K18">
        <v>-8.3149157000000002</v>
      </c>
      <c r="M18" s="10"/>
      <c r="N18" s="6">
        <f t="shared" si="3"/>
        <v>32.964611111110997</v>
      </c>
      <c r="O18" s="6">
        <f t="shared" si="1"/>
        <v>-37.207680000000003</v>
      </c>
      <c r="Q18" s="10"/>
    </row>
    <row r="19" spans="2:17" x14ac:dyDescent="0.25">
      <c r="B19">
        <v>27111111111.111</v>
      </c>
      <c r="C19">
        <v>-6.9937391</v>
      </c>
      <c r="E19" s="10"/>
      <c r="F19" s="6">
        <f t="shared" si="2"/>
        <v>33.969666666667003</v>
      </c>
      <c r="G19" s="6">
        <f t="shared" si="0"/>
        <v>-43.002335000000002</v>
      </c>
      <c r="J19">
        <v>27111111111.111</v>
      </c>
      <c r="K19">
        <v>-8.1879749000000004</v>
      </c>
      <c r="M19" s="10"/>
      <c r="N19" s="6">
        <f t="shared" si="3"/>
        <v>33.969666666667003</v>
      </c>
      <c r="O19" s="6">
        <f t="shared" si="1"/>
        <v>-47.727722</v>
      </c>
      <c r="Q19" s="10"/>
    </row>
    <row r="20" spans="2:17" x14ac:dyDescent="0.25">
      <c r="B20">
        <v>28722222222.222</v>
      </c>
      <c r="C20">
        <v>-6.7652526000000002</v>
      </c>
      <c r="E20" s="10"/>
      <c r="F20" s="6">
        <f t="shared" si="2"/>
        <v>34.974722222221999</v>
      </c>
      <c r="G20" s="6">
        <f t="shared" si="0"/>
        <v>-39.162970999999999</v>
      </c>
      <c r="J20">
        <v>28722222222.222</v>
      </c>
      <c r="K20">
        <v>-8.6284846999999996</v>
      </c>
      <c r="M20" s="10"/>
      <c r="N20" s="6">
        <f t="shared" si="3"/>
        <v>34.974722222221999</v>
      </c>
      <c r="O20" s="6">
        <f t="shared" si="1"/>
        <v>-38.773941000000001</v>
      </c>
      <c r="Q20" s="10"/>
    </row>
    <row r="21" spans="2:17" x14ac:dyDescent="0.25">
      <c r="B21">
        <v>30333333333.333</v>
      </c>
      <c r="C21">
        <v>-6.9169669000000003</v>
      </c>
      <c r="E21" s="10"/>
      <c r="F21" s="6">
        <f t="shared" si="2"/>
        <v>35.979777777777997</v>
      </c>
      <c r="G21" s="6">
        <f t="shared" si="0"/>
        <v>-38.884639999999997</v>
      </c>
      <c r="J21">
        <v>30333333333.333</v>
      </c>
      <c r="K21">
        <v>-8.8551722000000002</v>
      </c>
      <c r="M21" s="10"/>
      <c r="N21" s="6">
        <f t="shared" si="3"/>
        <v>35.979777777777997</v>
      </c>
      <c r="O21" s="6">
        <f t="shared" si="1"/>
        <v>-41.563927</v>
      </c>
      <c r="Q21" s="10"/>
    </row>
    <row r="22" spans="2:17" x14ac:dyDescent="0.25">
      <c r="B22">
        <v>31944444444.444</v>
      </c>
      <c r="C22">
        <v>-7.5786395000000004</v>
      </c>
      <c r="E22" s="10"/>
      <c r="F22" s="6">
        <f t="shared" si="2"/>
        <v>36.984833333333</v>
      </c>
      <c r="G22" s="6">
        <f t="shared" si="0"/>
        <v>-41.284069000000002</v>
      </c>
      <c r="J22">
        <v>31944444444.444</v>
      </c>
      <c r="K22">
        <v>-8.7565860999999998</v>
      </c>
      <c r="M22" s="10"/>
      <c r="N22" s="6">
        <f t="shared" si="3"/>
        <v>36.984833333333</v>
      </c>
      <c r="O22" s="6">
        <f t="shared" si="1"/>
        <v>-44.221480999999997</v>
      </c>
      <c r="Q22" s="10"/>
    </row>
    <row r="23" spans="2:17" x14ac:dyDescent="0.25">
      <c r="B23">
        <v>33555555555.556</v>
      </c>
      <c r="C23">
        <v>-8.8650006999999995</v>
      </c>
      <c r="E23" s="10"/>
      <c r="F23" s="6">
        <f t="shared" si="2"/>
        <v>37.989888888888999</v>
      </c>
      <c r="G23" s="6">
        <f t="shared" si="0"/>
        <v>-34.016247</v>
      </c>
      <c r="J23">
        <v>33555555555.556</v>
      </c>
      <c r="K23">
        <v>-8.7660760999999994</v>
      </c>
      <c r="M23" s="10"/>
      <c r="N23" s="6">
        <f t="shared" si="3"/>
        <v>37.989888888888999</v>
      </c>
      <c r="O23" s="6">
        <f t="shared" si="1"/>
        <v>-39.770744000000001</v>
      </c>
      <c r="Q23" s="10"/>
    </row>
    <row r="24" spans="2:17" x14ac:dyDescent="0.25">
      <c r="B24">
        <v>35166666666.667</v>
      </c>
      <c r="C24">
        <v>-9.5925808000000004</v>
      </c>
      <c r="E24" s="10"/>
      <c r="F24" s="6">
        <f t="shared" si="2"/>
        <v>38.994944444444002</v>
      </c>
      <c r="G24" s="6">
        <f t="shared" si="0"/>
        <v>-35.991363999999997</v>
      </c>
      <c r="J24">
        <v>35166666666.667</v>
      </c>
      <c r="K24">
        <v>-9.1491565999999995</v>
      </c>
      <c r="M24" s="10"/>
      <c r="N24" s="6">
        <f t="shared" si="3"/>
        <v>38.994944444444002</v>
      </c>
      <c r="O24" s="6">
        <f t="shared" si="1"/>
        <v>-39.878177999999998</v>
      </c>
      <c r="Q24" s="10"/>
    </row>
    <row r="25" spans="2:17" x14ac:dyDescent="0.25">
      <c r="B25">
        <v>36777777777.778</v>
      </c>
      <c r="C25">
        <v>-9.6010703999999993</v>
      </c>
      <c r="E25" s="10"/>
      <c r="F25" s="6">
        <f t="shared" si="2"/>
        <v>40</v>
      </c>
      <c r="G25" s="6">
        <f t="shared" si="0"/>
        <v>-33.387343999999999</v>
      </c>
      <c r="J25">
        <v>36777777777.778</v>
      </c>
      <c r="K25">
        <v>-10.030358</v>
      </c>
      <c r="M25" s="10"/>
      <c r="N25" s="6">
        <f t="shared" si="3"/>
        <v>40</v>
      </c>
      <c r="O25" s="6">
        <f t="shared" si="1"/>
        <v>-45.786903000000002</v>
      </c>
      <c r="Q25" s="10"/>
    </row>
    <row r="26" spans="2:17" x14ac:dyDescent="0.25">
      <c r="B26">
        <v>38388888888.889</v>
      </c>
      <c r="C26">
        <v>-9.4958981999999992</v>
      </c>
      <c r="E26" s="10"/>
      <c r="F26" s="6" t="s">
        <v>21</v>
      </c>
      <c r="J26">
        <v>38388888888.889</v>
      </c>
      <c r="K26">
        <v>-10.719571999999999</v>
      </c>
      <c r="M26" s="10"/>
      <c r="N26" s="6" t="s">
        <v>21</v>
      </c>
      <c r="Q26" s="10"/>
    </row>
    <row r="27" spans="2:17" x14ac:dyDescent="0.25">
      <c r="B27">
        <v>40000000000</v>
      </c>
      <c r="C27">
        <v>-10.077609000000001</v>
      </c>
      <c r="E27" s="10"/>
      <c r="J27">
        <v>40000000000</v>
      </c>
      <c r="K27">
        <v>-10.634095</v>
      </c>
      <c r="M27" s="10"/>
      <c r="Q27" s="10"/>
    </row>
    <row r="28" spans="2:17" x14ac:dyDescent="0.25">
      <c r="B28" t="s">
        <v>21</v>
      </c>
      <c r="E28" s="10"/>
      <c r="J28" t="s">
        <v>21</v>
      </c>
      <c r="M28" s="10"/>
      <c r="Q28" s="10"/>
    </row>
    <row r="29" spans="2:17" x14ac:dyDescent="0.25">
      <c r="E29" s="10"/>
      <c r="F29" s="6" t="s">
        <v>22</v>
      </c>
      <c r="M29" s="10"/>
      <c r="N29" s="6" t="s">
        <v>22</v>
      </c>
      <c r="Q29" s="10"/>
    </row>
    <row r="30" spans="2:17" ht="15.75" x14ac:dyDescent="0.25">
      <c r="E30" s="10"/>
      <c r="F30" s="6" t="s">
        <v>19</v>
      </c>
      <c r="G30" s="6" t="str">
        <f t="shared" ref="G30:G49" si="4">D56</f>
        <v>1Ix3L dBc Log Mag(dB)</v>
      </c>
      <c r="H30" s="33">
        <v>1</v>
      </c>
      <c r="M30" s="10"/>
      <c r="N30" s="6" t="s">
        <v>19</v>
      </c>
      <c r="O30" s="6" t="str">
        <f t="shared" ref="O30:O49" si="5">L56</f>
        <v>1Ix3L dBc Log Mag(dB)</v>
      </c>
      <c r="P30" s="33">
        <v>1</v>
      </c>
      <c r="Q30" s="10"/>
    </row>
    <row r="31" spans="2:17" ht="15.75" x14ac:dyDescent="0.25">
      <c r="B31" t="s">
        <v>18</v>
      </c>
      <c r="E31" s="10"/>
      <c r="F31" s="6">
        <f t="shared" ref="F31:F49" si="6">B57/1000000000</f>
        <v>26.989000000000001</v>
      </c>
      <c r="G31" s="6">
        <f t="shared" si="4"/>
        <v>-9.3427752999999996</v>
      </c>
      <c r="H31" s="34">
        <f>ABS(AVERAGE(G31:G49)-(H30-1)*5)</f>
        <v>15.335526294736843</v>
      </c>
      <c r="J31" t="s">
        <v>18</v>
      </c>
      <c r="M31" s="10"/>
      <c r="N31" s="6">
        <f t="shared" ref="N31:N49" si="7">J57/1000000000</f>
        <v>26.989000000000001</v>
      </c>
      <c r="O31" s="6">
        <f t="shared" si="5"/>
        <v>-1.5340071</v>
      </c>
      <c r="P31" s="34">
        <f>ABS(AVERAGE(O31:O49)-(P30-1)*5)</f>
        <v>10.255703210526315</v>
      </c>
      <c r="Q31" s="10"/>
    </row>
    <row r="32" spans="2:17" x14ac:dyDescent="0.25">
      <c r="B32" t="s">
        <v>19</v>
      </c>
      <c r="C32" t="s">
        <v>146</v>
      </c>
      <c r="D32" t="s">
        <v>72</v>
      </c>
      <c r="E32" s="10"/>
      <c r="F32" s="6">
        <f t="shared" si="6"/>
        <v>27.711833333333001</v>
      </c>
      <c r="G32" s="6">
        <f t="shared" si="4"/>
        <v>-9.8746270999999997</v>
      </c>
      <c r="J32" t="s">
        <v>19</v>
      </c>
      <c r="K32" t="s">
        <v>146</v>
      </c>
      <c r="L32" t="s">
        <v>72</v>
      </c>
      <c r="M32" s="10"/>
      <c r="N32" s="6">
        <f t="shared" si="7"/>
        <v>27.711833333333001</v>
      </c>
      <c r="O32" s="6">
        <f t="shared" si="5"/>
        <v>-5.0079726999999998</v>
      </c>
      <c r="Q32" s="10"/>
    </row>
    <row r="33" spans="2:17" x14ac:dyDescent="0.25">
      <c r="B33">
        <v>21909000000</v>
      </c>
      <c r="C33">
        <v>-40.342072000000002</v>
      </c>
      <c r="D33">
        <v>-33.556170999999999</v>
      </c>
      <c r="E33" s="10"/>
      <c r="F33" s="6">
        <f t="shared" si="6"/>
        <v>28.434666666666999</v>
      </c>
      <c r="G33" s="6">
        <f t="shared" si="4"/>
        <v>-9.4623947000000008</v>
      </c>
      <c r="J33">
        <v>21909000000</v>
      </c>
      <c r="K33">
        <v>-36.213917000000002</v>
      </c>
      <c r="L33">
        <v>-25.033526999999999</v>
      </c>
      <c r="M33" s="10"/>
      <c r="N33" s="6">
        <f t="shared" si="7"/>
        <v>28.434666666666999</v>
      </c>
      <c r="O33" s="6">
        <f t="shared" si="5"/>
        <v>-7.2360892000000003</v>
      </c>
      <c r="Q33" s="10"/>
    </row>
    <row r="34" spans="2:17" x14ac:dyDescent="0.25">
      <c r="B34">
        <v>22914055555.556</v>
      </c>
      <c r="C34">
        <v>-44.819674999999997</v>
      </c>
      <c r="D34">
        <v>-38.315204999999999</v>
      </c>
      <c r="E34" s="10"/>
      <c r="F34" s="6">
        <f t="shared" si="6"/>
        <v>29.157499999999999</v>
      </c>
      <c r="G34" s="6">
        <f t="shared" si="4"/>
        <v>-8.6957903000000005</v>
      </c>
      <c r="J34">
        <v>22914055555.556</v>
      </c>
      <c r="K34">
        <v>-37.059963000000003</v>
      </c>
      <c r="L34">
        <v>-28.973548999999998</v>
      </c>
      <c r="M34" s="10"/>
      <c r="N34" s="6">
        <f t="shared" si="7"/>
        <v>29.157499999999999</v>
      </c>
      <c r="O34" s="6">
        <f t="shared" si="5"/>
        <v>-8.3733587000000007</v>
      </c>
      <c r="Q34" s="10"/>
    </row>
    <row r="35" spans="2:17" x14ac:dyDescent="0.25">
      <c r="B35">
        <v>23919111111.111</v>
      </c>
      <c r="C35">
        <v>-45.658000999999999</v>
      </c>
      <c r="D35">
        <v>-39.620486999999997</v>
      </c>
      <c r="E35" s="10"/>
      <c r="F35" s="6">
        <f t="shared" si="6"/>
        <v>29.880333333332999</v>
      </c>
      <c r="G35" s="6">
        <f t="shared" si="4"/>
        <v>-8.0189581000000008</v>
      </c>
      <c r="J35">
        <v>23919111111.111</v>
      </c>
      <c r="K35">
        <v>-37.257164000000003</v>
      </c>
      <c r="L35">
        <v>-30.895244999999999</v>
      </c>
      <c r="M35" s="10"/>
      <c r="N35" s="6">
        <f t="shared" si="7"/>
        <v>29.880333333332999</v>
      </c>
      <c r="O35" s="6">
        <f t="shared" si="5"/>
        <v>-9.1790666999999999</v>
      </c>
      <c r="Q35" s="10"/>
    </row>
    <row r="36" spans="2:17" x14ac:dyDescent="0.25">
      <c r="B36">
        <v>24924166666.667</v>
      </c>
      <c r="C36">
        <v>-49.803558000000002</v>
      </c>
      <c r="D36">
        <v>-43.841419000000002</v>
      </c>
      <c r="E36" s="10"/>
      <c r="F36" s="6">
        <f t="shared" si="6"/>
        <v>30.603166666667001</v>
      </c>
      <c r="G36" s="6">
        <f t="shared" si="4"/>
        <v>-9.0163031</v>
      </c>
      <c r="J36">
        <v>24924166666.667</v>
      </c>
      <c r="K36">
        <v>-40.391067999999997</v>
      </c>
      <c r="L36">
        <v>-34.039279999999998</v>
      </c>
      <c r="M36" s="10"/>
      <c r="N36" s="6">
        <f t="shared" si="7"/>
        <v>30.603166666667001</v>
      </c>
      <c r="O36" s="6">
        <f t="shared" si="5"/>
        <v>-10.161284999999999</v>
      </c>
      <c r="Q36" s="10"/>
    </row>
    <row r="37" spans="2:17" x14ac:dyDescent="0.25">
      <c r="B37">
        <v>25929222222.222</v>
      </c>
      <c r="C37">
        <v>-55.226230999999999</v>
      </c>
      <c r="D37">
        <v>-49.401211000000004</v>
      </c>
      <c r="E37" s="10"/>
      <c r="F37" s="6">
        <f t="shared" si="6"/>
        <v>31.326000000000001</v>
      </c>
      <c r="G37" s="6">
        <f t="shared" si="4"/>
        <v>-10.275268000000001</v>
      </c>
      <c r="J37">
        <v>25929222222.222</v>
      </c>
      <c r="K37">
        <v>-38.663815</v>
      </c>
      <c r="L37">
        <v>-31.935015</v>
      </c>
      <c r="M37" s="10"/>
      <c r="N37" s="6">
        <f t="shared" si="7"/>
        <v>31.326000000000001</v>
      </c>
      <c r="O37" s="6">
        <f t="shared" si="5"/>
        <v>-10.287796999999999</v>
      </c>
      <c r="Q37" s="10"/>
    </row>
    <row r="38" spans="2:17" x14ac:dyDescent="0.25">
      <c r="B38">
        <v>26934277777.778</v>
      </c>
      <c r="C38">
        <v>-52.831733999999997</v>
      </c>
      <c r="D38">
        <v>-46.760384000000002</v>
      </c>
      <c r="E38" s="10"/>
      <c r="F38" s="6">
        <f t="shared" si="6"/>
        <v>32.048833333333</v>
      </c>
      <c r="G38" s="6">
        <f t="shared" si="4"/>
        <v>-10.644845999999999</v>
      </c>
      <c r="J38">
        <v>26934277777.778</v>
      </c>
      <c r="K38">
        <v>-42.418365000000001</v>
      </c>
      <c r="L38">
        <v>-35.534855</v>
      </c>
      <c r="M38" s="10"/>
      <c r="N38" s="6">
        <f t="shared" si="7"/>
        <v>32.048833333333</v>
      </c>
      <c r="O38" s="6">
        <f t="shared" si="5"/>
        <v>-9.3583955999999997</v>
      </c>
      <c r="Q38" s="10"/>
    </row>
    <row r="39" spans="2:17" x14ac:dyDescent="0.25">
      <c r="B39">
        <v>27939333333.333</v>
      </c>
      <c r="C39">
        <v>-46.990391000000002</v>
      </c>
      <c r="D39">
        <v>-40.514778</v>
      </c>
      <c r="E39" s="10"/>
      <c r="F39" s="6">
        <f t="shared" si="6"/>
        <v>32.771666666667002</v>
      </c>
      <c r="G39" s="6">
        <f t="shared" si="4"/>
        <v>-12.072341</v>
      </c>
      <c r="J39">
        <v>27939333333.333</v>
      </c>
      <c r="K39">
        <v>-47.063499</v>
      </c>
      <c r="L39">
        <v>-39.776440000000001</v>
      </c>
      <c r="M39" s="10"/>
      <c r="N39" s="6">
        <f t="shared" si="7"/>
        <v>32.771666666667002</v>
      </c>
      <c r="O39" s="6">
        <f t="shared" si="5"/>
        <v>-10.472846000000001</v>
      </c>
      <c r="Q39" s="10"/>
    </row>
    <row r="40" spans="2:17" x14ac:dyDescent="0.25">
      <c r="B40">
        <v>28944388888.889</v>
      </c>
      <c r="C40">
        <v>-50.629955000000002</v>
      </c>
      <c r="D40">
        <v>-43.020924000000001</v>
      </c>
      <c r="E40" s="10"/>
      <c r="F40" s="6">
        <f t="shared" si="6"/>
        <v>33.494500000000002</v>
      </c>
      <c r="G40" s="6">
        <f t="shared" si="4"/>
        <v>-15.246834</v>
      </c>
      <c r="J40">
        <v>28944388888.889</v>
      </c>
      <c r="K40">
        <v>-51.200164999999998</v>
      </c>
      <c r="L40">
        <v>-42.363776999999999</v>
      </c>
      <c r="M40" s="10"/>
      <c r="N40" s="6">
        <f t="shared" si="7"/>
        <v>33.494500000000002</v>
      </c>
      <c r="O40" s="6">
        <f t="shared" si="5"/>
        <v>-11.005053999999999</v>
      </c>
      <c r="Q40" s="10"/>
    </row>
    <row r="41" spans="2:17" x14ac:dyDescent="0.25">
      <c r="B41">
        <v>29949444444.444</v>
      </c>
      <c r="C41">
        <v>-69.918755000000004</v>
      </c>
      <c r="D41">
        <v>-62.217308000000003</v>
      </c>
      <c r="E41" s="10"/>
      <c r="F41" s="6">
        <f t="shared" si="6"/>
        <v>34.217333333333002</v>
      </c>
      <c r="G41" s="6">
        <f t="shared" si="4"/>
        <v>-17.927156</v>
      </c>
      <c r="J41">
        <v>29949444444.444</v>
      </c>
      <c r="K41">
        <v>-46.400615999999999</v>
      </c>
      <c r="L41">
        <v>-38.004482000000003</v>
      </c>
      <c r="M41" s="10"/>
      <c r="N41" s="6">
        <f t="shared" si="7"/>
        <v>34.217333333333002</v>
      </c>
      <c r="O41" s="6">
        <f t="shared" si="5"/>
        <v>-11.46616</v>
      </c>
      <c r="Q41" s="10"/>
    </row>
    <row r="42" spans="2:17" x14ac:dyDescent="0.25">
      <c r="B42">
        <v>30954500000</v>
      </c>
      <c r="C42">
        <v>-48.171410000000002</v>
      </c>
      <c r="D42">
        <v>-40.974845999999999</v>
      </c>
      <c r="E42" s="10"/>
      <c r="F42" s="6">
        <f t="shared" si="6"/>
        <v>34.940166666666997</v>
      </c>
      <c r="G42" s="6">
        <f t="shared" si="4"/>
        <v>-18.826353000000001</v>
      </c>
      <c r="J42">
        <v>30954500000</v>
      </c>
      <c r="K42">
        <v>-50.399619999999999</v>
      </c>
      <c r="L42">
        <v>-42.084705</v>
      </c>
      <c r="M42" s="10"/>
      <c r="N42" s="6">
        <f t="shared" si="7"/>
        <v>34.940166666666997</v>
      </c>
      <c r="O42" s="6">
        <f t="shared" si="5"/>
        <v>-11.59623</v>
      </c>
      <c r="Q42" s="10"/>
    </row>
    <row r="43" spans="2:17" x14ac:dyDescent="0.25">
      <c r="B43">
        <v>31959555555.556</v>
      </c>
      <c r="C43">
        <v>-50.123676000000003</v>
      </c>
      <c r="D43">
        <v>-43.129939999999998</v>
      </c>
      <c r="E43" s="10"/>
      <c r="F43" s="6">
        <f t="shared" si="6"/>
        <v>35.662999999999997</v>
      </c>
      <c r="G43" s="6">
        <f t="shared" si="4"/>
        <v>-19.967745000000001</v>
      </c>
      <c r="J43">
        <v>31959555555.556</v>
      </c>
      <c r="K43">
        <v>-45.711029000000003</v>
      </c>
      <c r="L43">
        <v>-37.523055999999997</v>
      </c>
      <c r="M43" s="10"/>
      <c r="N43" s="6">
        <f t="shared" si="7"/>
        <v>35.662999999999997</v>
      </c>
      <c r="O43" s="6">
        <f t="shared" si="5"/>
        <v>-11.670128</v>
      </c>
      <c r="Q43" s="10"/>
    </row>
    <row r="44" spans="2:17" x14ac:dyDescent="0.25">
      <c r="B44">
        <v>32964611111.111</v>
      </c>
      <c r="C44">
        <v>-53.035621999999996</v>
      </c>
      <c r="D44">
        <v>-46.27037</v>
      </c>
      <c r="E44" s="10"/>
      <c r="F44" s="6">
        <f t="shared" si="6"/>
        <v>36.385833333332997</v>
      </c>
      <c r="G44" s="6">
        <f t="shared" si="4"/>
        <v>-20.320951000000001</v>
      </c>
      <c r="J44">
        <v>32964611111.111</v>
      </c>
      <c r="K44">
        <v>-45.836165999999999</v>
      </c>
      <c r="L44">
        <v>-37.207680000000003</v>
      </c>
      <c r="M44" s="10"/>
      <c r="N44" s="6">
        <f t="shared" si="7"/>
        <v>36.385833333332997</v>
      </c>
      <c r="O44" s="6">
        <f t="shared" si="5"/>
        <v>-12.166414</v>
      </c>
      <c r="Q44" s="10"/>
    </row>
    <row r="45" spans="2:17" x14ac:dyDescent="0.25">
      <c r="B45">
        <v>33969666666.667</v>
      </c>
      <c r="C45">
        <v>-49.9193</v>
      </c>
      <c r="D45">
        <v>-43.002335000000002</v>
      </c>
      <c r="E45" s="10"/>
      <c r="F45" s="6">
        <f t="shared" si="6"/>
        <v>37.108666666666998</v>
      </c>
      <c r="G45" s="6">
        <f t="shared" si="4"/>
        <v>-21.456987000000002</v>
      </c>
      <c r="J45">
        <v>33969666666.667</v>
      </c>
      <c r="K45">
        <v>-56.582892999999999</v>
      </c>
      <c r="L45">
        <v>-47.727722</v>
      </c>
      <c r="M45" s="10"/>
      <c r="N45" s="6">
        <f t="shared" si="7"/>
        <v>37.108666666666998</v>
      </c>
      <c r="O45" s="6">
        <f t="shared" si="5"/>
        <v>-12.670700999999999</v>
      </c>
      <c r="Q45" s="10"/>
    </row>
    <row r="46" spans="2:17" x14ac:dyDescent="0.25">
      <c r="B46">
        <v>34974722222.222</v>
      </c>
      <c r="C46">
        <v>-46.741607999999999</v>
      </c>
      <c r="D46">
        <v>-39.162970999999999</v>
      </c>
      <c r="E46" s="10"/>
      <c r="F46" s="6">
        <f t="shared" si="6"/>
        <v>37.831499999999998</v>
      </c>
      <c r="G46" s="6">
        <f t="shared" si="4"/>
        <v>-22.989023</v>
      </c>
      <c r="J46">
        <v>34974722222.222</v>
      </c>
      <c r="K46">
        <v>-47.530524999999997</v>
      </c>
      <c r="L46">
        <v>-38.773941000000001</v>
      </c>
      <c r="M46" s="10"/>
      <c r="N46" s="6">
        <f t="shared" si="7"/>
        <v>37.831499999999998</v>
      </c>
      <c r="O46" s="6">
        <f t="shared" si="5"/>
        <v>-13.007241</v>
      </c>
      <c r="Q46" s="10"/>
    </row>
    <row r="47" spans="2:17" x14ac:dyDescent="0.25">
      <c r="B47">
        <v>35979777777.778</v>
      </c>
      <c r="C47">
        <v>-47.749637999999997</v>
      </c>
      <c r="D47">
        <v>-38.884639999999997</v>
      </c>
      <c r="E47" s="10"/>
      <c r="F47" s="6">
        <f t="shared" si="6"/>
        <v>38.554333333332998</v>
      </c>
      <c r="G47" s="6">
        <f t="shared" si="4"/>
        <v>-22.748197999999999</v>
      </c>
      <c r="J47">
        <v>35979777777.778</v>
      </c>
      <c r="K47">
        <v>-50.330002</v>
      </c>
      <c r="L47">
        <v>-41.563927</v>
      </c>
      <c r="M47" s="10"/>
      <c r="N47" s="6">
        <f t="shared" si="7"/>
        <v>38.554333333332998</v>
      </c>
      <c r="O47" s="6">
        <f t="shared" si="5"/>
        <v>-13.018579000000001</v>
      </c>
      <c r="Q47" s="10"/>
    </row>
    <row r="48" spans="2:17" x14ac:dyDescent="0.25">
      <c r="B48">
        <v>36984833333.333</v>
      </c>
      <c r="C48">
        <v>-50.876652</v>
      </c>
      <c r="D48">
        <v>-41.284069000000002</v>
      </c>
      <c r="E48" s="10"/>
      <c r="F48" s="6">
        <f t="shared" si="6"/>
        <v>39.277166666667</v>
      </c>
      <c r="G48" s="6">
        <f t="shared" si="4"/>
        <v>-22.790963999999999</v>
      </c>
      <c r="J48">
        <v>36984833333.333</v>
      </c>
      <c r="K48">
        <v>-53.370635999999998</v>
      </c>
      <c r="L48">
        <v>-44.221480999999997</v>
      </c>
      <c r="M48" s="10"/>
      <c r="N48" s="6">
        <f t="shared" si="7"/>
        <v>39.277166666667</v>
      </c>
      <c r="O48" s="6">
        <f t="shared" si="5"/>
        <v>-12.978106</v>
      </c>
      <c r="Q48" s="10"/>
    </row>
    <row r="49" spans="2:17" x14ac:dyDescent="0.25">
      <c r="B49">
        <v>37989888888.889</v>
      </c>
      <c r="C49">
        <v>-43.617317</v>
      </c>
      <c r="D49">
        <v>-34.016247</v>
      </c>
      <c r="E49" s="10"/>
      <c r="F49" s="6">
        <f t="shared" si="6"/>
        <v>40</v>
      </c>
      <c r="G49" s="6">
        <f t="shared" si="4"/>
        <v>-21.697485</v>
      </c>
      <c r="J49">
        <v>37989888888.889</v>
      </c>
      <c r="K49">
        <v>-49.801105</v>
      </c>
      <c r="L49">
        <v>-39.770744000000001</v>
      </c>
      <c r="M49" s="10"/>
      <c r="N49" s="6">
        <f t="shared" si="7"/>
        <v>40</v>
      </c>
      <c r="O49" s="6">
        <f t="shared" si="5"/>
        <v>-13.66893</v>
      </c>
      <c r="Q49" s="10"/>
    </row>
    <row r="50" spans="2:17" x14ac:dyDescent="0.25">
      <c r="B50">
        <v>38994944444.444</v>
      </c>
      <c r="C50">
        <v>-45.487259000000002</v>
      </c>
      <c r="D50">
        <v>-35.991363999999997</v>
      </c>
      <c r="E50" s="10"/>
      <c r="F50" s="6" t="s">
        <v>21</v>
      </c>
      <c r="J50">
        <v>38994944444.444</v>
      </c>
      <c r="K50">
        <v>-50.597748000000003</v>
      </c>
      <c r="L50">
        <v>-39.878177999999998</v>
      </c>
      <c r="M50" s="10"/>
      <c r="N50" s="6" t="s">
        <v>21</v>
      </c>
      <c r="Q50" s="10"/>
    </row>
    <row r="51" spans="2:17" x14ac:dyDescent="0.25">
      <c r="B51">
        <v>40000000000</v>
      </c>
      <c r="C51">
        <v>-43.464950999999999</v>
      </c>
      <c r="D51">
        <v>-33.387343999999999</v>
      </c>
      <c r="E51" s="10"/>
      <c r="J51">
        <v>40000000000</v>
      </c>
      <c r="K51">
        <v>-56.420997999999997</v>
      </c>
      <c r="L51">
        <v>-45.786903000000002</v>
      </c>
      <c r="M51" s="10"/>
      <c r="Q51" s="10"/>
    </row>
    <row r="52" spans="2:17" x14ac:dyDescent="0.25">
      <c r="B52" t="s">
        <v>21</v>
      </c>
      <c r="E52" s="8"/>
      <c r="J52" t="s">
        <v>21</v>
      </c>
      <c r="M52" s="8"/>
      <c r="Q52" s="8"/>
    </row>
    <row r="53" spans="2:17" x14ac:dyDescent="0.25">
      <c r="E53" s="8"/>
      <c r="F53" s="6" t="s">
        <v>23</v>
      </c>
      <c r="M53" s="8"/>
      <c r="N53" s="6" t="s">
        <v>23</v>
      </c>
      <c r="Q53" s="8"/>
    </row>
    <row r="54" spans="2:17" ht="15.75" x14ac:dyDescent="0.25">
      <c r="E54" s="8"/>
      <c r="F54" s="6" t="s">
        <v>19</v>
      </c>
      <c r="G54" s="6" t="str">
        <f t="shared" ref="G54:G73" si="8">D80</f>
        <v>1Ix4L dBc Log Mag(dB)</v>
      </c>
      <c r="H54" s="33">
        <v>1</v>
      </c>
      <c r="M54" s="8"/>
      <c r="N54" s="6" t="s">
        <v>19</v>
      </c>
      <c r="O54" s="6" t="str">
        <f t="shared" ref="O54:O73" si="9">L80</f>
        <v>1Ix4L dBc Log Mag(dB)</v>
      </c>
      <c r="P54" s="33">
        <v>1</v>
      </c>
      <c r="Q54" s="8"/>
    </row>
    <row r="55" spans="2:17" ht="15.75" x14ac:dyDescent="0.25">
      <c r="B55" t="s">
        <v>22</v>
      </c>
      <c r="E55" s="8"/>
      <c r="F55" s="6">
        <f t="shared" ref="F55:F73" si="10">B81/1000000000</f>
        <v>33.988999999999997</v>
      </c>
      <c r="G55" s="6">
        <f t="shared" si="8"/>
        <v>-39.471015999999999</v>
      </c>
      <c r="H55" s="34">
        <f>ABS(AVERAGE(G55:G73)-(H54-1)*5)</f>
        <v>35.788788684210523</v>
      </c>
      <c r="J55" t="s">
        <v>22</v>
      </c>
      <c r="M55" s="8"/>
      <c r="N55" s="6">
        <f t="shared" ref="N55:N73" si="11">J81/1000000000</f>
        <v>33.988999999999997</v>
      </c>
      <c r="O55" s="6">
        <f t="shared" si="9"/>
        <v>-36.030369</v>
      </c>
      <c r="P55" s="34">
        <f>ABS(AVERAGE(O55:O73)-(P54-1)*5)</f>
        <v>35.166319947368429</v>
      </c>
      <c r="Q55" s="8"/>
    </row>
    <row r="56" spans="2:17" x14ac:dyDescent="0.25">
      <c r="B56" t="s">
        <v>19</v>
      </c>
      <c r="C56" t="s">
        <v>147</v>
      </c>
      <c r="D56" t="s">
        <v>73</v>
      </c>
      <c r="E56" s="8"/>
      <c r="F56" s="6">
        <f t="shared" si="10"/>
        <v>34.322944444443998</v>
      </c>
      <c r="G56" s="6">
        <f t="shared" si="8"/>
        <v>-40.045051999999998</v>
      </c>
      <c r="J56" t="s">
        <v>19</v>
      </c>
      <c r="K56" t="s">
        <v>147</v>
      </c>
      <c r="L56" t="s">
        <v>73</v>
      </c>
      <c r="M56" s="8"/>
      <c r="N56" s="6">
        <f t="shared" si="11"/>
        <v>34.322944444443998</v>
      </c>
      <c r="O56" s="6">
        <f t="shared" si="9"/>
        <v>-37.870418999999998</v>
      </c>
      <c r="Q56" s="8"/>
    </row>
    <row r="57" spans="2:17" x14ac:dyDescent="0.25">
      <c r="B57">
        <v>26989000000</v>
      </c>
      <c r="C57">
        <v>-16.128675000000001</v>
      </c>
      <c r="D57">
        <v>-9.3427752999999996</v>
      </c>
      <c r="E57" s="8"/>
      <c r="F57" s="6">
        <f t="shared" si="10"/>
        <v>34.656888888889</v>
      </c>
      <c r="G57" s="6">
        <f t="shared" si="8"/>
        <v>-40.610827999999998</v>
      </c>
      <c r="J57">
        <v>26989000000</v>
      </c>
      <c r="K57">
        <v>-12.714397</v>
      </c>
      <c r="L57">
        <v>-1.5340071</v>
      </c>
      <c r="M57" s="8"/>
      <c r="N57" s="6">
        <f t="shared" si="11"/>
        <v>34.656888888889</v>
      </c>
      <c r="O57" s="6">
        <f t="shared" si="9"/>
        <v>-41.636208000000003</v>
      </c>
      <c r="Q57" s="8"/>
    </row>
    <row r="58" spans="2:17" x14ac:dyDescent="0.25">
      <c r="B58">
        <v>27711833333.333</v>
      </c>
      <c r="C58">
        <v>-16.379099</v>
      </c>
      <c r="D58">
        <v>-9.8746270999999997</v>
      </c>
      <c r="E58" s="8"/>
      <c r="F58" s="6">
        <f t="shared" si="10"/>
        <v>34.990833333333001</v>
      </c>
      <c r="G58" s="6">
        <f t="shared" si="8"/>
        <v>-40.058323000000001</v>
      </c>
      <c r="J58">
        <v>27711833333.333</v>
      </c>
      <c r="K58">
        <v>-13.094386999999999</v>
      </c>
      <c r="L58">
        <v>-5.0079726999999998</v>
      </c>
      <c r="M58" s="8"/>
      <c r="N58" s="6">
        <f t="shared" si="11"/>
        <v>34.990833333333001</v>
      </c>
      <c r="O58" s="6">
        <f t="shared" si="9"/>
        <v>-42.222442999999998</v>
      </c>
      <c r="Q58" s="8"/>
    </row>
    <row r="59" spans="2:17" x14ac:dyDescent="0.25">
      <c r="B59">
        <v>28434666666.667</v>
      </c>
      <c r="C59">
        <v>-15.499909000000001</v>
      </c>
      <c r="D59">
        <v>-9.4623947000000008</v>
      </c>
      <c r="E59" s="8"/>
      <c r="F59" s="6">
        <f t="shared" si="10"/>
        <v>35.324777777778003</v>
      </c>
      <c r="G59" s="6">
        <f t="shared" si="8"/>
        <v>-40.358826000000001</v>
      </c>
      <c r="J59">
        <v>28434666666.667</v>
      </c>
      <c r="K59">
        <v>-13.598008</v>
      </c>
      <c r="L59">
        <v>-7.2360892000000003</v>
      </c>
      <c r="M59" s="8"/>
      <c r="N59" s="6">
        <f t="shared" si="11"/>
        <v>35.324777777778003</v>
      </c>
      <c r="O59" s="6">
        <f t="shared" si="9"/>
        <v>-40.026752000000002</v>
      </c>
      <c r="Q59" s="8"/>
    </row>
    <row r="60" spans="2:17" x14ac:dyDescent="0.25">
      <c r="B60">
        <v>29157500000</v>
      </c>
      <c r="C60">
        <v>-14.657928</v>
      </c>
      <c r="D60">
        <v>-8.6957903000000005</v>
      </c>
      <c r="E60" s="8"/>
      <c r="F60" s="6">
        <f t="shared" si="10"/>
        <v>35.658722222222003</v>
      </c>
      <c r="G60" s="6">
        <f t="shared" si="8"/>
        <v>-39.588420999999997</v>
      </c>
      <c r="J60">
        <v>29157500000</v>
      </c>
      <c r="K60">
        <v>-14.725148000000001</v>
      </c>
      <c r="L60">
        <v>-8.3733587000000007</v>
      </c>
      <c r="M60" s="8"/>
      <c r="N60" s="6">
        <f t="shared" si="11"/>
        <v>35.658722222222003</v>
      </c>
      <c r="O60" s="6">
        <f t="shared" si="9"/>
        <v>-37.219237999999997</v>
      </c>
      <c r="Q60" s="8"/>
    </row>
    <row r="61" spans="2:17" x14ac:dyDescent="0.25">
      <c r="B61">
        <v>29880333333.333</v>
      </c>
      <c r="C61">
        <v>-13.843977000000001</v>
      </c>
      <c r="D61">
        <v>-8.0189581000000008</v>
      </c>
      <c r="E61" s="8"/>
      <c r="F61" s="6">
        <f t="shared" si="10"/>
        <v>35.992666666666999</v>
      </c>
      <c r="G61" s="6">
        <f t="shared" si="8"/>
        <v>-38.803116000000003</v>
      </c>
      <c r="J61">
        <v>29880333333.333</v>
      </c>
      <c r="K61">
        <v>-15.907867</v>
      </c>
      <c r="L61">
        <v>-9.1790666999999999</v>
      </c>
      <c r="M61" s="8"/>
      <c r="N61" s="6">
        <f t="shared" si="11"/>
        <v>35.992666666666999</v>
      </c>
      <c r="O61" s="6">
        <f t="shared" si="9"/>
        <v>-35.634388000000001</v>
      </c>
      <c r="Q61" s="8"/>
    </row>
    <row r="62" spans="2:17" x14ac:dyDescent="0.25">
      <c r="B62">
        <v>30603166666.667</v>
      </c>
      <c r="C62">
        <v>-15.087652</v>
      </c>
      <c r="D62">
        <v>-9.0163031</v>
      </c>
      <c r="E62" s="8"/>
      <c r="F62" s="6">
        <f t="shared" si="10"/>
        <v>36.326611111110999</v>
      </c>
      <c r="G62" s="6">
        <f t="shared" si="8"/>
        <v>-37.268462999999997</v>
      </c>
      <c r="J62">
        <v>30603166666.667</v>
      </c>
      <c r="K62">
        <v>-17.044792000000001</v>
      </c>
      <c r="L62">
        <v>-10.161284999999999</v>
      </c>
      <c r="M62" s="8"/>
      <c r="N62" s="6">
        <f t="shared" si="11"/>
        <v>36.326611111110999</v>
      </c>
      <c r="O62" s="6">
        <f t="shared" si="9"/>
        <v>-35.065151</v>
      </c>
      <c r="Q62" s="8"/>
    </row>
    <row r="63" spans="2:17" x14ac:dyDescent="0.25">
      <c r="B63">
        <v>31326000000</v>
      </c>
      <c r="C63">
        <v>-16.750881</v>
      </c>
      <c r="D63">
        <v>-10.275268000000001</v>
      </c>
      <c r="E63" s="8"/>
      <c r="F63" s="6">
        <f t="shared" si="10"/>
        <v>36.660555555556002</v>
      </c>
      <c r="G63" s="6">
        <f t="shared" si="8"/>
        <v>-37.253300000000003</v>
      </c>
      <c r="J63">
        <v>31326000000</v>
      </c>
      <c r="K63">
        <v>-17.574856</v>
      </c>
      <c r="L63">
        <v>-10.287796999999999</v>
      </c>
      <c r="M63" s="8"/>
      <c r="N63" s="6">
        <f t="shared" si="11"/>
        <v>36.660555555556002</v>
      </c>
      <c r="O63" s="6">
        <f t="shared" si="9"/>
        <v>-35.111511</v>
      </c>
      <c r="Q63" s="8"/>
    </row>
    <row r="64" spans="2:17" x14ac:dyDescent="0.25">
      <c r="B64">
        <v>32048833333.333</v>
      </c>
      <c r="C64">
        <v>-18.253876000000002</v>
      </c>
      <c r="D64">
        <v>-10.644845999999999</v>
      </c>
      <c r="E64" s="8"/>
      <c r="F64" s="6">
        <f t="shared" si="10"/>
        <v>36.994500000000002</v>
      </c>
      <c r="G64" s="6">
        <f t="shared" si="8"/>
        <v>-36.282093000000003</v>
      </c>
      <c r="J64">
        <v>32048833333.333</v>
      </c>
      <c r="K64">
        <v>-18.194783999999999</v>
      </c>
      <c r="L64">
        <v>-9.3583955999999997</v>
      </c>
      <c r="M64" s="8"/>
      <c r="N64" s="6">
        <f t="shared" si="11"/>
        <v>36.994500000000002</v>
      </c>
      <c r="O64" s="6">
        <f t="shared" si="9"/>
        <v>-36.239918000000003</v>
      </c>
      <c r="Q64" s="8"/>
    </row>
    <row r="65" spans="2:17" x14ac:dyDescent="0.25">
      <c r="B65">
        <v>32771666666.667</v>
      </c>
      <c r="C65">
        <v>-19.773788</v>
      </c>
      <c r="D65">
        <v>-12.072341</v>
      </c>
      <c r="E65" s="8"/>
      <c r="F65" s="6">
        <f t="shared" si="10"/>
        <v>37.328444444444003</v>
      </c>
      <c r="G65" s="6">
        <f t="shared" si="8"/>
        <v>-35.633735999999999</v>
      </c>
      <c r="J65">
        <v>32771666666.667</v>
      </c>
      <c r="K65">
        <v>-18.868977000000001</v>
      </c>
      <c r="L65">
        <v>-10.472846000000001</v>
      </c>
      <c r="M65" s="8"/>
      <c r="N65" s="6">
        <f t="shared" si="11"/>
        <v>37.328444444444003</v>
      </c>
      <c r="O65" s="6">
        <f t="shared" si="9"/>
        <v>-36.38073</v>
      </c>
      <c r="Q65" s="8"/>
    </row>
    <row r="66" spans="2:17" x14ac:dyDescent="0.25">
      <c r="B66">
        <v>33494500000</v>
      </c>
      <c r="C66">
        <v>-22.443396</v>
      </c>
      <c r="D66">
        <v>-15.246834</v>
      </c>
      <c r="E66" s="8"/>
      <c r="F66" s="6">
        <f t="shared" si="10"/>
        <v>37.662388888888998</v>
      </c>
      <c r="G66" s="6">
        <f t="shared" si="8"/>
        <v>-35.524093999999998</v>
      </c>
      <c r="J66">
        <v>33494500000</v>
      </c>
      <c r="K66">
        <v>-19.319970999999999</v>
      </c>
      <c r="L66">
        <v>-11.005053999999999</v>
      </c>
      <c r="M66" s="8"/>
      <c r="N66" s="6">
        <f t="shared" si="11"/>
        <v>37.662388888888998</v>
      </c>
      <c r="O66" s="6">
        <f t="shared" si="9"/>
        <v>-33.950797999999999</v>
      </c>
      <c r="Q66" s="8"/>
    </row>
    <row r="67" spans="2:17" x14ac:dyDescent="0.25">
      <c r="B67">
        <v>34217333333.333</v>
      </c>
      <c r="C67">
        <v>-24.920895000000002</v>
      </c>
      <c r="D67">
        <v>-17.927156</v>
      </c>
      <c r="E67" s="8"/>
      <c r="F67" s="6">
        <f t="shared" si="10"/>
        <v>37.996333333332998</v>
      </c>
      <c r="G67" s="6">
        <f t="shared" si="8"/>
        <v>-34.506683000000002</v>
      </c>
      <c r="J67">
        <v>34217333333.333</v>
      </c>
      <c r="K67">
        <v>-19.654135</v>
      </c>
      <c r="L67">
        <v>-11.46616</v>
      </c>
      <c r="M67" s="8"/>
      <c r="N67" s="6">
        <f t="shared" si="11"/>
        <v>37.996333333332998</v>
      </c>
      <c r="O67" s="6">
        <f t="shared" si="9"/>
        <v>-32.451259999999998</v>
      </c>
      <c r="Q67" s="8"/>
    </row>
    <row r="68" spans="2:17" x14ac:dyDescent="0.25">
      <c r="B68">
        <v>34940166666.667</v>
      </c>
      <c r="C68">
        <v>-25.591605999999999</v>
      </c>
      <c r="D68">
        <v>-18.826353000000001</v>
      </c>
      <c r="E68" s="8"/>
      <c r="F68" s="6">
        <f t="shared" si="10"/>
        <v>38.330277777778001</v>
      </c>
      <c r="G68" s="6">
        <f t="shared" si="8"/>
        <v>-33.425949000000003</v>
      </c>
      <c r="J68">
        <v>34940166666.667</v>
      </c>
      <c r="K68">
        <v>-20.224713999999999</v>
      </c>
      <c r="L68">
        <v>-11.59623</v>
      </c>
      <c r="M68" s="8"/>
      <c r="N68" s="6">
        <f t="shared" si="11"/>
        <v>38.330277777778001</v>
      </c>
      <c r="O68" s="6">
        <f t="shared" si="9"/>
        <v>-32.064700999999999</v>
      </c>
      <c r="Q68" s="8"/>
    </row>
    <row r="69" spans="2:17" x14ac:dyDescent="0.25">
      <c r="B69">
        <v>35663000000</v>
      </c>
      <c r="C69">
        <v>-26.884709999999998</v>
      </c>
      <c r="D69">
        <v>-19.967745000000001</v>
      </c>
      <c r="E69" s="8"/>
      <c r="F69" s="6">
        <f t="shared" si="10"/>
        <v>38.664222222222001</v>
      </c>
      <c r="G69" s="6">
        <f t="shared" si="8"/>
        <v>-31.725688999999999</v>
      </c>
      <c r="J69">
        <v>35663000000</v>
      </c>
      <c r="K69">
        <v>-20.525299</v>
      </c>
      <c r="L69">
        <v>-11.670128</v>
      </c>
      <c r="M69" s="8"/>
      <c r="N69" s="6">
        <f t="shared" si="11"/>
        <v>38.664222222222001</v>
      </c>
      <c r="O69" s="6">
        <f t="shared" si="9"/>
        <v>-32.624896999999997</v>
      </c>
      <c r="Q69" s="8"/>
    </row>
    <row r="70" spans="2:17" x14ac:dyDescent="0.25">
      <c r="B70">
        <v>36385833333.333</v>
      </c>
      <c r="C70">
        <v>-27.899591000000001</v>
      </c>
      <c r="D70">
        <v>-20.320951000000001</v>
      </c>
      <c r="E70" s="8"/>
      <c r="F70" s="6">
        <f t="shared" si="10"/>
        <v>38.998166666666997</v>
      </c>
      <c r="G70" s="6">
        <f t="shared" si="8"/>
        <v>-30.339872</v>
      </c>
      <c r="J70">
        <v>36385833333.333</v>
      </c>
      <c r="K70">
        <v>-20.922999999999998</v>
      </c>
      <c r="L70">
        <v>-12.166414</v>
      </c>
      <c r="M70" s="8"/>
      <c r="N70" s="6">
        <f t="shared" si="11"/>
        <v>38.998166666666997</v>
      </c>
      <c r="O70" s="6">
        <f t="shared" si="9"/>
        <v>-32.110683000000002</v>
      </c>
      <c r="Q70" s="8"/>
    </row>
    <row r="71" spans="2:17" x14ac:dyDescent="0.25">
      <c r="B71">
        <v>37108666666.667</v>
      </c>
      <c r="C71">
        <v>-30.321987</v>
      </c>
      <c r="D71">
        <v>-21.456987000000002</v>
      </c>
      <c r="E71" s="8"/>
      <c r="F71" s="6">
        <f t="shared" si="10"/>
        <v>39.332111111110997</v>
      </c>
      <c r="G71" s="6">
        <f t="shared" si="8"/>
        <v>-30.268460999999999</v>
      </c>
      <c r="J71">
        <v>37108666666.667</v>
      </c>
      <c r="K71">
        <v>-21.436776999999999</v>
      </c>
      <c r="L71">
        <v>-12.670700999999999</v>
      </c>
      <c r="M71" s="8"/>
      <c r="N71" s="6">
        <f t="shared" si="11"/>
        <v>39.332111111110997</v>
      </c>
      <c r="O71" s="6">
        <f t="shared" si="9"/>
        <v>-31.182334999999998</v>
      </c>
      <c r="Q71" s="8"/>
    </row>
    <row r="72" spans="2:17" x14ac:dyDescent="0.25">
      <c r="B72">
        <v>37831500000</v>
      </c>
      <c r="C72">
        <v>-32.581603999999999</v>
      </c>
      <c r="D72">
        <v>-22.989023</v>
      </c>
      <c r="E72" s="8"/>
      <c r="F72" s="6">
        <f t="shared" si="10"/>
        <v>39.666055555555999</v>
      </c>
      <c r="G72" s="6">
        <f t="shared" si="8"/>
        <v>-30.051034999999999</v>
      </c>
      <c r="J72">
        <v>37831500000</v>
      </c>
      <c r="K72">
        <v>-22.156399</v>
      </c>
      <c r="L72">
        <v>-13.007241</v>
      </c>
      <c r="M72" s="8"/>
      <c r="N72" s="6">
        <f t="shared" si="11"/>
        <v>39.666055555555999</v>
      </c>
      <c r="O72" s="6">
        <f t="shared" si="9"/>
        <v>-30.156047999999998</v>
      </c>
      <c r="Q72" s="8"/>
    </row>
    <row r="73" spans="2:17" x14ac:dyDescent="0.25">
      <c r="B73">
        <v>38554333333.333</v>
      </c>
      <c r="C73">
        <v>-32.349266</v>
      </c>
      <c r="D73">
        <v>-22.748197999999999</v>
      </c>
      <c r="E73" s="8"/>
      <c r="F73" s="6">
        <f t="shared" si="10"/>
        <v>40</v>
      </c>
      <c r="G73" s="6">
        <f t="shared" si="8"/>
        <v>-28.772027999999999</v>
      </c>
      <c r="J73">
        <v>38554333333.333</v>
      </c>
      <c r="K73">
        <v>-23.048936999999999</v>
      </c>
      <c r="L73">
        <v>-13.018579000000001</v>
      </c>
      <c r="M73" s="8"/>
      <c r="N73" s="6">
        <f t="shared" si="11"/>
        <v>40</v>
      </c>
      <c r="O73" s="6">
        <f t="shared" si="9"/>
        <v>-30.182230000000001</v>
      </c>
      <c r="Q73" s="8"/>
    </row>
    <row r="74" spans="2:17" x14ac:dyDescent="0.25">
      <c r="B74">
        <v>39277166666.667</v>
      </c>
      <c r="C74">
        <v>-32.286861000000002</v>
      </c>
      <c r="D74">
        <v>-22.790963999999999</v>
      </c>
      <c r="E74" s="8"/>
      <c r="F74" s="6" t="s">
        <v>21</v>
      </c>
      <c r="J74">
        <v>39277166666.667</v>
      </c>
      <c r="K74">
        <v>-23.697678</v>
      </c>
      <c r="L74">
        <v>-12.978106</v>
      </c>
      <c r="M74" s="8"/>
      <c r="N74" s="6" t="s">
        <v>21</v>
      </c>
      <c r="Q74" s="8"/>
    </row>
    <row r="75" spans="2:17" x14ac:dyDescent="0.25">
      <c r="B75">
        <v>40000000000</v>
      </c>
      <c r="C75">
        <v>-31.775092999999998</v>
      </c>
      <c r="D75">
        <v>-21.697485</v>
      </c>
      <c r="J75">
        <v>40000000000</v>
      </c>
      <c r="K75">
        <v>-24.303024000000001</v>
      </c>
      <c r="L75">
        <v>-13.66893</v>
      </c>
    </row>
    <row r="76" spans="2:17" x14ac:dyDescent="0.25">
      <c r="B76" t="s">
        <v>21</v>
      </c>
      <c r="J76" t="s">
        <v>21</v>
      </c>
    </row>
    <row r="77" spans="2:17" x14ac:dyDescent="0.25">
      <c r="F77" s="6" t="s">
        <v>24</v>
      </c>
      <c r="N77" s="6" t="s">
        <v>24</v>
      </c>
    </row>
    <row r="78" spans="2:17" ht="15.75" x14ac:dyDescent="0.25">
      <c r="F78" s="6" t="s">
        <v>19</v>
      </c>
      <c r="G78" s="6" t="str">
        <f t="shared" ref="G78:G97" si="12">D104</f>
        <v>1Ix5L dBc Log Mag(dB)</v>
      </c>
      <c r="H78" s="33">
        <v>1</v>
      </c>
      <c r="N78" s="6" t="s">
        <v>19</v>
      </c>
      <c r="O78" s="6" t="str">
        <f t="shared" ref="O78:O97" si="13">L104</f>
        <v>1Ix5L dBc Log Mag(dB)</v>
      </c>
      <c r="P78" s="33">
        <v>1</v>
      </c>
    </row>
    <row r="79" spans="2:17" ht="15.75" x14ac:dyDescent="0.25">
      <c r="B79" t="s">
        <v>23</v>
      </c>
      <c r="F79" s="6">
        <f t="shared" ref="F79:F97" si="14">B105/1000000000</f>
        <v>42.988999999999997</v>
      </c>
      <c r="G79" s="6">
        <f t="shared" si="12"/>
        <v>-19.871949999999998</v>
      </c>
      <c r="H79" s="34">
        <f>ABS(AVERAGE(G79:G97)-(H78-1)*5)</f>
        <v>19.197331684210525</v>
      </c>
      <c r="J79" t="s">
        <v>23</v>
      </c>
      <c r="N79" s="6">
        <f t="shared" ref="N79:N97" si="15">J105/1000000000</f>
        <v>42.988999999999997</v>
      </c>
      <c r="O79" s="6">
        <f t="shared" si="13"/>
        <v>-23.268667000000001</v>
      </c>
      <c r="P79" s="34">
        <f>ABS(AVERAGE(O79:O97)-(P78-1)*5)</f>
        <v>25.920347368421055</v>
      </c>
    </row>
    <row r="80" spans="2:17" x14ac:dyDescent="0.25">
      <c r="B80" t="s">
        <v>19</v>
      </c>
      <c r="C80" t="s">
        <v>148</v>
      </c>
      <c r="D80" t="s">
        <v>74</v>
      </c>
      <c r="F80" s="6">
        <f t="shared" si="14"/>
        <v>42.988999999999997</v>
      </c>
      <c r="G80" s="6">
        <f t="shared" si="12"/>
        <v>-20.167555</v>
      </c>
      <c r="J80" t="s">
        <v>19</v>
      </c>
      <c r="K80" t="s">
        <v>148</v>
      </c>
      <c r="L80" t="s">
        <v>74</v>
      </c>
      <c r="N80" s="6">
        <f t="shared" si="15"/>
        <v>42.988999999999997</v>
      </c>
      <c r="O80" s="6">
        <f t="shared" si="13"/>
        <v>-26.385103000000001</v>
      </c>
    </row>
    <row r="81" spans="2:15" x14ac:dyDescent="0.25">
      <c r="B81">
        <v>33989000000</v>
      </c>
      <c r="C81">
        <v>-46.256912</v>
      </c>
      <c r="D81">
        <v>-39.471015999999999</v>
      </c>
      <c r="F81" s="6">
        <f t="shared" si="14"/>
        <v>42.988999999999997</v>
      </c>
      <c r="G81" s="6">
        <f t="shared" si="12"/>
        <v>-20.651730000000001</v>
      </c>
      <c r="J81">
        <v>33989000000</v>
      </c>
      <c r="K81">
        <v>-47.210757999999998</v>
      </c>
      <c r="L81">
        <v>-36.030369</v>
      </c>
      <c r="N81" s="6">
        <f t="shared" si="15"/>
        <v>42.988999999999997</v>
      </c>
      <c r="O81" s="6">
        <f t="shared" si="13"/>
        <v>-28.110942999999999</v>
      </c>
    </row>
    <row r="82" spans="2:15" x14ac:dyDescent="0.25">
      <c r="B82">
        <v>34322944444.444</v>
      </c>
      <c r="C82">
        <v>-46.549522000000003</v>
      </c>
      <c r="D82">
        <v>-40.045051999999998</v>
      </c>
      <c r="F82" s="6">
        <f t="shared" si="14"/>
        <v>42.988999999999997</v>
      </c>
      <c r="G82" s="6">
        <f t="shared" si="12"/>
        <v>-20.704193</v>
      </c>
      <c r="J82">
        <v>34322944444.444</v>
      </c>
      <c r="K82">
        <v>-45.956833000000003</v>
      </c>
      <c r="L82">
        <v>-37.870418999999998</v>
      </c>
      <c r="N82" s="6">
        <f t="shared" si="15"/>
        <v>42.988999999999997</v>
      </c>
      <c r="O82" s="6">
        <f t="shared" si="13"/>
        <v>-28.123379</v>
      </c>
    </row>
    <row r="83" spans="2:15" x14ac:dyDescent="0.25">
      <c r="B83">
        <v>34656888888.889</v>
      </c>
      <c r="C83">
        <v>-46.648342</v>
      </c>
      <c r="D83">
        <v>-40.610827999999998</v>
      </c>
      <c r="F83" s="6">
        <f t="shared" si="14"/>
        <v>42.988999999999997</v>
      </c>
      <c r="G83" s="6">
        <f t="shared" si="12"/>
        <v>-20.859945</v>
      </c>
      <c r="J83">
        <v>34656888888.889</v>
      </c>
      <c r="K83">
        <v>-47.998126999999997</v>
      </c>
      <c r="L83">
        <v>-41.636208000000003</v>
      </c>
      <c r="N83" s="6">
        <f t="shared" si="15"/>
        <v>42.988999999999997</v>
      </c>
      <c r="O83" s="6">
        <f t="shared" si="13"/>
        <v>-27.679119</v>
      </c>
    </row>
    <row r="84" spans="2:15" x14ac:dyDescent="0.25">
      <c r="B84">
        <v>34990833333.333</v>
      </c>
      <c r="C84">
        <v>-46.020462000000002</v>
      </c>
      <c r="D84">
        <v>-40.058323000000001</v>
      </c>
      <c r="F84" s="6">
        <f t="shared" si="14"/>
        <v>42.988999999999997</v>
      </c>
      <c r="G84" s="6">
        <f t="shared" si="12"/>
        <v>-20.604752000000001</v>
      </c>
      <c r="J84">
        <v>34990833333.333</v>
      </c>
      <c r="K84">
        <v>-48.57423</v>
      </c>
      <c r="L84">
        <v>-42.222442999999998</v>
      </c>
      <c r="N84" s="6">
        <f t="shared" si="15"/>
        <v>42.988999999999997</v>
      </c>
      <c r="O84" s="6">
        <f t="shared" si="13"/>
        <v>-27.543301</v>
      </c>
    </row>
    <row r="85" spans="2:15" x14ac:dyDescent="0.25">
      <c r="B85">
        <v>35324777777.778</v>
      </c>
      <c r="C85">
        <v>-46.183846000000003</v>
      </c>
      <c r="D85">
        <v>-40.358826000000001</v>
      </c>
      <c r="F85" s="6">
        <f t="shared" si="14"/>
        <v>42.988999999999997</v>
      </c>
      <c r="G85" s="6">
        <f t="shared" si="12"/>
        <v>-20.193021999999999</v>
      </c>
      <c r="J85">
        <v>35324777777.778</v>
      </c>
      <c r="K85">
        <v>-46.755549999999999</v>
      </c>
      <c r="L85">
        <v>-40.026752000000002</v>
      </c>
      <c r="N85" s="6">
        <f t="shared" si="15"/>
        <v>42.988999999999997</v>
      </c>
      <c r="O85" s="6">
        <f t="shared" si="13"/>
        <v>-27.190114999999999</v>
      </c>
    </row>
    <row r="86" spans="2:15" x14ac:dyDescent="0.25">
      <c r="B86">
        <v>35658722222.222</v>
      </c>
      <c r="C86">
        <v>-45.659770999999999</v>
      </c>
      <c r="D86">
        <v>-39.588420999999997</v>
      </c>
      <c r="F86" s="6">
        <f t="shared" si="14"/>
        <v>42.988999999999997</v>
      </c>
      <c r="G86" s="6">
        <f t="shared" si="12"/>
        <v>-19.062166000000001</v>
      </c>
      <c r="J86">
        <v>35658722222.222</v>
      </c>
      <c r="K86">
        <v>-44.102744999999999</v>
      </c>
      <c r="L86">
        <v>-37.219237999999997</v>
      </c>
      <c r="N86" s="6">
        <f t="shared" si="15"/>
        <v>42.988999999999997</v>
      </c>
      <c r="O86" s="6">
        <f t="shared" si="13"/>
        <v>-25.623014000000001</v>
      </c>
    </row>
    <row r="87" spans="2:15" x14ac:dyDescent="0.25">
      <c r="B87">
        <v>35992666666.667</v>
      </c>
      <c r="C87">
        <v>-45.278728000000001</v>
      </c>
      <c r="D87">
        <v>-38.803116000000003</v>
      </c>
      <c r="F87" s="6">
        <f t="shared" si="14"/>
        <v>42.988999999999997</v>
      </c>
      <c r="G87" s="6">
        <f t="shared" si="12"/>
        <v>-18.964306000000001</v>
      </c>
      <c r="J87">
        <v>35992666666.667</v>
      </c>
      <c r="K87">
        <v>-42.921447999999998</v>
      </c>
      <c r="L87">
        <v>-35.634388000000001</v>
      </c>
      <c r="N87" s="6">
        <f t="shared" si="15"/>
        <v>42.988999999999997</v>
      </c>
      <c r="O87" s="6">
        <f t="shared" si="13"/>
        <v>-26.057746999999999</v>
      </c>
    </row>
    <row r="88" spans="2:15" x14ac:dyDescent="0.25">
      <c r="B88">
        <v>36326611111.111</v>
      </c>
      <c r="C88">
        <v>-44.877495000000003</v>
      </c>
      <c r="D88">
        <v>-37.268462999999997</v>
      </c>
      <c r="F88" s="6">
        <f t="shared" si="14"/>
        <v>42.988999999999997</v>
      </c>
      <c r="G88" s="6">
        <f t="shared" si="12"/>
        <v>-19.475556999999998</v>
      </c>
      <c r="J88">
        <v>36326611111.111</v>
      </c>
      <c r="K88">
        <v>-43.901539</v>
      </c>
      <c r="L88">
        <v>-35.065151</v>
      </c>
      <c r="N88" s="6">
        <f t="shared" si="15"/>
        <v>42.988999999999997</v>
      </c>
      <c r="O88" s="6">
        <f t="shared" si="13"/>
        <v>-26.144468</v>
      </c>
    </row>
    <row r="89" spans="2:15" x14ac:dyDescent="0.25">
      <c r="B89">
        <v>36660555555.556</v>
      </c>
      <c r="C89">
        <v>-44.954746</v>
      </c>
      <c r="D89">
        <v>-37.253300000000003</v>
      </c>
      <c r="F89" s="6">
        <f t="shared" si="14"/>
        <v>42.988999999999997</v>
      </c>
      <c r="G89" s="6">
        <f t="shared" si="12"/>
        <v>-19.691551</v>
      </c>
      <c r="J89">
        <v>36660555555.556</v>
      </c>
      <c r="K89">
        <v>-43.507644999999997</v>
      </c>
      <c r="L89">
        <v>-35.111511</v>
      </c>
      <c r="N89" s="6">
        <f t="shared" si="15"/>
        <v>42.988999999999997</v>
      </c>
      <c r="O89" s="6">
        <f t="shared" si="13"/>
        <v>-26.236422999999998</v>
      </c>
    </row>
    <row r="90" spans="2:15" x14ac:dyDescent="0.25">
      <c r="B90">
        <v>36994500000</v>
      </c>
      <c r="C90">
        <v>-43.478653000000001</v>
      </c>
      <c r="D90">
        <v>-36.282093000000003</v>
      </c>
      <c r="F90" s="6">
        <f t="shared" si="14"/>
        <v>42.988999999999997</v>
      </c>
      <c r="G90" s="6">
        <f t="shared" si="12"/>
        <v>-19.914614</v>
      </c>
      <c r="J90">
        <v>36994500000</v>
      </c>
      <c r="K90">
        <v>-44.554831999999998</v>
      </c>
      <c r="L90">
        <v>-36.239918000000003</v>
      </c>
      <c r="N90" s="6">
        <f t="shared" si="15"/>
        <v>42.988999999999997</v>
      </c>
      <c r="O90" s="6">
        <f t="shared" si="13"/>
        <v>-25.836041999999999</v>
      </c>
    </row>
    <row r="91" spans="2:15" x14ac:dyDescent="0.25">
      <c r="B91">
        <v>37328444444.444</v>
      </c>
      <c r="C91">
        <v>-42.627476000000001</v>
      </c>
      <c r="D91">
        <v>-35.633735999999999</v>
      </c>
      <c r="F91" s="6">
        <f t="shared" si="14"/>
        <v>42.988999999999997</v>
      </c>
      <c r="G91" s="6">
        <f t="shared" si="12"/>
        <v>-19.778234000000001</v>
      </c>
      <c r="J91">
        <v>37328444444.444</v>
      </c>
      <c r="K91">
        <v>-44.568702999999999</v>
      </c>
      <c r="L91">
        <v>-36.38073</v>
      </c>
      <c r="N91" s="6">
        <f t="shared" si="15"/>
        <v>42.988999999999997</v>
      </c>
      <c r="O91" s="6">
        <f t="shared" si="13"/>
        <v>-25.614498000000001</v>
      </c>
    </row>
    <row r="92" spans="2:15" x14ac:dyDescent="0.25">
      <c r="B92">
        <v>37662388888.889</v>
      </c>
      <c r="C92">
        <v>-42.289349000000001</v>
      </c>
      <c r="D92">
        <v>-35.524093999999998</v>
      </c>
      <c r="F92" s="6">
        <f t="shared" si="14"/>
        <v>42.988999999999997</v>
      </c>
      <c r="G92" s="6">
        <f t="shared" si="12"/>
        <v>-19.092005</v>
      </c>
      <c r="J92">
        <v>37662388888.889</v>
      </c>
      <c r="K92">
        <v>-42.579281000000002</v>
      </c>
      <c r="L92">
        <v>-33.950797999999999</v>
      </c>
      <c r="N92" s="6">
        <f t="shared" si="15"/>
        <v>42.988999999999997</v>
      </c>
      <c r="O92" s="6">
        <f t="shared" si="13"/>
        <v>-25.718672000000002</v>
      </c>
    </row>
    <row r="93" spans="2:15" x14ac:dyDescent="0.25">
      <c r="B93">
        <v>37996333333.333</v>
      </c>
      <c r="C93">
        <v>-41.423648999999997</v>
      </c>
      <c r="D93">
        <v>-34.506683000000002</v>
      </c>
      <c r="F93" s="6">
        <f t="shared" si="14"/>
        <v>42.988999999999997</v>
      </c>
      <c r="G93" s="6">
        <f t="shared" si="12"/>
        <v>-17.81617</v>
      </c>
      <c r="J93">
        <v>37996333333.333</v>
      </c>
      <c r="K93">
        <v>-41.306431000000003</v>
      </c>
      <c r="L93">
        <v>-32.451259999999998</v>
      </c>
      <c r="N93" s="6">
        <f t="shared" si="15"/>
        <v>42.988999999999997</v>
      </c>
      <c r="O93" s="6">
        <f t="shared" si="13"/>
        <v>-25.688790999999998</v>
      </c>
    </row>
    <row r="94" spans="2:15" x14ac:dyDescent="0.25">
      <c r="B94">
        <v>38330277777.778</v>
      </c>
      <c r="C94">
        <v>-41.004584999999999</v>
      </c>
      <c r="D94">
        <v>-33.425949000000003</v>
      </c>
      <c r="F94" s="6">
        <f t="shared" si="14"/>
        <v>42.988999999999997</v>
      </c>
      <c r="G94" s="6">
        <f t="shared" si="12"/>
        <v>-17.070215000000001</v>
      </c>
      <c r="J94">
        <v>38330277777.778</v>
      </c>
      <c r="K94">
        <v>-40.821285000000003</v>
      </c>
      <c r="L94">
        <v>-32.064700999999999</v>
      </c>
      <c r="N94" s="6">
        <f t="shared" si="15"/>
        <v>42.988999999999997</v>
      </c>
      <c r="O94" s="6">
        <f t="shared" si="13"/>
        <v>-25.243127999999999</v>
      </c>
    </row>
    <row r="95" spans="2:15" x14ac:dyDescent="0.25">
      <c r="B95">
        <v>38664222222.222</v>
      </c>
      <c r="C95">
        <v>-40.590691</v>
      </c>
      <c r="D95">
        <v>-31.725688999999999</v>
      </c>
      <c r="F95" s="6">
        <f t="shared" si="14"/>
        <v>42.988999999999997</v>
      </c>
      <c r="G95" s="6">
        <f t="shared" si="12"/>
        <v>-17.063416</v>
      </c>
      <c r="J95">
        <v>38664222222.222</v>
      </c>
      <c r="K95">
        <v>-41.390971999999998</v>
      </c>
      <c r="L95">
        <v>-32.624896999999997</v>
      </c>
      <c r="N95" s="6">
        <f t="shared" si="15"/>
        <v>42.988999999999997</v>
      </c>
      <c r="O95" s="6">
        <f t="shared" si="13"/>
        <v>-24.471499999999999</v>
      </c>
    </row>
    <row r="96" spans="2:15" x14ac:dyDescent="0.25">
      <c r="B96">
        <v>38998166666.667</v>
      </c>
      <c r="C96">
        <v>-39.932453000000002</v>
      </c>
      <c r="D96">
        <v>-30.339872</v>
      </c>
      <c r="F96" s="6">
        <f t="shared" si="14"/>
        <v>42.988999999999997</v>
      </c>
      <c r="G96" s="6">
        <f t="shared" si="12"/>
        <v>-17.176601000000002</v>
      </c>
      <c r="J96">
        <v>38998166666.667</v>
      </c>
      <c r="K96">
        <v>-41.259841999999999</v>
      </c>
      <c r="L96">
        <v>-32.110683000000002</v>
      </c>
      <c r="N96" s="6">
        <f t="shared" si="15"/>
        <v>42.988999999999997</v>
      </c>
      <c r="O96" s="6">
        <f t="shared" si="13"/>
        <v>-23.764932999999999</v>
      </c>
    </row>
    <row r="97" spans="2:16" x14ac:dyDescent="0.25">
      <c r="B97">
        <v>39332111111.111</v>
      </c>
      <c r="C97">
        <v>-39.869534000000002</v>
      </c>
      <c r="D97">
        <v>-30.268460999999999</v>
      </c>
      <c r="F97" s="6">
        <f t="shared" si="14"/>
        <v>42.988999999999997</v>
      </c>
      <c r="G97" s="6">
        <f t="shared" si="12"/>
        <v>-16.59132</v>
      </c>
      <c r="J97">
        <v>39332111111.111</v>
      </c>
      <c r="K97">
        <v>-41.212691999999997</v>
      </c>
      <c r="L97">
        <v>-31.182334999999998</v>
      </c>
      <c r="N97" s="6">
        <f t="shared" si="15"/>
        <v>42.988999999999997</v>
      </c>
      <c r="O97" s="6">
        <f t="shared" si="13"/>
        <v>-23.786757000000001</v>
      </c>
    </row>
    <row r="98" spans="2:16" x14ac:dyDescent="0.25">
      <c r="B98">
        <v>39666055555.556</v>
      </c>
      <c r="C98">
        <v>-39.546931999999998</v>
      </c>
      <c r="D98">
        <v>-30.051034999999999</v>
      </c>
      <c r="F98" s="6" t="s">
        <v>21</v>
      </c>
      <c r="J98">
        <v>39666055555.556</v>
      </c>
      <c r="K98">
        <v>-40.875618000000003</v>
      </c>
      <c r="L98">
        <v>-30.156047999999998</v>
      </c>
      <c r="N98" s="6" t="s">
        <v>21</v>
      </c>
    </row>
    <row r="99" spans="2:16" x14ac:dyDescent="0.25">
      <c r="B99">
        <v>40000000000</v>
      </c>
      <c r="C99">
        <v>-38.849635999999997</v>
      </c>
      <c r="D99">
        <v>-28.772027999999999</v>
      </c>
      <c r="J99">
        <v>40000000000</v>
      </c>
      <c r="K99">
        <v>-40.816325999999997</v>
      </c>
      <c r="L99">
        <v>-30.182230000000001</v>
      </c>
    </row>
    <row r="100" spans="2:16" x14ac:dyDescent="0.25">
      <c r="B100" t="s">
        <v>21</v>
      </c>
      <c r="J100" t="s">
        <v>21</v>
      </c>
    </row>
    <row r="101" spans="2:16" x14ac:dyDescent="0.25">
      <c r="F101" s="6" t="s">
        <v>25</v>
      </c>
      <c r="N101" s="6" t="s">
        <v>25</v>
      </c>
    </row>
    <row r="102" spans="2:16" ht="15.75" x14ac:dyDescent="0.25">
      <c r="F102" s="6" t="s">
        <v>19</v>
      </c>
      <c r="G102" s="6" t="str">
        <f t="shared" ref="G102:G121" si="16">D128</f>
        <v>2Ix1L dBc Log Mag(dB)</v>
      </c>
      <c r="H102" s="33">
        <v>2</v>
      </c>
      <c r="N102" s="6" t="s">
        <v>19</v>
      </c>
      <c r="O102" s="6" t="str">
        <f t="shared" ref="O102:O121" si="17">L128</f>
        <v>2Ix1L dBc Log Mag(dB)</v>
      </c>
      <c r="P102" s="33">
        <v>2</v>
      </c>
    </row>
    <row r="103" spans="2:16" ht="15.75" x14ac:dyDescent="0.25">
      <c r="B103" t="s">
        <v>24</v>
      </c>
      <c r="F103" s="6">
        <f t="shared" ref="F103:F121" si="18">B129/1000000000</f>
        <v>11</v>
      </c>
      <c r="G103" s="6">
        <f t="shared" si="16"/>
        <v>-61.157238</v>
      </c>
      <c r="H103" s="34">
        <f>ABS(AVERAGE(G103:G121)-(H102-1)*5)</f>
        <v>62.672432947368421</v>
      </c>
      <c r="J103" t="s">
        <v>24</v>
      </c>
      <c r="N103" s="6">
        <f t="shared" ref="N103:N121" si="19">J129/1000000000</f>
        <v>11</v>
      </c>
      <c r="O103" s="6">
        <f t="shared" si="17"/>
        <v>-58.209125999999998</v>
      </c>
      <c r="P103" s="34">
        <f>ABS(AVERAGE(O103:O121)-(P102-1)*5)</f>
        <v>64.956148684210518</v>
      </c>
    </row>
    <row r="104" spans="2:16" x14ac:dyDescent="0.25">
      <c r="B104" t="s">
        <v>19</v>
      </c>
      <c r="C104" t="s">
        <v>149</v>
      </c>
      <c r="D104" t="s">
        <v>286</v>
      </c>
      <c r="F104" s="6">
        <f t="shared" si="18"/>
        <v>12.601000000000001</v>
      </c>
      <c r="G104" s="6">
        <f t="shared" si="16"/>
        <v>-70.818779000000006</v>
      </c>
      <c r="J104" t="s">
        <v>19</v>
      </c>
      <c r="K104" t="s">
        <v>149</v>
      </c>
      <c r="L104" t="s">
        <v>286</v>
      </c>
      <c r="N104" s="6">
        <f t="shared" si="19"/>
        <v>12.601000000000001</v>
      </c>
      <c r="O104" s="6">
        <f t="shared" si="17"/>
        <v>-74.833031000000005</v>
      </c>
    </row>
    <row r="105" spans="2:16" x14ac:dyDescent="0.25">
      <c r="B105">
        <v>42989000000</v>
      </c>
      <c r="C105">
        <v>-26.65785</v>
      </c>
      <c r="D105">
        <v>-19.871949999999998</v>
      </c>
      <c r="F105" s="6">
        <f t="shared" si="18"/>
        <v>14.202</v>
      </c>
      <c r="G105" s="6">
        <f t="shared" si="16"/>
        <v>-65.119384999999994</v>
      </c>
      <c r="J105">
        <v>42989000000</v>
      </c>
      <c r="K105">
        <v>-34.449058999999998</v>
      </c>
      <c r="L105">
        <v>-23.268667000000001</v>
      </c>
      <c r="N105" s="6">
        <f t="shared" si="19"/>
        <v>14.202</v>
      </c>
      <c r="O105" s="6">
        <f t="shared" si="17"/>
        <v>-65.186958000000004</v>
      </c>
    </row>
    <row r="106" spans="2:16" x14ac:dyDescent="0.25">
      <c r="B106">
        <v>42989000000</v>
      </c>
      <c r="C106">
        <v>-26.672028999999998</v>
      </c>
      <c r="D106">
        <v>-20.167555</v>
      </c>
      <c r="F106" s="6">
        <f t="shared" si="18"/>
        <v>15.803000000000001</v>
      </c>
      <c r="G106" s="6">
        <f t="shared" si="16"/>
        <v>-48.966144999999997</v>
      </c>
      <c r="J106">
        <v>42989000000</v>
      </c>
      <c r="K106">
        <v>-34.471519000000001</v>
      </c>
      <c r="L106">
        <v>-26.385103000000001</v>
      </c>
      <c r="N106" s="6">
        <f t="shared" si="19"/>
        <v>15.803000000000001</v>
      </c>
      <c r="O106" s="6">
        <f t="shared" si="17"/>
        <v>-54.513542000000001</v>
      </c>
    </row>
    <row r="107" spans="2:16" x14ac:dyDescent="0.25">
      <c r="B107">
        <v>42989000000</v>
      </c>
      <c r="C107">
        <v>-26.689245</v>
      </c>
      <c r="D107">
        <v>-20.651730000000001</v>
      </c>
      <c r="F107" s="6">
        <f t="shared" si="18"/>
        <v>17.404</v>
      </c>
      <c r="G107" s="6">
        <f t="shared" si="16"/>
        <v>-50.180847</v>
      </c>
      <c r="J107">
        <v>42989000000</v>
      </c>
      <c r="K107">
        <v>-34.472861999999999</v>
      </c>
      <c r="L107">
        <v>-28.110942999999999</v>
      </c>
      <c r="N107" s="6">
        <f t="shared" si="19"/>
        <v>17.404</v>
      </c>
      <c r="O107" s="6">
        <f t="shared" si="17"/>
        <v>-67.204407000000003</v>
      </c>
    </row>
    <row r="108" spans="2:16" x14ac:dyDescent="0.25">
      <c r="B108">
        <v>42989000000</v>
      </c>
      <c r="C108">
        <v>-26.666332000000001</v>
      </c>
      <c r="D108">
        <v>-20.704193</v>
      </c>
      <c r="F108" s="6">
        <f t="shared" si="18"/>
        <v>19.004999999999999</v>
      </c>
      <c r="G108" s="6">
        <f t="shared" si="16"/>
        <v>-62.722839</v>
      </c>
      <c r="J108">
        <v>42989000000</v>
      </c>
      <c r="K108">
        <v>-34.475166000000002</v>
      </c>
      <c r="L108">
        <v>-28.123379</v>
      </c>
      <c r="N108" s="6">
        <f t="shared" si="19"/>
        <v>19.004999999999999</v>
      </c>
      <c r="O108" s="6">
        <f t="shared" si="17"/>
        <v>-63.33202</v>
      </c>
    </row>
    <row r="109" spans="2:16" x14ac:dyDescent="0.25">
      <c r="B109">
        <v>42989000000</v>
      </c>
      <c r="C109">
        <v>-26.684964999999998</v>
      </c>
      <c r="D109">
        <v>-20.859945</v>
      </c>
      <c r="F109" s="6">
        <f t="shared" si="18"/>
        <v>20.606000000000002</v>
      </c>
      <c r="G109" s="6">
        <f t="shared" si="16"/>
        <v>-62.817146000000001</v>
      </c>
      <c r="J109">
        <v>42989000000</v>
      </c>
      <c r="K109">
        <v>-34.407921000000002</v>
      </c>
      <c r="L109">
        <v>-27.679119</v>
      </c>
      <c r="N109" s="6">
        <f t="shared" si="19"/>
        <v>20.606000000000002</v>
      </c>
      <c r="O109" s="6">
        <f t="shared" si="17"/>
        <v>-65.369240000000005</v>
      </c>
    </row>
    <row r="110" spans="2:16" x14ac:dyDescent="0.25">
      <c r="B110">
        <v>42989000000</v>
      </c>
      <c r="C110">
        <v>-26.676100000000002</v>
      </c>
      <c r="D110">
        <v>-20.604752000000001</v>
      </c>
      <c r="F110" s="6">
        <f t="shared" si="18"/>
        <v>22.207000000000001</v>
      </c>
      <c r="G110" s="6">
        <f t="shared" si="16"/>
        <v>-69.166320999999996</v>
      </c>
      <c r="J110">
        <v>42989000000</v>
      </c>
      <c r="K110">
        <v>-34.426806999999997</v>
      </c>
      <c r="L110">
        <v>-27.543301</v>
      </c>
      <c r="N110" s="6">
        <f t="shared" si="19"/>
        <v>22.207000000000001</v>
      </c>
      <c r="O110" s="6">
        <f t="shared" si="17"/>
        <v>-49.435214999999999</v>
      </c>
    </row>
    <row r="111" spans="2:16" x14ac:dyDescent="0.25">
      <c r="B111">
        <v>42989000000</v>
      </c>
      <c r="C111">
        <v>-26.668634000000001</v>
      </c>
      <c r="D111">
        <v>-20.193021999999999</v>
      </c>
      <c r="F111" s="6">
        <f t="shared" si="18"/>
        <v>23.808</v>
      </c>
      <c r="G111" s="6">
        <f t="shared" si="16"/>
        <v>-49.046467</v>
      </c>
      <c r="J111">
        <v>42989000000</v>
      </c>
      <c r="K111">
        <v>-34.477176999999998</v>
      </c>
      <c r="L111">
        <v>-27.190114999999999</v>
      </c>
      <c r="N111" s="6">
        <f t="shared" si="19"/>
        <v>23.808</v>
      </c>
      <c r="O111" s="6">
        <f t="shared" si="17"/>
        <v>-50.378261999999999</v>
      </c>
    </row>
    <row r="112" spans="2:16" x14ac:dyDescent="0.25">
      <c r="B112">
        <v>42989000000</v>
      </c>
      <c r="C112">
        <v>-26.671195999999998</v>
      </c>
      <c r="D112">
        <v>-19.062166000000001</v>
      </c>
      <c r="F112" s="6">
        <f t="shared" si="18"/>
        <v>25.408999999999999</v>
      </c>
      <c r="G112" s="6">
        <f t="shared" si="16"/>
        <v>-57.726627000000001</v>
      </c>
      <c r="J112">
        <v>42989000000</v>
      </c>
      <c r="K112">
        <v>-34.459403999999999</v>
      </c>
      <c r="L112">
        <v>-25.623014000000001</v>
      </c>
      <c r="N112" s="6">
        <f t="shared" si="19"/>
        <v>25.408999999999999</v>
      </c>
      <c r="O112" s="6">
        <f t="shared" si="17"/>
        <v>-51.369571999999998</v>
      </c>
    </row>
    <row r="113" spans="2:16" x14ac:dyDescent="0.25">
      <c r="B113">
        <v>42989000000</v>
      </c>
      <c r="C113">
        <v>-26.665754</v>
      </c>
      <c r="D113">
        <v>-18.964306000000001</v>
      </c>
      <c r="F113" s="6">
        <f t="shared" si="18"/>
        <v>27.01</v>
      </c>
      <c r="G113" s="6">
        <f t="shared" si="16"/>
        <v>-56.436008000000001</v>
      </c>
      <c r="J113">
        <v>42989000000</v>
      </c>
      <c r="K113">
        <v>-34.453876000000001</v>
      </c>
      <c r="L113">
        <v>-26.057746999999999</v>
      </c>
      <c r="N113" s="6">
        <f t="shared" si="19"/>
        <v>27.01</v>
      </c>
      <c r="O113" s="6">
        <f t="shared" si="17"/>
        <v>-54.507511000000001</v>
      </c>
    </row>
    <row r="114" spans="2:16" x14ac:dyDescent="0.25">
      <c r="B114">
        <v>42989000000</v>
      </c>
      <c r="C114">
        <v>-26.672118999999999</v>
      </c>
      <c r="D114">
        <v>-19.475556999999998</v>
      </c>
      <c r="F114" s="6">
        <f t="shared" si="18"/>
        <v>28.611000000000001</v>
      </c>
      <c r="G114" s="6">
        <f t="shared" si="16"/>
        <v>-57.655655000000003</v>
      </c>
      <c r="J114">
        <v>42989000000</v>
      </c>
      <c r="K114">
        <v>-34.459384999999997</v>
      </c>
      <c r="L114">
        <v>-26.144468</v>
      </c>
      <c r="N114" s="6">
        <f t="shared" si="19"/>
        <v>28.611000000000001</v>
      </c>
      <c r="O114" s="6">
        <f t="shared" si="17"/>
        <v>-62.301265999999998</v>
      </c>
    </row>
    <row r="115" spans="2:16" x14ac:dyDescent="0.25">
      <c r="B115">
        <v>42989000000</v>
      </c>
      <c r="C115">
        <v>-26.685289000000001</v>
      </c>
      <c r="D115">
        <v>-19.691551</v>
      </c>
      <c r="F115" s="6">
        <f t="shared" si="18"/>
        <v>30.212</v>
      </c>
      <c r="G115" s="6">
        <f t="shared" si="16"/>
        <v>-76.929526999999993</v>
      </c>
      <c r="J115">
        <v>42989000000</v>
      </c>
      <c r="K115">
        <v>-34.424399999999999</v>
      </c>
      <c r="L115">
        <v>-26.236422999999998</v>
      </c>
      <c r="N115" s="6">
        <f t="shared" si="19"/>
        <v>30.212</v>
      </c>
      <c r="O115" s="6">
        <f t="shared" si="17"/>
        <v>-54.107745999999999</v>
      </c>
    </row>
    <row r="116" spans="2:16" x14ac:dyDescent="0.25">
      <c r="B116">
        <v>42989000000</v>
      </c>
      <c r="C116">
        <v>-26.679864999999999</v>
      </c>
      <c r="D116">
        <v>-19.914614</v>
      </c>
      <c r="F116" s="6">
        <f t="shared" si="18"/>
        <v>31.812999999999999</v>
      </c>
      <c r="G116" s="6">
        <f t="shared" si="16"/>
        <v>-56.269706999999997</v>
      </c>
      <c r="J116">
        <v>42989000000</v>
      </c>
      <c r="K116">
        <v>-34.464526999999997</v>
      </c>
      <c r="L116">
        <v>-25.836041999999999</v>
      </c>
      <c r="N116" s="6">
        <f t="shared" si="19"/>
        <v>31.812999999999999</v>
      </c>
      <c r="O116" s="6">
        <f t="shared" si="17"/>
        <v>-57.406222999999997</v>
      </c>
    </row>
    <row r="117" spans="2:16" x14ac:dyDescent="0.25">
      <c r="B117">
        <v>42989000000</v>
      </c>
      <c r="C117">
        <v>-26.6952</v>
      </c>
      <c r="D117">
        <v>-19.778234000000001</v>
      </c>
      <c r="F117" s="6">
        <f t="shared" si="18"/>
        <v>33.414000000000001</v>
      </c>
      <c r="G117" s="6">
        <f t="shared" si="16"/>
        <v>-59.335529000000001</v>
      </c>
      <c r="J117">
        <v>42989000000</v>
      </c>
      <c r="K117">
        <v>-34.469669000000003</v>
      </c>
      <c r="L117">
        <v>-25.614498000000001</v>
      </c>
      <c r="N117" s="6">
        <f t="shared" si="19"/>
        <v>33.414000000000001</v>
      </c>
      <c r="O117" s="6">
        <f t="shared" si="17"/>
        <v>-64.257446000000002</v>
      </c>
    </row>
    <row r="118" spans="2:16" x14ac:dyDescent="0.25">
      <c r="B118">
        <v>42989000000</v>
      </c>
      <c r="C118">
        <v>-26.670642999999998</v>
      </c>
      <c r="D118">
        <v>-19.092005</v>
      </c>
      <c r="F118" s="6">
        <f t="shared" si="18"/>
        <v>35.015000000000001</v>
      </c>
      <c r="G118" s="6">
        <f t="shared" si="16"/>
        <v>-54.227890000000002</v>
      </c>
      <c r="J118">
        <v>42989000000</v>
      </c>
      <c r="K118">
        <v>-34.475257999999997</v>
      </c>
      <c r="L118">
        <v>-25.718672000000002</v>
      </c>
      <c r="N118" s="6">
        <f t="shared" si="19"/>
        <v>35.015000000000001</v>
      </c>
      <c r="O118" s="6">
        <f t="shared" si="17"/>
        <v>-58.592506</v>
      </c>
    </row>
    <row r="119" spans="2:16" x14ac:dyDescent="0.25">
      <c r="B119">
        <v>42989000000</v>
      </c>
      <c r="C119">
        <v>-26.681170000000002</v>
      </c>
      <c r="D119">
        <v>-17.81617</v>
      </c>
      <c r="F119" s="6">
        <f t="shared" si="18"/>
        <v>36.616</v>
      </c>
      <c r="G119" s="6">
        <f t="shared" si="16"/>
        <v>-47.449840999999999</v>
      </c>
      <c r="J119">
        <v>42989000000</v>
      </c>
      <c r="K119">
        <v>-34.454867999999998</v>
      </c>
      <c r="L119">
        <v>-25.688790999999998</v>
      </c>
      <c r="N119" s="6">
        <f t="shared" si="19"/>
        <v>36.616</v>
      </c>
      <c r="O119" s="6">
        <f t="shared" si="17"/>
        <v>-57.266888000000002</v>
      </c>
    </row>
    <row r="120" spans="2:16" x14ac:dyDescent="0.25">
      <c r="B120">
        <v>42989000000</v>
      </c>
      <c r="C120">
        <v>-26.662796</v>
      </c>
      <c r="D120">
        <v>-17.070215000000001</v>
      </c>
      <c r="F120" s="6">
        <f t="shared" si="18"/>
        <v>38.216999999999999</v>
      </c>
      <c r="G120" s="6">
        <f t="shared" si="16"/>
        <v>-47.847476999999998</v>
      </c>
      <c r="J120">
        <v>42989000000</v>
      </c>
      <c r="K120">
        <v>-34.392283999999997</v>
      </c>
      <c r="L120">
        <v>-25.243127999999999</v>
      </c>
      <c r="N120" s="6">
        <f t="shared" si="19"/>
        <v>38.216999999999999</v>
      </c>
      <c r="O120" s="6">
        <f t="shared" si="17"/>
        <v>-56.929924</v>
      </c>
    </row>
    <row r="121" spans="2:16" x14ac:dyDescent="0.25">
      <c r="B121">
        <v>42989000000</v>
      </c>
      <c r="C121">
        <v>-26.664486</v>
      </c>
      <c r="D121">
        <v>-17.063416</v>
      </c>
      <c r="F121" s="6">
        <f t="shared" si="18"/>
        <v>39.817999999999998</v>
      </c>
      <c r="G121" s="6">
        <f t="shared" si="16"/>
        <v>-41.902797999999997</v>
      </c>
      <c r="J121">
        <v>42989000000</v>
      </c>
      <c r="K121">
        <v>-34.501857999999999</v>
      </c>
      <c r="L121">
        <v>-24.471499999999999</v>
      </c>
      <c r="N121" s="6">
        <f t="shared" si="19"/>
        <v>39.817999999999998</v>
      </c>
      <c r="O121" s="6">
        <f t="shared" si="17"/>
        <v>-73.965941999999998</v>
      </c>
    </row>
    <row r="122" spans="2:16" x14ac:dyDescent="0.25">
      <c r="B122">
        <v>42989000000</v>
      </c>
      <c r="C122">
        <v>-26.672498999999998</v>
      </c>
      <c r="D122">
        <v>-17.176601000000002</v>
      </c>
      <c r="F122" s="6" t="s">
        <v>21</v>
      </c>
      <c r="J122">
        <v>42989000000</v>
      </c>
      <c r="K122">
        <v>-34.484504999999999</v>
      </c>
      <c r="L122">
        <v>-23.764932999999999</v>
      </c>
      <c r="N122" s="6" t="s">
        <v>21</v>
      </c>
    </row>
    <row r="123" spans="2:16" x14ac:dyDescent="0.25">
      <c r="B123">
        <v>42989000000</v>
      </c>
      <c r="C123">
        <v>-26.668928000000001</v>
      </c>
      <c r="D123">
        <v>-16.59132</v>
      </c>
      <c r="J123">
        <v>42989000000</v>
      </c>
      <c r="K123">
        <v>-34.420848999999997</v>
      </c>
      <c r="L123">
        <v>-23.786757000000001</v>
      </c>
    </row>
    <row r="124" spans="2:16" x14ac:dyDescent="0.25">
      <c r="B124" t="s">
        <v>21</v>
      </c>
      <c r="J124" t="s">
        <v>21</v>
      </c>
    </row>
    <row r="125" spans="2:16" x14ac:dyDescent="0.25">
      <c r="F125" s="6" t="s">
        <v>35</v>
      </c>
      <c r="N125" s="6" t="s">
        <v>35</v>
      </c>
    </row>
    <row r="126" spans="2:16" ht="15.75" x14ac:dyDescent="0.25">
      <c r="F126" s="6" t="s">
        <v>19</v>
      </c>
      <c r="G126" s="6" t="str">
        <f t="shared" ref="G126:G145" si="20">D152</f>
        <v>2Ix2L dBc Log Mag(dB)</v>
      </c>
      <c r="H126" s="33">
        <v>2</v>
      </c>
      <c r="N126" s="6" t="s">
        <v>19</v>
      </c>
      <c r="O126" s="6" t="str">
        <f t="shared" ref="O126:O145" si="21">L152</f>
        <v>2Ix2L dBc Log Mag(dB)</v>
      </c>
      <c r="P126" s="33">
        <v>2</v>
      </c>
    </row>
    <row r="127" spans="2:16" ht="15.75" x14ac:dyDescent="0.25">
      <c r="B127" t="s">
        <v>25</v>
      </c>
      <c r="F127" s="6">
        <f t="shared" ref="F127:F145" si="22">B153/1000000000</f>
        <v>21.818000000000001</v>
      </c>
      <c r="G127" s="6">
        <f t="shared" si="20"/>
        <v>-52.248623000000002</v>
      </c>
      <c r="H127" s="34">
        <f>ABS(AVERAGE(G127:G145)-(H126-1)*5)</f>
        <v>59.024727105263153</v>
      </c>
      <c r="J127" t="s">
        <v>25</v>
      </c>
      <c r="N127" s="6">
        <f t="shared" ref="N127:N145" si="23">J153/1000000000</f>
        <v>21.818000000000001</v>
      </c>
      <c r="O127" s="6">
        <f t="shared" si="21"/>
        <v>-37.968482999999999</v>
      </c>
      <c r="P127" s="34">
        <f>ABS(AVERAGE(O127:O145)-(P126-1)*5)</f>
        <v>56.730094736842112</v>
      </c>
    </row>
    <row r="128" spans="2:16" x14ac:dyDescent="0.25">
      <c r="B128" t="s">
        <v>19</v>
      </c>
      <c r="C128" t="s">
        <v>117</v>
      </c>
      <c r="D128" t="s">
        <v>75</v>
      </c>
      <c r="F128" s="6">
        <f t="shared" si="22"/>
        <v>22.828111111110999</v>
      </c>
      <c r="G128" s="6">
        <f t="shared" si="20"/>
        <v>-47.768954999999998</v>
      </c>
      <c r="J128" t="s">
        <v>19</v>
      </c>
      <c r="K128" t="s">
        <v>117</v>
      </c>
      <c r="L128" t="s">
        <v>75</v>
      </c>
      <c r="N128" s="6">
        <f t="shared" si="23"/>
        <v>22.828111111110999</v>
      </c>
      <c r="O128" s="6">
        <f t="shared" si="21"/>
        <v>-34.280182000000003</v>
      </c>
    </row>
    <row r="129" spans="2:15" x14ac:dyDescent="0.25">
      <c r="B129">
        <v>11000000000</v>
      </c>
      <c r="C129">
        <v>-67.943138000000005</v>
      </c>
      <c r="D129">
        <v>-61.157238</v>
      </c>
      <c r="F129" s="6">
        <f t="shared" si="22"/>
        <v>23.838222222222001</v>
      </c>
      <c r="G129" s="6">
        <f t="shared" si="20"/>
        <v>-44.940018000000002</v>
      </c>
      <c r="J129">
        <v>11000000000</v>
      </c>
      <c r="K129">
        <v>-69.389519000000007</v>
      </c>
      <c r="L129">
        <v>-58.209125999999998</v>
      </c>
      <c r="N129" s="6">
        <f t="shared" si="23"/>
        <v>23.838222222222001</v>
      </c>
      <c r="O129" s="6">
        <f t="shared" si="21"/>
        <v>-39.419544000000002</v>
      </c>
    </row>
    <row r="130" spans="2:15" x14ac:dyDescent="0.25">
      <c r="B130">
        <v>12601000000</v>
      </c>
      <c r="C130">
        <v>-77.323250000000002</v>
      </c>
      <c r="D130">
        <v>-70.818779000000006</v>
      </c>
      <c r="F130" s="6">
        <f t="shared" si="22"/>
        <v>24.848333333332999</v>
      </c>
      <c r="G130" s="6">
        <f t="shared" si="20"/>
        <v>-45.162177999999997</v>
      </c>
      <c r="J130">
        <v>12601000000</v>
      </c>
      <c r="K130">
        <v>-82.919449</v>
      </c>
      <c r="L130">
        <v>-74.833031000000005</v>
      </c>
      <c r="N130" s="6">
        <f t="shared" si="23"/>
        <v>24.848333333332999</v>
      </c>
      <c r="O130" s="6">
        <f t="shared" si="21"/>
        <v>-48.345283999999999</v>
      </c>
    </row>
    <row r="131" spans="2:15" x14ac:dyDescent="0.25">
      <c r="B131">
        <v>14202000000</v>
      </c>
      <c r="C131">
        <v>-71.156897999999998</v>
      </c>
      <c r="D131">
        <v>-65.119384999999994</v>
      </c>
      <c r="F131" s="6">
        <f t="shared" si="22"/>
        <v>25.858444444444</v>
      </c>
      <c r="G131" s="6">
        <f t="shared" si="20"/>
        <v>-47.368949999999998</v>
      </c>
      <c r="J131">
        <v>14202000000</v>
      </c>
      <c r="K131">
        <v>-71.548873999999998</v>
      </c>
      <c r="L131">
        <v>-65.186958000000004</v>
      </c>
      <c r="N131" s="6">
        <f t="shared" si="23"/>
        <v>25.858444444444</v>
      </c>
      <c r="O131" s="6">
        <f t="shared" si="21"/>
        <v>-54.417183000000001</v>
      </c>
    </row>
    <row r="132" spans="2:15" x14ac:dyDescent="0.25">
      <c r="B132">
        <v>15803000000</v>
      </c>
      <c r="C132">
        <v>-54.928283999999998</v>
      </c>
      <c r="D132">
        <v>-48.966144999999997</v>
      </c>
      <c r="F132" s="6">
        <f t="shared" si="22"/>
        <v>26.868555555556</v>
      </c>
      <c r="G132" s="6">
        <f t="shared" si="20"/>
        <v>-47.288128</v>
      </c>
      <c r="J132">
        <v>15803000000</v>
      </c>
      <c r="K132">
        <v>-60.865333999999997</v>
      </c>
      <c r="L132">
        <v>-54.513542000000001</v>
      </c>
      <c r="N132" s="6">
        <f t="shared" si="23"/>
        <v>26.868555555556</v>
      </c>
      <c r="O132" s="6">
        <f t="shared" si="21"/>
        <v>-63.304698999999999</v>
      </c>
    </row>
    <row r="133" spans="2:15" x14ac:dyDescent="0.25">
      <c r="B133">
        <v>17404000000</v>
      </c>
      <c r="C133">
        <v>-56.005867000000002</v>
      </c>
      <c r="D133">
        <v>-50.180847</v>
      </c>
      <c r="F133" s="6">
        <f t="shared" si="22"/>
        <v>27.878666666667002</v>
      </c>
      <c r="G133" s="6">
        <f t="shared" si="20"/>
        <v>-51.111255999999997</v>
      </c>
      <c r="J133">
        <v>17404000000</v>
      </c>
      <c r="K133">
        <v>-73.933205000000001</v>
      </c>
      <c r="L133">
        <v>-67.204407000000003</v>
      </c>
      <c r="N133" s="6">
        <f t="shared" si="23"/>
        <v>27.878666666667002</v>
      </c>
      <c r="O133" s="6">
        <f t="shared" si="21"/>
        <v>-54.590530000000001</v>
      </c>
    </row>
    <row r="134" spans="2:15" x14ac:dyDescent="0.25">
      <c r="B134">
        <v>19005000000</v>
      </c>
      <c r="C134">
        <v>-68.794189000000003</v>
      </c>
      <c r="D134">
        <v>-62.722839</v>
      </c>
      <c r="F134" s="6">
        <f t="shared" si="22"/>
        <v>28.888777777777999</v>
      </c>
      <c r="G134" s="6">
        <f t="shared" si="20"/>
        <v>-50.631504</v>
      </c>
      <c r="J134">
        <v>19005000000</v>
      </c>
      <c r="K134">
        <v>-70.215523000000005</v>
      </c>
      <c r="L134">
        <v>-63.33202</v>
      </c>
      <c r="N134" s="6">
        <f t="shared" si="23"/>
        <v>28.888777777777999</v>
      </c>
      <c r="O134" s="6">
        <f t="shared" si="21"/>
        <v>-47.327537999999997</v>
      </c>
    </row>
    <row r="135" spans="2:15" x14ac:dyDescent="0.25">
      <c r="B135">
        <v>20606000000</v>
      </c>
      <c r="C135">
        <v>-69.292755</v>
      </c>
      <c r="D135">
        <v>-62.817146000000001</v>
      </c>
      <c r="F135" s="6">
        <f t="shared" si="22"/>
        <v>29.898888888889001</v>
      </c>
      <c r="G135" s="6">
        <f t="shared" si="20"/>
        <v>-49.142467000000003</v>
      </c>
      <c r="J135">
        <v>20606000000</v>
      </c>
      <c r="K135">
        <v>-72.656295999999998</v>
      </c>
      <c r="L135">
        <v>-65.369240000000005</v>
      </c>
      <c r="N135" s="6">
        <f t="shared" si="23"/>
        <v>29.898888888889001</v>
      </c>
      <c r="O135" s="6">
        <f t="shared" si="21"/>
        <v>-43.473522000000003</v>
      </c>
    </row>
    <row r="136" spans="2:15" x14ac:dyDescent="0.25">
      <c r="B136">
        <v>22207000000</v>
      </c>
      <c r="C136">
        <v>-76.775351999999998</v>
      </c>
      <c r="D136">
        <v>-69.166320999999996</v>
      </c>
      <c r="F136" s="6">
        <f t="shared" si="22"/>
        <v>30.908999999999999</v>
      </c>
      <c r="G136" s="6">
        <f t="shared" si="20"/>
        <v>-54.166676000000002</v>
      </c>
      <c r="J136">
        <v>22207000000</v>
      </c>
      <c r="K136">
        <v>-58.271602999999999</v>
      </c>
      <c r="L136">
        <v>-49.435214999999999</v>
      </c>
      <c r="N136" s="6">
        <f t="shared" si="23"/>
        <v>30.908999999999999</v>
      </c>
      <c r="O136" s="6">
        <f t="shared" si="21"/>
        <v>-43.197144000000002</v>
      </c>
    </row>
    <row r="137" spans="2:15" x14ac:dyDescent="0.25">
      <c r="B137">
        <v>23808000000</v>
      </c>
      <c r="C137">
        <v>-56.747912999999997</v>
      </c>
      <c r="D137">
        <v>-49.046467</v>
      </c>
      <c r="F137" s="6">
        <f t="shared" si="22"/>
        <v>31.919111111111</v>
      </c>
      <c r="G137" s="6">
        <f t="shared" si="20"/>
        <v>-57.252898999999999</v>
      </c>
      <c r="J137">
        <v>23808000000</v>
      </c>
      <c r="K137">
        <v>-58.774391000000001</v>
      </c>
      <c r="L137">
        <v>-50.378261999999999</v>
      </c>
      <c r="N137" s="6">
        <f t="shared" si="23"/>
        <v>31.919111111111</v>
      </c>
      <c r="O137" s="6">
        <f t="shared" si="21"/>
        <v>-46.393729999999998</v>
      </c>
    </row>
    <row r="138" spans="2:15" x14ac:dyDescent="0.25">
      <c r="B138">
        <v>25409000000</v>
      </c>
      <c r="C138">
        <v>-64.923186999999999</v>
      </c>
      <c r="D138">
        <v>-57.726627000000001</v>
      </c>
      <c r="F138" s="6">
        <f t="shared" si="22"/>
        <v>32.929222222222002</v>
      </c>
      <c r="G138" s="6">
        <f t="shared" si="20"/>
        <v>-66.834114</v>
      </c>
      <c r="J138">
        <v>25409000000</v>
      </c>
      <c r="K138">
        <v>-59.684486</v>
      </c>
      <c r="L138">
        <v>-51.369571999999998</v>
      </c>
      <c r="N138" s="6">
        <f t="shared" si="23"/>
        <v>32.929222222222002</v>
      </c>
      <c r="O138" s="6">
        <f t="shared" si="21"/>
        <v>-48.500354999999999</v>
      </c>
    </row>
    <row r="139" spans="2:15" x14ac:dyDescent="0.25">
      <c r="B139">
        <v>27010000000</v>
      </c>
      <c r="C139">
        <v>-63.429749000000001</v>
      </c>
      <c r="D139">
        <v>-56.436008000000001</v>
      </c>
      <c r="F139" s="6">
        <f t="shared" si="22"/>
        <v>33.939333333333003</v>
      </c>
      <c r="G139" s="6">
        <f t="shared" si="20"/>
        <v>-59.757174999999997</v>
      </c>
      <c r="J139">
        <v>27010000000</v>
      </c>
      <c r="K139">
        <v>-62.695484</v>
      </c>
      <c r="L139">
        <v>-54.507511000000001</v>
      </c>
      <c r="N139" s="6">
        <f t="shared" si="23"/>
        <v>33.939333333333003</v>
      </c>
      <c r="O139" s="6">
        <f t="shared" si="21"/>
        <v>-49.220913000000003</v>
      </c>
    </row>
    <row r="140" spans="2:15" x14ac:dyDescent="0.25">
      <c r="B140">
        <v>28611000000</v>
      </c>
      <c r="C140">
        <v>-64.420906000000002</v>
      </c>
      <c r="D140">
        <v>-57.655655000000003</v>
      </c>
      <c r="F140" s="6">
        <f t="shared" si="22"/>
        <v>34.949444444443998</v>
      </c>
      <c r="G140" s="6">
        <f t="shared" si="20"/>
        <v>-68.460883999999993</v>
      </c>
      <c r="J140">
        <v>28611000000</v>
      </c>
      <c r="K140">
        <v>-70.929749000000001</v>
      </c>
      <c r="L140">
        <v>-62.301265999999998</v>
      </c>
      <c r="N140" s="6">
        <f t="shared" si="23"/>
        <v>34.949444444443998</v>
      </c>
      <c r="O140" s="6">
        <f t="shared" si="21"/>
        <v>-60.210490999999998</v>
      </c>
    </row>
    <row r="141" spans="2:15" x14ac:dyDescent="0.25">
      <c r="B141">
        <v>30212000000</v>
      </c>
      <c r="C141">
        <v>-83.846496999999999</v>
      </c>
      <c r="D141">
        <v>-76.929526999999993</v>
      </c>
      <c r="F141" s="6">
        <f t="shared" si="22"/>
        <v>35.959555555556001</v>
      </c>
      <c r="G141" s="6">
        <f t="shared" si="20"/>
        <v>-62.714393999999999</v>
      </c>
      <c r="J141">
        <v>30212000000</v>
      </c>
      <c r="K141">
        <v>-62.962921000000001</v>
      </c>
      <c r="L141">
        <v>-54.107745999999999</v>
      </c>
      <c r="N141" s="6">
        <f t="shared" si="23"/>
        <v>35.959555555556001</v>
      </c>
      <c r="O141" s="6">
        <f t="shared" si="21"/>
        <v>-68.077659999999995</v>
      </c>
    </row>
    <row r="142" spans="2:15" x14ac:dyDescent="0.25">
      <c r="B142">
        <v>31813000000</v>
      </c>
      <c r="C142">
        <v>-63.848346999999997</v>
      </c>
      <c r="D142">
        <v>-56.269706999999997</v>
      </c>
      <c r="F142" s="6">
        <f t="shared" si="22"/>
        <v>36.969666666667003</v>
      </c>
      <c r="G142" s="6">
        <f t="shared" si="20"/>
        <v>-61.762340999999999</v>
      </c>
      <c r="J142">
        <v>31813000000</v>
      </c>
      <c r="K142">
        <v>-66.162811000000005</v>
      </c>
      <c r="L142">
        <v>-57.406222999999997</v>
      </c>
      <c r="N142" s="6">
        <f t="shared" si="23"/>
        <v>36.969666666667003</v>
      </c>
      <c r="O142" s="6">
        <f t="shared" si="21"/>
        <v>-59.391911</v>
      </c>
    </row>
    <row r="143" spans="2:15" x14ac:dyDescent="0.25">
      <c r="B143">
        <v>33414000000</v>
      </c>
      <c r="C143">
        <v>-68.200530999999998</v>
      </c>
      <c r="D143">
        <v>-59.335529000000001</v>
      </c>
      <c r="F143" s="6">
        <f t="shared" si="22"/>
        <v>37.979777777777997</v>
      </c>
      <c r="G143" s="6">
        <f t="shared" si="20"/>
        <v>-56.287537</v>
      </c>
      <c r="J143">
        <v>33414000000</v>
      </c>
      <c r="K143">
        <v>-73.023528999999996</v>
      </c>
      <c r="L143">
        <v>-64.257446000000002</v>
      </c>
      <c r="N143" s="6">
        <f t="shared" si="23"/>
        <v>37.979777777777997</v>
      </c>
      <c r="O143" s="6">
        <f t="shared" si="21"/>
        <v>-60.216330999999997</v>
      </c>
    </row>
    <row r="144" spans="2:15" x14ac:dyDescent="0.25">
      <c r="B144">
        <v>35015000000</v>
      </c>
      <c r="C144">
        <v>-63.820473</v>
      </c>
      <c r="D144">
        <v>-54.227890000000002</v>
      </c>
      <c r="F144" s="6">
        <f t="shared" si="22"/>
        <v>38.989888888888999</v>
      </c>
      <c r="G144" s="6">
        <f t="shared" si="20"/>
        <v>-53.721770999999997</v>
      </c>
      <c r="J144">
        <v>35015000000</v>
      </c>
      <c r="K144">
        <v>-67.741660999999993</v>
      </c>
      <c r="L144">
        <v>-58.592506</v>
      </c>
      <c r="N144" s="6">
        <f t="shared" si="23"/>
        <v>38.989888888888999</v>
      </c>
      <c r="O144" s="6">
        <f t="shared" si="21"/>
        <v>-54.828735000000002</v>
      </c>
    </row>
    <row r="145" spans="2:16" x14ac:dyDescent="0.25">
      <c r="B145">
        <v>36616000000</v>
      </c>
      <c r="C145">
        <v>-57.050910999999999</v>
      </c>
      <c r="D145">
        <v>-47.449840999999999</v>
      </c>
      <c r="F145" s="6">
        <f t="shared" si="22"/>
        <v>40</v>
      </c>
      <c r="G145" s="6">
        <f t="shared" si="20"/>
        <v>-49.849944999999998</v>
      </c>
      <c r="J145">
        <v>36616000000</v>
      </c>
      <c r="K145">
        <v>-67.297248999999994</v>
      </c>
      <c r="L145">
        <v>-57.266888000000002</v>
      </c>
      <c r="N145" s="6">
        <f t="shared" si="23"/>
        <v>40</v>
      </c>
      <c r="O145" s="6">
        <f t="shared" si="21"/>
        <v>-69.707565000000002</v>
      </c>
    </row>
    <row r="146" spans="2:16" x14ac:dyDescent="0.25">
      <c r="B146">
        <v>38217000000</v>
      </c>
      <c r="C146">
        <v>-57.343375999999999</v>
      </c>
      <c r="D146">
        <v>-47.847476999999998</v>
      </c>
      <c r="F146" s="6" t="s">
        <v>21</v>
      </c>
      <c r="J146">
        <v>38217000000</v>
      </c>
      <c r="K146">
        <v>-67.649497999999994</v>
      </c>
      <c r="L146">
        <v>-56.929924</v>
      </c>
      <c r="N146" s="6" t="s">
        <v>21</v>
      </c>
    </row>
    <row r="147" spans="2:16" x14ac:dyDescent="0.25">
      <c r="B147">
        <v>39818000000</v>
      </c>
      <c r="C147">
        <v>-51.980407999999997</v>
      </c>
      <c r="D147">
        <v>-41.902797999999997</v>
      </c>
      <c r="J147">
        <v>39818000000</v>
      </c>
      <c r="K147">
        <v>-84.600037</v>
      </c>
      <c r="L147">
        <v>-73.965941999999998</v>
      </c>
    </row>
    <row r="148" spans="2:16" x14ac:dyDescent="0.25">
      <c r="B148" t="s">
        <v>21</v>
      </c>
      <c r="J148" t="s">
        <v>21</v>
      </c>
    </row>
    <row r="149" spans="2:16" x14ac:dyDescent="0.25">
      <c r="F149" s="6" t="s">
        <v>37</v>
      </c>
      <c r="N149" s="6" t="s">
        <v>37</v>
      </c>
    </row>
    <row r="150" spans="2:16" ht="15.75" x14ac:dyDescent="0.25">
      <c r="F150" s="6" t="s">
        <v>19</v>
      </c>
      <c r="G150" s="6" t="str">
        <f t="shared" ref="G150:G169" si="24">D176</f>
        <v>2Ix3L dBc Log Mag(dB)</v>
      </c>
      <c r="H150" s="33">
        <v>2</v>
      </c>
      <c r="N150" s="6" t="s">
        <v>19</v>
      </c>
      <c r="O150" s="6" t="str">
        <f t="shared" ref="O150:O169" si="25">L176</f>
        <v>2Ix3L dBc Log Mag(dB)</v>
      </c>
      <c r="P150" s="33">
        <v>2</v>
      </c>
    </row>
    <row r="151" spans="2:16" ht="15.75" x14ac:dyDescent="0.25">
      <c r="B151" t="s">
        <v>35</v>
      </c>
      <c r="F151" s="6">
        <f t="shared" ref="F151:F169" si="26">B177/1000000000</f>
        <v>20.978000000000002</v>
      </c>
      <c r="G151" s="6">
        <f t="shared" si="24"/>
        <v>-54.478977</v>
      </c>
      <c r="H151" s="34">
        <f>ABS(AVERAGE(G151:G169)-(H150-1)*5)</f>
        <v>63.443348631578935</v>
      </c>
      <c r="J151" t="s">
        <v>35</v>
      </c>
      <c r="N151" s="6">
        <f t="shared" ref="N151:N169" si="27">J177/1000000000</f>
        <v>20.978000000000002</v>
      </c>
      <c r="O151" s="6">
        <f t="shared" si="25"/>
        <v>-57.702404000000001</v>
      </c>
      <c r="P151" s="34">
        <f>ABS(AVERAGE(O151:O169)-(P150-1)*5)</f>
        <v>63.849350631578943</v>
      </c>
    </row>
    <row r="152" spans="2:16" x14ac:dyDescent="0.25">
      <c r="B152" t="s">
        <v>19</v>
      </c>
      <c r="C152" t="s">
        <v>150</v>
      </c>
      <c r="D152" t="s">
        <v>76</v>
      </c>
      <c r="F152" s="6">
        <f t="shared" si="26"/>
        <v>22.034777777778</v>
      </c>
      <c r="G152" s="6">
        <f t="shared" si="24"/>
        <v>-52.804732999999999</v>
      </c>
      <c r="J152" t="s">
        <v>19</v>
      </c>
      <c r="K152" t="s">
        <v>150</v>
      </c>
      <c r="L152" t="s">
        <v>76</v>
      </c>
      <c r="N152" s="6">
        <f t="shared" si="27"/>
        <v>22.034777777778</v>
      </c>
      <c r="O152" s="6">
        <f t="shared" si="25"/>
        <v>-59.429028000000002</v>
      </c>
    </row>
    <row r="153" spans="2:16" x14ac:dyDescent="0.25">
      <c r="B153">
        <v>21818000000</v>
      </c>
      <c r="C153">
        <v>-59.034523</v>
      </c>
      <c r="D153">
        <v>-52.248623000000002</v>
      </c>
      <c r="F153" s="6">
        <f t="shared" si="26"/>
        <v>23.091555555555999</v>
      </c>
      <c r="G153" s="6">
        <f t="shared" si="24"/>
        <v>-65.498778999999999</v>
      </c>
      <c r="J153">
        <v>21818000000</v>
      </c>
      <c r="K153">
        <v>-49.148876000000001</v>
      </c>
      <c r="L153">
        <v>-37.968482999999999</v>
      </c>
      <c r="N153" s="6">
        <f t="shared" si="27"/>
        <v>23.091555555555999</v>
      </c>
      <c r="O153" s="6">
        <f t="shared" si="25"/>
        <v>-62.155163000000002</v>
      </c>
    </row>
    <row r="154" spans="2:16" x14ac:dyDescent="0.25">
      <c r="B154">
        <v>22828111111.111</v>
      </c>
      <c r="C154">
        <v>-54.273426000000001</v>
      </c>
      <c r="D154">
        <v>-47.768954999999998</v>
      </c>
      <c r="F154" s="6">
        <f t="shared" si="26"/>
        <v>24.148333333332999</v>
      </c>
      <c r="G154" s="6">
        <f t="shared" si="24"/>
        <v>-61.484420999999998</v>
      </c>
      <c r="J154">
        <v>22828111111.111</v>
      </c>
      <c r="K154">
        <v>-42.366596000000001</v>
      </c>
      <c r="L154">
        <v>-34.280182000000003</v>
      </c>
      <c r="N154" s="6">
        <f t="shared" si="27"/>
        <v>24.148333333332999</v>
      </c>
      <c r="O154" s="6">
        <f t="shared" si="25"/>
        <v>-59.619861999999998</v>
      </c>
    </row>
    <row r="155" spans="2:16" x14ac:dyDescent="0.25">
      <c r="B155">
        <v>23838222222.222</v>
      </c>
      <c r="C155">
        <v>-50.977530999999999</v>
      </c>
      <c r="D155">
        <v>-44.940018000000002</v>
      </c>
      <c r="F155" s="6">
        <f t="shared" si="26"/>
        <v>25.205111111111002</v>
      </c>
      <c r="G155" s="6">
        <f t="shared" si="24"/>
        <v>-49.611995999999998</v>
      </c>
      <c r="J155">
        <v>23838222222.222</v>
      </c>
      <c r="K155">
        <v>-45.781464</v>
      </c>
      <c r="L155">
        <v>-39.419544000000002</v>
      </c>
      <c r="N155" s="6">
        <f t="shared" si="27"/>
        <v>25.205111111111002</v>
      </c>
      <c r="O155" s="6">
        <f t="shared" si="25"/>
        <v>-60.609054999999998</v>
      </c>
    </row>
    <row r="156" spans="2:16" x14ac:dyDescent="0.25">
      <c r="B156">
        <v>24848333333.333</v>
      </c>
      <c r="C156">
        <v>-51.124316999999998</v>
      </c>
      <c r="D156">
        <v>-45.162177999999997</v>
      </c>
      <c r="F156" s="6">
        <f t="shared" si="26"/>
        <v>26.261888888889001</v>
      </c>
      <c r="G156" s="6">
        <f t="shared" si="24"/>
        <v>-48.412028999999997</v>
      </c>
      <c r="J156">
        <v>24848333333.333</v>
      </c>
      <c r="K156">
        <v>-54.697074999999998</v>
      </c>
      <c r="L156">
        <v>-48.345283999999999</v>
      </c>
      <c r="N156" s="6">
        <f t="shared" si="27"/>
        <v>26.261888888889001</v>
      </c>
      <c r="O156" s="6">
        <f t="shared" si="25"/>
        <v>-53.841746999999998</v>
      </c>
    </row>
    <row r="157" spans="2:16" x14ac:dyDescent="0.25">
      <c r="B157">
        <v>25858444444.444</v>
      </c>
      <c r="C157">
        <v>-53.19397</v>
      </c>
      <c r="D157">
        <v>-47.368949999999998</v>
      </c>
      <c r="F157" s="6">
        <f t="shared" si="26"/>
        <v>27.318666666666999</v>
      </c>
      <c r="G157" s="6">
        <f t="shared" si="24"/>
        <v>-52.243752000000001</v>
      </c>
      <c r="J157">
        <v>25858444444.444</v>
      </c>
      <c r="K157">
        <v>-61.145980999999999</v>
      </c>
      <c r="L157">
        <v>-54.417183000000001</v>
      </c>
      <c r="N157" s="6">
        <f t="shared" si="27"/>
        <v>27.318666666666999</v>
      </c>
      <c r="O157" s="6">
        <f t="shared" si="25"/>
        <v>-52.144526999999997</v>
      </c>
    </row>
    <row r="158" spans="2:16" x14ac:dyDescent="0.25">
      <c r="B158">
        <v>26868555555.556</v>
      </c>
      <c r="C158">
        <v>-53.359478000000003</v>
      </c>
      <c r="D158">
        <v>-47.288128</v>
      </c>
      <c r="F158" s="6">
        <f t="shared" si="26"/>
        <v>28.375444444444</v>
      </c>
      <c r="G158" s="6">
        <f t="shared" si="24"/>
        <v>-52.449989000000002</v>
      </c>
      <c r="J158">
        <v>26868555555.556</v>
      </c>
      <c r="K158">
        <v>-70.188209999999998</v>
      </c>
      <c r="L158">
        <v>-63.304698999999999</v>
      </c>
      <c r="N158" s="6">
        <f t="shared" si="27"/>
        <v>28.375444444444</v>
      </c>
      <c r="O158" s="6">
        <f t="shared" si="25"/>
        <v>-50.445869000000002</v>
      </c>
    </row>
    <row r="159" spans="2:16" x14ac:dyDescent="0.25">
      <c r="B159">
        <v>27878666666.667</v>
      </c>
      <c r="C159">
        <v>-57.586868000000003</v>
      </c>
      <c r="D159">
        <v>-51.111255999999997</v>
      </c>
      <c r="F159" s="6">
        <f t="shared" si="26"/>
        <v>29.432222222221998</v>
      </c>
      <c r="G159" s="6">
        <f t="shared" si="24"/>
        <v>-56.668785</v>
      </c>
      <c r="J159">
        <v>27878666666.667</v>
      </c>
      <c r="K159">
        <v>-61.877594000000002</v>
      </c>
      <c r="L159">
        <v>-54.590530000000001</v>
      </c>
      <c r="N159" s="6">
        <f t="shared" si="27"/>
        <v>29.432222222221998</v>
      </c>
      <c r="O159" s="6">
        <f t="shared" si="25"/>
        <v>-54.289676999999998</v>
      </c>
    </row>
    <row r="160" spans="2:16" x14ac:dyDescent="0.25">
      <c r="B160">
        <v>28888777777.778</v>
      </c>
      <c r="C160">
        <v>-58.240532000000002</v>
      </c>
      <c r="D160">
        <v>-50.631504</v>
      </c>
      <c r="F160" s="6">
        <f t="shared" si="26"/>
        <v>30.489000000000001</v>
      </c>
      <c r="G160" s="6">
        <f t="shared" si="24"/>
        <v>-62.983459000000003</v>
      </c>
      <c r="J160">
        <v>28888777777.778</v>
      </c>
      <c r="K160">
        <v>-56.163929000000003</v>
      </c>
      <c r="L160">
        <v>-47.327537999999997</v>
      </c>
      <c r="N160" s="6">
        <f t="shared" si="27"/>
        <v>30.489000000000001</v>
      </c>
      <c r="O160" s="6">
        <f t="shared" si="25"/>
        <v>-56.446750999999999</v>
      </c>
    </row>
    <row r="161" spans="2:16" x14ac:dyDescent="0.25">
      <c r="B161">
        <v>29898888888.889</v>
      </c>
      <c r="C161">
        <v>-56.843913999999998</v>
      </c>
      <c r="D161">
        <v>-49.142467000000003</v>
      </c>
      <c r="F161" s="6">
        <f t="shared" si="26"/>
        <v>31.545777777778</v>
      </c>
      <c r="G161" s="6">
        <f t="shared" si="24"/>
        <v>-62.576411999999998</v>
      </c>
      <c r="J161">
        <v>29898888888.889</v>
      </c>
      <c r="K161">
        <v>-51.869652000000002</v>
      </c>
      <c r="L161">
        <v>-43.473522000000003</v>
      </c>
      <c r="N161" s="6">
        <f t="shared" si="27"/>
        <v>31.545777777778</v>
      </c>
      <c r="O161" s="6">
        <f t="shared" si="25"/>
        <v>-58.495361000000003</v>
      </c>
    </row>
    <row r="162" spans="2:16" x14ac:dyDescent="0.25">
      <c r="B162">
        <v>30909000000</v>
      </c>
      <c r="C162">
        <v>-61.363239</v>
      </c>
      <c r="D162">
        <v>-54.166676000000002</v>
      </c>
      <c r="F162" s="6">
        <f t="shared" si="26"/>
        <v>32.602555555556002</v>
      </c>
      <c r="G162" s="6">
        <f t="shared" si="24"/>
        <v>-66.561126999999999</v>
      </c>
      <c r="J162">
        <v>30909000000</v>
      </c>
      <c r="K162">
        <v>-51.512058000000003</v>
      </c>
      <c r="L162">
        <v>-43.197144000000002</v>
      </c>
      <c r="N162" s="6">
        <f t="shared" si="27"/>
        <v>32.602555555556002</v>
      </c>
      <c r="O162" s="6">
        <f t="shared" si="25"/>
        <v>-60.950867000000002</v>
      </c>
    </row>
    <row r="163" spans="2:16" x14ac:dyDescent="0.25">
      <c r="B163">
        <v>31919111111.111</v>
      </c>
      <c r="C163">
        <v>-64.246643000000006</v>
      </c>
      <c r="D163">
        <v>-57.252898999999999</v>
      </c>
      <c r="F163" s="6">
        <f t="shared" si="26"/>
        <v>33.659333333333002</v>
      </c>
      <c r="G163" s="6">
        <f t="shared" si="24"/>
        <v>-64.591751000000002</v>
      </c>
      <c r="J163">
        <v>31919111111.111</v>
      </c>
      <c r="K163">
        <v>-54.581707000000002</v>
      </c>
      <c r="L163">
        <v>-46.393729999999998</v>
      </c>
      <c r="N163" s="6">
        <f t="shared" si="27"/>
        <v>33.659333333333002</v>
      </c>
      <c r="O163" s="6">
        <f t="shared" si="25"/>
        <v>-65.004722999999998</v>
      </c>
    </row>
    <row r="164" spans="2:16" x14ac:dyDescent="0.25">
      <c r="B164">
        <v>32929222222.222</v>
      </c>
      <c r="C164">
        <v>-73.599365000000006</v>
      </c>
      <c r="D164">
        <v>-66.834114</v>
      </c>
      <c r="F164" s="6">
        <f t="shared" si="26"/>
        <v>34.716111111110997</v>
      </c>
      <c r="G164" s="6">
        <f t="shared" si="24"/>
        <v>-63.306637000000002</v>
      </c>
      <c r="J164">
        <v>32929222222.222</v>
      </c>
      <c r="K164">
        <v>-57.128838000000002</v>
      </c>
      <c r="L164">
        <v>-48.500354999999999</v>
      </c>
      <c r="N164" s="6">
        <f t="shared" si="27"/>
        <v>34.716111111110997</v>
      </c>
      <c r="O164" s="6">
        <f t="shared" si="25"/>
        <v>-58.886302999999998</v>
      </c>
    </row>
    <row r="165" spans="2:16" x14ac:dyDescent="0.25">
      <c r="B165">
        <v>33939333333.333</v>
      </c>
      <c r="C165">
        <v>-66.674141000000006</v>
      </c>
      <c r="D165">
        <v>-59.757174999999997</v>
      </c>
      <c r="F165" s="6">
        <f t="shared" si="26"/>
        <v>35.772888888889</v>
      </c>
      <c r="G165" s="6">
        <f t="shared" si="24"/>
        <v>-59.750464999999998</v>
      </c>
      <c r="J165">
        <v>33939333333.333</v>
      </c>
      <c r="K165">
        <v>-58.076087999999999</v>
      </c>
      <c r="L165">
        <v>-49.220913000000003</v>
      </c>
      <c r="N165" s="6">
        <f t="shared" si="27"/>
        <v>35.772888888889</v>
      </c>
      <c r="O165" s="6">
        <f t="shared" si="25"/>
        <v>-55.235542000000002</v>
      </c>
    </row>
    <row r="166" spans="2:16" x14ac:dyDescent="0.25">
      <c r="B166">
        <v>34949444444.444</v>
      </c>
      <c r="C166">
        <v>-76.039528000000004</v>
      </c>
      <c r="D166">
        <v>-68.460883999999993</v>
      </c>
      <c r="F166" s="6">
        <f t="shared" si="26"/>
        <v>36.829666666667002</v>
      </c>
      <c r="G166" s="6">
        <f t="shared" si="24"/>
        <v>-57.540053999999998</v>
      </c>
      <c r="J166">
        <v>34949444444.444</v>
      </c>
      <c r="K166">
        <v>-68.967078999999998</v>
      </c>
      <c r="L166">
        <v>-60.210490999999998</v>
      </c>
      <c r="N166" s="6">
        <f t="shared" si="27"/>
        <v>36.829666666667002</v>
      </c>
      <c r="O166" s="6">
        <f t="shared" si="25"/>
        <v>-60.884731000000002</v>
      </c>
    </row>
    <row r="167" spans="2:16" x14ac:dyDescent="0.25">
      <c r="B167">
        <v>35959555555.556</v>
      </c>
      <c r="C167">
        <v>-71.579391000000001</v>
      </c>
      <c r="D167">
        <v>-62.714393999999999</v>
      </c>
      <c r="F167" s="6">
        <f t="shared" si="26"/>
        <v>37.886444444444002</v>
      </c>
      <c r="G167" s="6">
        <f t="shared" si="24"/>
        <v>-70.614563000000004</v>
      </c>
      <c r="J167">
        <v>35959555555.556</v>
      </c>
      <c r="K167">
        <v>-76.843734999999995</v>
      </c>
      <c r="L167">
        <v>-68.077659999999995</v>
      </c>
      <c r="N167" s="6">
        <f t="shared" si="27"/>
        <v>37.886444444444002</v>
      </c>
      <c r="O167" s="6">
        <f t="shared" si="25"/>
        <v>-71.682968000000002</v>
      </c>
    </row>
    <row r="168" spans="2:16" x14ac:dyDescent="0.25">
      <c r="B168">
        <v>36969666666.667</v>
      </c>
      <c r="C168">
        <v>-71.354918999999995</v>
      </c>
      <c r="D168">
        <v>-61.762340999999999</v>
      </c>
      <c r="F168" s="6">
        <f t="shared" si="26"/>
        <v>38.943222222221998</v>
      </c>
      <c r="G168" s="6">
        <f t="shared" si="24"/>
        <v>-54.433928999999999</v>
      </c>
      <c r="J168">
        <v>36969666666.667</v>
      </c>
      <c r="K168">
        <v>-68.541068999999993</v>
      </c>
      <c r="L168">
        <v>-59.391911</v>
      </c>
      <c r="N168" s="6">
        <f t="shared" si="27"/>
        <v>38.943222222221998</v>
      </c>
      <c r="O168" s="6">
        <f t="shared" si="25"/>
        <v>-60.416778999999998</v>
      </c>
    </row>
    <row r="169" spans="2:16" x14ac:dyDescent="0.25">
      <c r="B169">
        <v>37979777777.778</v>
      </c>
      <c r="C169">
        <v>-65.888603000000003</v>
      </c>
      <c r="D169">
        <v>-56.287537</v>
      </c>
      <c r="F169" s="6">
        <f t="shared" si="26"/>
        <v>40</v>
      </c>
      <c r="G169" s="6">
        <f t="shared" si="24"/>
        <v>-54.411766</v>
      </c>
      <c r="J169">
        <v>37979777777.778</v>
      </c>
      <c r="K169">
        <v>-70.246689000000003</v>
      </c>
      <c r="L169">
        <v>-60.216330999999997</v>
      </c>
      <c r="N169" s="6">
        <f t="shared" si="27"/>
        <v>40</v>
      </c>
      <c r="O169" s="6">
        <f t="shared" si="25"/>
        <v>-59.896304999999998</v>
      </c>
    </row>
    <row r="170" spans="2:16" x14ac:dyDescent="0.25">
      <c r="B170">
        <v>38989888888.889</v>
      </c>
      <c r="C170">
        <v>-63.217666999999999</v>
      </c>
      <c r="D170">
        <v>-53.721770999999997</v>
      </c>
      <c r="F170" s="6" t="s">
        <v>21</v>
      </c>
      <c r="J170">
        <v>38989888888.889</v>
      </c>
      <c r="K170">
        <v>-65.548309000000003</v>
      </c>
      <c r="L170">
        <v>-54.828735000000002</v>
      </c>
      <c r="N170" s="6" t="s">
        <v>21</v>
      </c>
    </row>
    <row r="171" spans="2:16" x14ac:dyDescent="0.25">
      <c r="B171">
        <v>40000000000</v>
      </c>
      <c r="C171">
        <v>-59.927554999999998</v>
      </c>
      <c r="D171">
        <v>-49.849944999999998</v>
      </c>
      <c r="J171">
        <v>40000000000</v>
      </c>
      <c r="K171">
        <v>-80.341660000000005</v>
      </c>
      <c r="L171">
        <v>-69.707565000000002</v>
      </c>
    </row>
    <row r="172" spans="2:16" x14ac:dyDescent="0.25">
      <c r="B172" t="s">
        <v>21</v>
      </c>
      <c r="J172" t="s">
        <v>21</v>
      </c>
    </row>
    <row r="173" spans="2:16" x14ac:dyDescent="0.25">
      <c r="F173" s="6" t="s">
        <v>39</v>
      </c>
      <c r="N173" s="6" t="s">
        <v>39</v>
      </c>
    </row>
    <row r="174" spans="2:16" ht="15.75" x14ac:dyDescent="0.25">
      <c r="F174" s="6" t="s">
        <v>19</v>
      </c>
      <c r="G174" s="6" t="str">
        <f t="shared" ref="G174:G193" si="28">D200</f>
        <v>2Ix4L dBc Log Mag(dB)</v>
      </c>
      <c r="H174" s="33">
        <v>2</v>
      </c>
      <c r="N174" s="6" t="s">
        <v>19</v>
      </c>
      <c r="O174" s="6" t="str">
        <f t="shared" ref="O174:O193" si="29">L200</f>
        <v>2Ix4L dBc Log Mag(dB)</v>
      </c>
      <c r="P174" s="33">
        <v>2</v>
      </c>
    </row>
    <row r="175" spans="2:16" ht="15.75" x14ac:dyDescent="0.25">
      <c r="B175" t="s">
        <v>37</v>
      </c>
      <c r="F175" s="6">
        <f t="shared" ref="F175:F193" si="30">B201/1000000000</f>
        <v>31.978000000000002</v>
      </c>
      <c r="G175" s="6">
        <f t="shared" si="28"/>
        <v>-52.852088999999999</v>
      </c>
      <c r="H175" s="34">
        <f>ABS(AVERAGE(G175:G193)-(H174-1)*5)</f>
        <v>54.677455947368436</v>
      </c>
      <c r="J175" t="s">
        <v>37</v>
      </c>
      <c r="N175" s="6">
        <f t="shared" ref="N175:N193" si="31">J201/1000000000</f>
        <v>31.978000000000002</v>
      </c>
      <c r="O175" s="6">
        <f t="shared" si="29"/>
        <v>-49.006087999999998</v>
      </c>
      <c r="P175" s="34">
        <f>ABS(AVERAGE(O175:O193)-(P174-1)*5)</f>
        <v>54.070658210526318</v>
      </c>
    </row>
    <row r="176" spans="2:16" x14ac:dyDescent="0.25">
      <c r="B176" t="s">
        <v>19</v>
      </c>
      <c r="C176" t="s">
        <v>151</v>
      </c>
      <c r="D176" t="s">
        <v>77</v>
      </c>
      <c r="F176" s="6">
        <f t="shared" si="30"/>
        <v>32.423666666667003</v>
      </c>
      <c r="G176" s="6">
        <f t="shared" si="28"/>
        <v>-49.820735999999997</v>
      </c>
      <c r="J176" t="s">
        <v>19</v>
      </c>
      <c r="K176" t="s">
        <v>151</v>
      </c>
      <c r="L176" t="s">
        <v>77</v>
      </c>
      <c r="N176" s="6">
        <f t="shared" si="31"/>
        <v>32.423666666667003</v>
      </c>
      <c r="O176" s="6">
        <f t="shared" si="29"/>
        <v>-51.667254999999997</v>
      </c>
    </row>
    <row r="177" spans="2:15" x14ac:dyDescent="0.25">
      <c r="B177">
        <v>20978000000</v>
      </c>
      <c r="C177">
        <v>-61.264876999999998</v>
      </c>
      <c r="D177">
        <v>-54.478977</v>
      </c>
      <c r="F177" s="6">
        <f t="shared" si="30"/>
        <v>32.869333333333003</v>
      </c>
      <c r="G177" s="6">
        <f t="shared" si="28"/>
        <v>-51.737907</v>
      </c>
      <c r="J177">
        <v>20978000000</v>
      </c>
      <c r="K177">
        <v>-68.882796999999997</v>
      </c>
      <c r="L177">
        <v>-57.702404000000001</v>
      </c>
      <c r="N177" s="6">
        <f t="shared" si="31"/>
        <v>32.869333333333003</v>
      </c>
      <c r="O177" s="6">
        <f t="shared" si="29"/>
        <v>-53.700843999999996</v>
      </c>
    </row>
    <row r="178" spans="2:15" x14ac:dyDescent="0.25">
      <c r="B178">
        <v>22034777777.778</v>
      </c>
      <c r="C178">
        <v>-59.309207999999998</v>
      </c>
      <c r="D178">
        <v>-52.804732999999999</v>
      </c>
      <c r="F178" s="6">
        <f t="shared" si="30"/>
        <v>33.314999999999998</v>
      </c>
      <c r="G178" s="6">
        <f t="shared" si="28"/>
        <v>-48.869636999999997</v>
      </c>
      <c r="J178">
        <v>22034777777.778</v>
      </c>
      <c r="K178">
        <v>-67.515441999999993</v>
      </c>
      <c r="L178">
        <v>-59.429028000000002</v>
      </c>
      <c r="N178" s="6">
        <f t="shared" si="31"/>
        <v>33.314999999999998</v>
      </c>
      <c r="O178" s="6">
        <f t="shared" si="29"/>
        <v>-53.030518000000001</v>
      </c>
    </row>
    <row r="179" spans="2:15" x14ac:dyDescent="0.25">
      <c r="B179">
        <v>23091555555.556</v>
      </c>
      <c r="C179">
        <v>-71.536293000000001</v>
      </c>
      <c r="D179">
        <v>-65.498778999999999</v>
      </c>
      <c r="F179" s="6">
        <f t="shared" si="30"/>
        <v>33.760666666666999</v>
      </c>
      <c r="G179" s="6">
        <f t="shared" si="28"/>
        <v>-50.868079999999999</v>
      </c>
      <c r="J179">
        <v>23091555555.556</v>
      </c>
      <c r="K179">
        <v>-68.517082000000002</v>
      </c>
      <c r="L179">
        <v>-62.155163000000002</v>
      </c>
      <c r="N179" s="6">
        <f t="shared" si="31"/>
        <v>33.760666666666999</v>
      </c>
      <c r="O179" s="6">
        <f t="shared" si="29"/>
        <v>-48.735560999999997</v>
      </c>
    </row>
    <row r="180" spans="2:15" x14ac:dyDescent="0.25">
      <c r="B180">
        <v>24148333333.333</v>
      </c>
      <c r="C180">
        <v>-67.446563999999995</v>
      </c>
      <c r="D180">
        <v>-61.484420999999998</v>
      </c>
      <c r="F180" s="6">
        <f t="shared" si="30"/>
        <v>34.206333333332999</v>
      </c>
      <c r="G180" s="6">
        <f t="shared" si="28"/>
        <v>-49.912467999999997</v>
      </c>
      <c r="J180">
        <v>24148333333.333</v>
      </c>
      <c r="K180">
        <v>-65.971648999999999</v>
      </c>
      <c r="L180">
        <v>-59.619861999999998</v>
      </c>
      <c r="N180" s="6">
        <f t="shared" si="31"/>
        <v>34.206333333332999</v>
      </c>
      <c r="O180" s="6">
        <f t="shared" si="29"/>
        <v>-48.576832000000003</v>
      </c>
    </row>
    <row r="181" spans="2:15" x14ac:dyDescent="0.25">
      <c r="B181">
        <v>25205111111.111</v>
      </c>
      <c r="C181">
        <v>-55.437012000000003</v>
      </c>
      <c r="D181">
        <v>-49.611995999999998</v>
      </c>
      <c r="F181" s="6">
        <f t="shared" si="30"/>
        <v>34.652000000000001</v>
      </c>
      <c r="G181" s="6">
        <f t="shared" si="28"/>
        <v>-49.771949999999997</v>
      </c>
      <c r="J181">
        <v>25205111111.111</v>
      </c>
      <c r="K181">
        <v>-67.337851999999998</v>
      </c>
      <c r="L181">
        <v>-60.609054999999998</v>
      </c>
      <c r="N181" s="6">
        <f t="shared" si="31"/>
        <v>34.652000000000001</v>
      </c>
      <c r="O181" s="6">
        <f t="shared" si="29"/>
        <v>-50.065441</v>
      </c>
    </row>
    <row r="182" spans="2:15" x14ac:dyDescent="0.25">
      <c r="B182">
        <v>26261888888.889</v>
      </c>
      <c r="C182">
        <v>-54.483378999999999</v>
      </c>
      <c r="D182">
        <v>-48.412028999999997</v>
      </c>
      <c r="F182" s="6">
        <f t="shared" si="30"/>
        <v>35.097666666667003</v>
      </c>
      <c r="G182" s="6">
        <f t="shared" si="28"/>
        <v>-50.336326999999997</v>
      </c>
      <c r="J182">
        <v>26261888888.889</v>
      </c>
      <c r="K182">
        <v>-60.725254</v>
      </c>
      <c r="L182">
        <v>-53.841746999999998</v>
      </c>
      <c r="N182" s="6">
        <f t="shared" si="31"/>
        <v>35.097666666667003</v>
      </c>
      <c r="O182" s="6">
        <f t="shared" si="29"/>
        <v>-50.041401</v>
      </c>
    </row>
    <row r="183" spans="2:15" x14ac:dyDescent="0.25">
      <c r="B183">
        <v>27318666666.667</v>
      </c>
      <c r="C183">
        <v>-58.719368000000003</v>
      </c>
      <c r="D183">
        <v>-52.243752000000001</v>
      </c>
      <c r="F183" s="6">
        <f t="shared" si="30"/>
        <v>35.543333333333003</v>
      </c>
      <c r="G183" s="6">
        <f t="shared" si="28"/>
        <v>-51.060619000000003</v>
      </c>
      <c r="J183">
        <v>27318666666.667</v>
      </c>
      <c r="K183">
        <v>-59.431590999999997</v>
      </c>
      <c r="L183">
        <v>-52.144526999999997</v>
      </c>
      <c r="N183" s="6">
        <f t="shared" si="31"/>
        <v>35.543333333333003</v>
      </c>
      <c r="O183" s="6">
        <f t="shared" si="29"/>
        <v>-51.254443999999999</v>
      </c>
    </row>
    <row r="184" spans="2:15" x14ac:dyDescent="0.25">
      <c r="B184">
        <v>28375444444.444</v>
      </c>
      <c r="C184">
        <v>-60.059021000000001</v>
      </c>
      <c r="D184">
        <v>-52.449989000000002</v>
      </c>
      <c r="F184" s="6">
        <f t="shared" si="30"/>
        <v>35.988999999999997</v>
      </c>
      <c r="G184" s="6">
        <f t="shared" si="28"/>
        <v>-52.874431999999999</v>
      </c>
      <c r="J184">
        <v>28375444444.444</v>
      </c>
      <c r="K184">
        <v>-59.282260999999998</v>
      </c>
      <c r="L184">
        <v>-50.445869000000002</v>
      </c>
      <c r="N184" s="6">
        <f t="shared" si="31"/>
        <v>35.988999999999997</v>
      </c>
      <c r="O184" s="6">
        <f t="shared" si="29"/>
        <v>-50.886425000000003</v>
      </c>
    </row>
    <row r="185" spans="2:15" x14ac:dyDescent="0.25">
      <c r="B185">
        <v>29432222222.222</v>
      </c>
      <c r="C185">
        <v>-64.370232000000001</v>
      </c>
      <c r="D185">
        <v>-56.668785</v>
      </c>
      <c r="F185" s="6">
        <f t="shared" si="30"/>
        <v>36.434666666666999</v>
      </c>
      <c r="G185" s="6">
        <f t="shared" si="28"/>
        <v>-52.725113</v>
      </c>
      <c r="J185">
        <v>29432222222.222</v>
      </c>
      <c r="K185">
        <v>-62.685805999999999</v>
      </c>
      <c r="L185">
        <v>-54.289676999999998</v>
      </c>
      <c r="N185" s="6">
        <f t="shared" si="31"/>
        <v>36.434666666666999</v>
      </c>
      <c r="O185" s="6">
        <f t="shared" si="29"/>
        <v>-49.364418000000001</v>
      </c>
    </row>
    <row r="186" spans="2:15" x14ac:dyDescent="0.25">
      <c r="B186">
        <v>30489000000</v>
      </c>
      <c r="C186">
        <v>-70.180023000000006</v>
      </c>
      <c r="D186">
        <v>-62.983459000000003</v>
      </c>
      <c r="F186" s="6">
        <f t="shared" si="30"/>
        <v>36.880333333332999</v>
      </c>
      <c r="G186" s="6">
        <f t="shared" si="28"/>
        <v>-52.974102000000002</v>
      </c>
      <c r="J186">
        <v>30489000000</v>
      </c>
      <c r="K186">
        <v>-64.761664999999994</v>
      </c>
      <c r="L186">
        <v>-56.446750999999999</v>
      </c>
      <c r="N186" s="6">
        <f t="shared" si="31"/>
        <v>36.880333333332999</v>
      </c>
      <c r="O186" s="6">
        <f t="shared" si="29"/>
        <v>-48.864322999999999</v>
      </c>
    </row>
    <row r="187" spans="2:15" x14ac:dyDescent="0.25">
      <c r="B187">
        <v>31545777777.778</v>
      </c>
      <c r="C187">
        <v>-69.570151999999993</v>
      </c>
      <c r="D187">
        <v>-62.576411999999998</v>
      </c>
      <c r="F187" s="6">
        <f t="shared" si="30"/>
        <v>37.326000000000001</v>
      </c>
      <c r="G187" s="6">
        <f t="shared" si="28"/>
        <v>-49.402560999999999</v>
      </c>
      <c r="J187">
        <v>31545777777.778</v>
      </c>
      <c r="K187">
        <v>-66.683334000000002</v>
      </c>
      <c r="L187">
        <v>-58.495361000000003</v>
      </c>
      <c r="N187" s="6">
        <f t="shared" si="31"/>
        <v>37.326000000000001</v>
      </c>
      <c r="O187" s="6">
        <f t="shared" si="29"/>
        <v>-47.897849999999998</v>
      </c>
    </row>
    <row r="188" spans="2:15" x14ac:dyDescent="0.25">
      <c r="B188">
        <v>32602555555.556</v>
      </c>
      <c r="C188">
        <v>-73.326378000000005</v>
      </c>
      <c r="D188">
        <v>-66.561126999999999</v>
      </c>
      <c r="F188" s="6">
        <f t="shared" si="30"/>
        <v>37.771666666667002</v>
      </c>
      <c r="G188" s="6">
        <f t="shared" si="28"/>
        <v>-48.656371999999998</v>
      </c>
      <c r="J188">
        <v>32602555555.556</v>
      </c>
      <c r="K188">
        <v>-69.579346000000001</v>
      </c>
      <c r="L188">
        <v>-60.950867000000002</v>
      </c>
      <c r="N188" s="6">
        <f t="shared" si="31"/>
        <v>37.771666666667002</v>
      </c>
      <c r="O188" s="6">
        <f t="shared" si="29"/>
        <v>-47.998775000000002</v>
      </c>
    </row>
    <row r="189" spans="2:15" x14ac:dyDescent="0.25">
      <c r="B189">
        <v>33659333333.333</v>
      </c>
      <c r="C189">
        <v>-71.508719999999997</v>
      </c>
      <c r="D189">
        <v>-64.591751000000002</v>
      </c>
      <c r="F189" s="6">
        <f t="shared" si="30"/>
        <v>38.217333333333002</v>
      </c>
      <c r="G189" s="6">
        <f t="shared" si="28"/>
        <v>-48.754513000000003</v>
      </c>
      <c r="J189">
        <v>33659333333.333</v>
      </c>
      <c r="K189">
        <v>-73.859893999999997</v>
      </c>
      <c r="L189">
        <v>-65.004722999999998</v>
      </c>
      <c r="N189" s="6">
        <f t="shared" si="31"/>
        <v>38.217333333333002</v>
      </c>
      <c r="O189" s="6">
        <f t="shared" si="29"/>
        <v>-46.741013000000002</v>
      </c>
    </row>
    <row r="190" spans="2:15" x14ac:dyDescent="0.25">
      <c r="B190">
        <v>34716111111.111</v>
      </c>
      <c r="C190">
        <v>-70.885277000000002</v>
      </c>
      <c r="D190">
        <v>-63.306637000000002</v>
      </c>
      <c r="F190" s="6">
        <f t="shared" si="30"/>
        <v>38.662999999999997</v>
      </c>
      <c r="G190" s="6">
        <f t="shared" si="28"/>
        <v>-47.714722000000002</v>
      </c>
      <c r="J190">
        <v>34716111111.111</v>
      </c>
      <c r="K190">
        <v>-67.642891000000006</v>
      </c>
      <c r="L190">
        <v>-58.886302999999998</v>
      </c>
      <c r="N190" s="6">
        <f t="shared" si="31"/>
        <v>38.662999999999997</v>
      </c>
      <c r="O190" s="6">
        <f t="shared" si="29"/>
        <v>-45.568778999999999</v>
      </c>
    </row>
    <row r="191" spans="2:15" x14ac:dyDescent="0.25">
      <c r="B191">
        <v>35772888888.889</v>
      </c>
      <c r="C191">
        <v>-68.615470999999999</v>
      </c>
      <c r="D191">
        <v>-59.750464999999998</v>
      </c>
      <c r="F191" s="6">
        <f t="shared" si="30"/>
        <v>39.108666666666998</v>
      </c>
      <c r="G191" s="6">
        <f t="shared" si="28"/>
        <v>-45.749844000000003</v>
      </c>
      <c r="J191">
        <v>35772888888.889</v>
      </c>
      <c r="K191">
        <v>-64.001616999999996</v>
      </c>
      <c r="L191">
        <v>-55.235542000000002</v>
      </c>
      <c r="N191" s="6">
        <f t="shared" si="31"/>
        <v>39.108666666666998</v>
      </c>
      <c r="O191" s="6">
        <f t="shared" si="29"/>
        <v>-46.141731</v>
      </c>
    </row>
    <row r="192" spans="2:15" x14ac:dyDescent="0.25">
      <c r="B192">
        <v>36829666666.667</v>
      </c>
      <c r="C192">
        <v>-67.132637000000003</v>
      </c>
      <c r="D192">
        <v>-57.540053999999998</v>
      </c>
      <c r="F192" s="6">
        <f t="shared" si="30"/>
        <v>39.554333333332998</v>
      </c>
      <c r="G192" s="6">
        <f t="shared" si="28"/>
        <v>-44.561363</v>
      </c>
      <c r="J192">
        <v>36829666666.667</v>
      </c>
      <c r="K192">
        <v>-70.03389</v>
      </c>
      <c r="L192">
        <v>-60.884731000000002</v>
      </c>
      <c r="N192" s="6">
        <f t="shared" si="31"/>
        <v>39.554333333332998</v>
      </c>
      <c r="O192" s="6">
        <f t="shared" si="29"/>
        <v>-46.03537</v>
      </c>
    </row>
    <row r="193" spans="2:16" x14ac:dyDescent="0.25">
      <c r="B193">
        <v>37886444444.444</v>
      </c>
      <c r="C193">
        <v>-80.215630000000004</v>
      </c>
      <c r="D193">
        <v>-70.614563000000004</v>
      </c>
      <c r="F193" s="6">
        <f t="shared" si="30"/>
        <v>40</v>
      </c>
      <c r="G193" s="6">
        <f t="shared" si="28"/>
        <v>-45.228828</v>
      </c>
      <c r="J193">
        <v>37886444444.444</v>
      </c>
      <c r="K193">
        <v>-81.713333000000006</v>
      </c>
      <c r="L193">
        <v>-71.682968000000002</v>
      </c>
      <c r="N193" s="6">
        <f t="shared" si="31"/>
        <v>40</v>
      </c>
      <c r="O193" s="6">
        <f t="shared" si="29"/>
        <v>-46.765438000000003</v>
      </c>
    </row>
    <row r="194" spans="2:16" x14ac:dyDescent="0.25">
      <c r="B194">
        <v>38943222222.222</v>
      </c>
      <c r="C194">
        <v>-63.929825000000001</v>
      </c>
      <c r="D194">
        <v>-54.433928999999999</v>
      </c>
      <c r="F194" s="6" t="s">
        <v>21</v>
      </c>
      <c r="J194">
        <v>38943222222.222</v>
      </c>
      <c r="K194">
        <v>-71.136353</v>
      </c>
      <c r="L194">
        <v>-60.416778999999998</v>
      </c>
      <c r="N194" s="6" t="s">
        <v>21</v>
      </c>
    </row>
    <row r="195" spans="2:16" x14ac:dyDescent="0.25">
      <c r="B195">
        <v>40000000000</v>
      </c>
      <c r="C195">
        <v>-64.489372000000003</v>
      </c>
      <c r="D195">
        <v>-54.411766</v>
      </c>
      <c r="J195">
        <v>40000000000</v>
      </c>
      <c r="K195">
        <v>-70.530395999999996</v>
      </c>
      <c r="L195">
        <v>-59.896304999999998</v>
      </c>
    </row>
    <row r="196" spans="2:16" x14ac:dyDescent="0.25">
      <c r="B196" t="s">
        <v>21</v>
      </c>
      <c r="J196" t="s">
        <v>21</v>
      </c>
    </row>
    <row r="197" spans="2:16" x14ac:dyDescent="0.25">
      <c r="F197" s="6" t="s">
        <v>41</v>
      </c>
      <c r="N197" s="6" t="s">
        <v>41</v>
      </c>
    </row>
    <row r="198" spans="2:16" ht="15.75" x14ac:dyDescent="0.25">
      <c r="F198" s="6" t="s">
        <v>19</v>
      </c>
      <c r="G198" s="6" t="str">
        <f t="shared" ref="G198:G217" si="32">D224</f>
        <v>2Ix5L dBc Log Mag(dB)</v>
      </c>
      <c r="H198" s="33">
        <v>2</v>
      </c>
      <c r="N198" s="6" t="s">
        <v>19</v>
      </c>
      <c r="O198" s="6" t="str">
        <f t="shared" ref="O198:O217" si="33">L224</f>
        <v>2Ix5L dBc Log Mag(dB)</v>
      </c>
      <c r="P198" s="33">
        <v>2</v>
      </c>
    </row>
    <row r="199" spans="2:16" ht="15.75" x14ac:dyDescent="0.25">
      <c r="B199" t="s">
        <v>39</v>
      </c>
      <c r="F199" s="6">
        <f t="shared" ref="F199:F217" si="34">B225/1000000000</f>
        <v>34.978000000000002</v>
      </c>
      <c r="G199" s="6">
        <f t="shared" si="32"/>
        <v>-57.447788000000003</v>
      </c>
      <c r="H199" s="34">
        <f>ABS(AVERAGE(G199:G217)-(H198-1)*5)</f>
        <v>61.761361789473682</v>
      </c>
      <c r="J199" t="s">
        <v>39</v>
      </c>
      <c r="N199" s="6">
        <f t="shared" ref="N199:N217" si="35">J225/1000000000</f>
        <v>34.978000000000002</v>
      </c>
      <c r="O199" s="6">
        <f t="shared" si="33"/>
        <v>-66.590843000000007</v>
      </c>
      <c r="P199" s="34">
        <f>ABS(AVERAGE(O199:O217)-(P198-1)*5)</f>
        <v>70.282328157894739</v>
      </c>
    </row>
    <row r="200" spans="2:16" x14ac:dyDescent="0.25">
      <c r="B200" t="s">
        <v>19</v>
      </c>
      <c r="C200" t="s">
        <v>152</v>
      </c>
      <c r="D200" t="s">
        <v>78</v>
      </c>
      <c r="F200" s="6">
        <f t="shared" si="34"/>
        <v>35.256999999999998</v>
      </c>
      <c r="G200" s="6">
        <f t="shared" si="32"/>
        <v>-58.203667000000003</v>
      </c>
      <c r="J200" t="s">
        <v>19</v>
      </c>
      <c r="K200" t="s">
        <v>152</v>
      </c>
      <c r="L200" t="s">
        <v>78</v>
      </c>
      <c r="N200" s="6">
        <f t="shared" si="35"/>
        <v>35.256999999999998</v>
      </c>
      <c r="O200" s="6">
        <f t="shared" si="33"/>
        <v>-71.491874999999993</v>
      </c>
    </row>
    <row r="201" spans="2:16" x14ac:dyDescent="0.25">
      <c r="B201">
        <v>31978000000</v>
      </c>
      <c r="C201">
        <v>-59.637988999999997</v>
      </c>
      <c r="D201">
        <v>-52.852088999999999</v>
      </c>
      <c r="F201" s="6">
        <f t="shared" si="34"/>
        <v>35.536000000000001</v>
      </c>
      <c r="G201" s="6">
        <f t="shared" si="32"/>
        <v>-58.248095999999997</v>
      </c>
      <c r="J201">
        <v>31978000000</v>
      </c>
      <c r="K201">
        <v>-60.186478000000001</v>
      </c>
      <c r="L201">
        <v>-49.006087999999998</v>
      </c>
      <c r="N201" s="6">
        <f t="shared" si="35"/>
        <v>35.536000000000001</v>
      </c>
      <c r="O201" s="6">
        <f t="shared" si="33"/>
        <v>-67.897628999999995</v>
      </c>
    </row>
    <row r="202" spans="2:16" x14ac:dyDescent="0.25">
      <c r="B202">
        <v>32423666666.667</v>
      </c>
      <c r="C202">
        <v>-56.325211000000003</v>
      </c>
      <c r="D202">
        <v>-49.820735999999997</v>
      </c>
      <c r="F202" s="6">
        <f t="shared" si="34"/>
        <v>35.814999999999998</v>
      </c>
      <c r="G202" s="6">
        <f t="shared" si="32"/>
        <v>-61.080253999999996</v>
      </c>
      <c r="J202">
        <v>32423666666.667</v>
      </c>
      <c r="K202">
        <v>-59.75367</v>
      </c>
      <c r="L202">
        <v>-51.667254999999997</v>
      </c>
      <c r="N202" s="6">
        <f t="shared" si="35"/>
        <v>35.814999999999998</v>
      </c>
      <c r="O202" s="6">
        <f t="shared" si="33"/>
        <v>-65.574883</v>
      </c>
    </row>
    <row r="203" spans="2:16" x14ac:dyDescent="0.25">
      <c r="B203">
        <v>32869333333.333</v>
      </c>
      <c r="C203">
        <v>-57.775421000000001</v>
      </c>
      <c r="D203">
        <v>-51.737907</v>
      </c>
      <c r="F203" s="6">
        <f t="shared" si="34"/>
        <v>36.094000000000001</v>
      </c>
      <c r="G203" s="6">
        <f t="shared" si="32"/>
        <v>-59.786869000000003</v>
      </c>
      <c r="J203">
        <v>32869333333.333</v>
      </c>
      <c r="K203">
        <v>-60.062762999999997</v>
      </c>
      <c r="L203">
        <v>-53.700843999999996</v>
      </c>
      <c r="N203" s="6">
        <f t="shared" si="35"/>
        <v>36.094000000000001</v>
      </c>
      <c r="O203" s="6">
        <f t="shared" si="33"/>
        <v>-65.896133000000006</v>
      </c>
    </row>
    <row r="204" spans="2:16" x14ac:dyDescent="0.25">
      <c r="B204">
        <v>33315000000</v>
      </c>
      <c r="C204">
        <v>-54.831775999999998</v>
      </c>
      <c r="D204">
        <v>-48.869636999999997</v>
      </c>
      <c r="F204" s="6">
        <f t="shared" si="34"/>
        <v>36.372999999999998</v>
      </c>
      <c r="G204" s="6">
        <f t="shared" si="32"/>
        <v>-59.740498000000002</v>
      </c>
      <c r="J204">
        <v>33315000000</v>
      </c>
      <c r="K204">
        <v>-59.382308999999999</v>
      </c>
      <c r="L204">
        <v>-53.030518000000001</v>
      </c>
      <c r="N204" s="6">
        <f t="shared" si="35"/>
        <v>36.372999999999998</v>
      </c>
      <c r="O204" s="6">
        <f t="shared" si="33"/>
        <v>-63.811526999999998</v>
      </c>
    </row>
    <row r="205" spans="2:16" x14ac:dyDescent="0.25">
      <c r="B205">
        <v>33760666666.667</v>
      </c>
      <c r="C205">
        <v>-56.693100000000001</v>
      </c>
      <c r="D205">
        <v>-50.868079999999999</v>
      </c>
      <c r="F205" s="6">
        <f t="shared" si="34"/>
        <v>36.652000000000001</v>
      </c>
      <c r="G205" s="6">
        <f t="shared" si="32"/>
        <v>-58.976489999999998</v>
      </c>
      <c r="J205">
        <v>33760666666.667</v>
      </c>
      <c r="K205">
        <v>-55.464362999999999</v>
      </c>
      <c r="L205">
        <v>-48.735560999999997</v>
      </c>
      <c r="N205" s="6">
        <f t="shared" si="35"/>
        <v>36.652000000000001</v>
      </c>
      <c r="O205" s="6">
        <f t="shared" si="33"/>
        <v>-63.875114000000004</v>
      </c>
    </row>
    <row r="206" spans="2:16" x14ac:dyDescent="0.25">
      <c r="B206">
        <v>34206333333.333</v>
      </c>
      <c r="C206">
        <v>-55.983814000000002</v>
      </c>
      <c r="D206">
        <v>-49.912467999999997</v>
      </c>
      <c r="F206" s="6">
        <f t="shared" si="34"/>
        <v>36.930999999999997</v>
      </c>
      <c r="G206" s="6">
        <f t="shared" si="32"/>
        <v>-56.521214000000001</v>
      </c>
      <c r="J206">
        <v>34206333333.333</v>
      </c>
      <c r="K206">
        <v>-55.460338999999998</v>
      </c>
      <c r="L206">
        <v>-48.576832000000003</v>
      </c>
      <c r="N206" s="6">
        <f t="shared" si="35"/>
        <v>36.930999999999997</v>
      </c>
      <c r="O206" s="6">
        <f t="shared" si="33"/>
        <v>-64.875359000000003</v>
      </c>
    </row>
    <row r="207" spans="2:16" x14ac:dyDescent="0.25">
      <c r="B207">
        <v>34652000000</v>
      </c>
      <c r="C207">
        <v>-56.247562000000002</v>
      </c>
      <c r="D207">
        <v>-49.771949999999997</v>
      </c>
      <c r="F207" s="6">
        <f t="shared" si="34"/>
        <v>37.21</v>
      </c>
      <c r="G207" s="6">
        <f t="shared" si="32"/>
        <v>-57.078902999999997</v>
      </c>
      <c r="J207">
        <v>34652000000</v>
      </c>
      <c r="K207">
        <v>-57.352500999999997</v>
      </c>
      <c r="L207">
        <v>-50.065441</v>
      </c>
      <c r="N207" s="6">
        <f t="shared" si="35"/>
        <v>37.21</v>
      </c>
      <c r="O207" s="6">
        <f t="shared" si="33"/>
        <v>-62.956477999999997</v>
      </c>
    </row>
    <row r="208" spans="2:16" x14ac:dyDescent="0.25">
      <c r="B208">
        <v>35097666666.667</v>
      </c>
      <c r="C208">
        <v>-57.945354000000002</v>
      </c>
      <c r="D208">
        <v>-50.336326999999997</v>
      </c>
      <c r="F208" s="6">
        <f t="shared" si="34"/>
        <v>37.488999999999997</v>
      </c>
      <c r="G208" s="6">
        <f t="shared" si="32"/>
        <v>-56.111621999999997</v>
      </c>
      <c r="J208">
        <v>35097666666.667</v>
      </c>
      <c r="K208">
        <v>-58.877789</v>
      </c>
      <c r="L208">
        <v>-50.041401</v>
      </c>
      <c r="N208" s="6">
        <f t="shared" si="35"/>
        <v>37.488999999999997</v>
      </c>
      <c r="O208" s="6">
        <f t="shared" si="33"/>
        <v>-61.776992999999997</v>
      </c>
    </row>
    <row r="209" spans="2:16" x14ac:dyDescent="0.25">
      <c r="B209">
        <v>35543333333.333</v>
      </c>
      <c r="C209">
        <v>-58.762070000000001</v>
      </c>
      <c r="D209">
        <v>-51.060619000000003</v>
      </c>
      <c r="F209" s="6">
        <f t="shared" si="34"/>
        <v>37.768000000000001</v>
      </c>
      <c r="G209" s="6">
        <f t="shared" si="32"/>
        <v>-58.630692000000003</v>
      </c>
      <c r="J209">
        <v>35543333333.333</v>
      </c>
      <c r="K209">
        <v>-59.650573999999999</v>
      </c>
      <c r="L209">
        <v>-51.254443999999999</v>
      </c>
      <c r="N209" s="6">
        <f t="shared" si="35"/>
        <v>37.768000000000001</v>
      </c>
      <c r="O209" s="6">
        <f t="shared" si="33"/>
        <v>-63.290694999999999</v>
      </c>
    </row>
    <row r="210" spans="2:16" x14ac:dyDescent="0.25">
      <c r="B210">
        <v>35989000000</v>
      </c>
      <c r="C210">
        <v>-60.070991999999997</v>
      </c>
      <c r="D210">
        <v>-52.874431999999999</v>
      </c>
      <c r="F210" s="6">
        <f t="shared" si="34"/>
        <v>38.046999999999997</v>
      </c>
      <c r="G210" s="6">
        <f t="shared" si="32"/>
        <v>-58.656139000000003</v>
      </c>
      <c r="J210">
        <v>35989000000</v>
      </c>
      <c r="K210">
        <v>-59.201340000000002</v>
      </c>
      <c r="L210">
        <v>-50.886425000000003</v>
      </c>
      <c r="N210" s="6">
        <f t="shared" si="35"/>
        <v>38.046999999999997</v>
      </c>
      <c r="O210" s="6">
        <f t="shared" si="33"/>
        <v>-64.585319999999996</v>
      </c>
    </row>
    <row r="211" spans="2:16" x14ac:dyDescent="0.25">
      <c r="B211">
        <v>36434666666.667</v>
      </c>
      <c r="C211">
        <v>-59.718853000000003</v>
      </c>
      <c r="D211">
        <v>-52.725113</v>
      </c>
      <c r="F211" s="6">
        <f t="shared" si="34"/>
        <v>38.326000000000001</v>
      </c>
      <c r="G211" s="6">
        <f t="shared" si="32"/>
        <v>-58.277683000000003</v>
      </c>
      <c r="J211">
        <v>36434666666.667</v>
      </c>
      <c r="K211">
        <v>-57.552391</v>
      </c>
      <c r="L211">
        <v>-49.364418000000001</v>
      </c>
      <c r="N211" s="6">
        <f t="shared" si="35"/>
        <v>38.326000000000001</v>
      </c>
      <c r="O211" s="6">
        <f t="shared" si="33"/>
        <v>-67.367607000000007</v>
      </c>
    </row>
    <row r="212" spans="2:16" x14ac:dyDescent="0.25">
      <c r="B212">
        <v>36880333333.333</v>
      </c>
      <c r="C212">
        <v>-59.739353000000001</v>
      </c>
      <c r="D212">
        <v>-52.974102000000002</v>
      </c>
      <c r="F212" s="6">
        <f t="shared" si="34"/>
        <v>38.604999999999997</v>
      </c>
      <c r="G212" s="6">
        <f t="shared" si="32"/>
        <v>-56.726635000000002</v>
      </c>
      <c r="J212">
        <v>36880333333.333</v>
      </c>
      <c r="K212">
        <v>-57.492809000000001</v>
      </c>
      <c r="L212">
        <v>-48.864322999999999</v>
      </c>
      <c r="N212" s="6">
        <f t="shared" si="35"/>
        <v>38.604999999999997</v>
      </c>
      <c r="O212" s="6">
        <f t="shared" si="33"/>
        <v>-66.202751000000006</v>
      </c>
    </row>
    <row r="213" spans="2:16" x14ac:dyDescent="0.25">
      <c r="B213">
        <v>37326000000</v>
      </c>
      <c r="C213">
        <v>-56.319527000000001</v>
      </c>
      <c r="D213">
        <v>-49.402560999999999</v>
      </c>
      <c r="F213" s="6">
        <f t="shared" si="34"/>
        <v>38.884</v>
      </c>
      <c r="G213" s="6">
        <f t="shared" si="32"/>
        <v>-53.922871000000001</v>
      </c>
      <c r="J213">
        <v>37326000000</v>
      </c>
      <c r="K213">
        <v>-56.753020999999997</v>
      </c>
      <c r="L213">
        <v>-47.897849999999998</v>
      </c>
      <c r="N213" s="6">
        <f t="shared" si="35"/>
        <v>38.884</v>
      </c>
      <c r="O213" s="6">
        <f t="shared" si="33"/>
        <v>-68.434005999999997</v>
      </c>
    </row>
    <row r="214" spans="2:16" x14ac:dyDescent="0.25">
      <c r="B214">
        <v>37771666666.667</v>
      </c>
      <c r="C214">
        <v>-56.235011999999998</v>
      </c>
      <c r="D214">
        <v>-48.656371999999998</v>
      </c>
      <c r="F214" s="6">
        <f t="shared" si="34"/>
        <v>39.162999999999997</v>
      </c>
      <c r="G214" s="6">
        <f t="shared" si="32"/>
        <v>-52.903571999999997</v>
      </c>
      <c r="J214">
        <v>37771666666.667</v>
      </c>
      <c r="K214">
        <v>-56.755360000000003</v>
      </c>
      <c r="L214">
        <v>-47.998775000000002</v>
      </c>
      <c r="N214" s="6">
        <f t="shared" si="35"/>
        <v>39.162999999999997</v>
      </c>
      <c r="O214" s="6">
        <f t="shared" si="33"/>
        <v>-71.722549000000001</v>
      </c>
    </row>
    <row r="215" spans="2:16" x14ac:dyDescent="0.25">
      <c r="B215">
        <v>38217333333.333</v>
      </c>
      <c r="C215">
        <v>-57.619514000000002</v>
      </c>
      <c r="D215">
        <v>-48.754513000000003</v>
      </c>
      <c r="F215" s="6">
        <f t="shared" si="34"/>
        <v>39.442</v>
      </c>
      <c r="G215" s="6">
        <f t="shared" si="32"/>
        <v>-51.796768</v>
      </c>
      <c r="J215">
        <v>38217333333.333</v>
      </c>
      <c r="K215">
        <v>-55.507088000000003</v>
      </c>
      <c r="L215">
        <v>-46.741013000000002</v>
      </c>
      <c r="N215" s="6">
        <f t="shared" si="35"/>
        <v>39.442</v>
      </c>
      <c r="O215" s="6">
        <f t="shared" si="33"/>
        <v>-60.434910000000002</v>
      </c>
    </row>
    <row r="216" spans="2:16" x14ac:dyDescent="0.25">
      <c r="B216">
        <v>38663000000</v>
      </c>
      <c r="C216">
        <v>-57.307301000000002</v>
      </c>
      <c r="D216">
        <v>-47.714722000000002</v>
      </c>
      <c r="F216" s="6">
        <f t="shared" si="34"/>
        <v>39.720999999999997</v>
      </c>
      <c r="G216" s="6">
        <f t="shared" si="32"/>
        <v>-52.077601999999999</v>
      </c>
      <c r="J216">
        <v>38663000000</v>
      </c>
      <c r="K216">
        <v>-54.717934</v>
      </c>
      <c r="L216">
        <v>-45.568778999999999</v>
      </c>
      <c r="N216" s="6">
        <f t="shared" si="35"/>
        <v>39.720999999999997</v>
      </c>
      <c r="O216" s="6">
        <f t="shared" si="33"/>
        <v>-60.667037999999998</v>
      </c>
    </row>
    <row r="217" spans="2:16" x14ac:dyDescent="0.25">
      <c r="B217">
        <v>39108666666.667</v>
      </c>
      <c r="C217">
        <v>-55.350914000000003</v>
      </c>
      <c r="D217">
        <v>-45.749844000000003</v>
      </c>
      <c r="F217" s="6">
        <f t="shared" si="34"/>
        <v>40</v>
      </c>
      <c r="G217" s="6">
        <f t="shared" si="32"/>
        <v>-52.278511000000002</v>
      </c>
      <c r="J217">
        <v>39108666666.667</v>
      </c>
      <c r="K217">
        <v>-56.172089</v>
      </c>
      <c r="L217">
        <v>-46.141731</v>
      </c>
      <c r="N217" s="6">
        <f t="shared" si="35"/>
        <v>40</v>
      </c>
      <c r="O217" s="6">
        <f t="shared" si="33"/>
        <v>-62.912525000000002</v>
      </c>
    </row>
    <row r="218" spans="2:16" x14ac:dyDescent="0.25">
      <c r="B218">
        <v>39554333333.333</v>
      </c>
      <c r="C218">
        <v>-54.057262000000001</v>
      </c>
      <c r="D218">
        <v>-44.561363</v>
      </c>
      <c r="F218" s="6" t="s">
        <v>21</v>
      </c>
      <c r="J218">
        <v>39554333333.333</v>
      </c>
      <c r="K218">
        <v>-56.754944000000002</v>
      </c>
      <c r="L218">
        <v>-46.03537</v>
      </c>
      <c r="N218" s="6" t="s">
        <v>21</v>
      </c>
    </row>
    <row r="219" spans="2:16" x14ac:dyDescent="0.25">
      <c r="B219">
        <v>40000000000</v>
      </c>
      <c r="C219">
        <v>-55.306435</v>
      </c>
      <c r="D219">
        <v>-45.228828</v>
      </c>
      <c r="J219">
        <v>40000000000</v>
      </c>
      <c r="K219">
        <v>-57.399535999999998</v>
      </c>
      <c r="L219">
        <v>-46.765438000000003</v>
      </c>
    </row>
    <row r="220" spans="2:16" x14ac:dyDescent="0.25">
      <c r="B220" t="s">
        <v>21</v>
      </c>
      <c r="J220" t="s">
        <v>21</v>
      </c>
    </row>
    <row r="221" spans="2:16" x14ac:dyDescent="0.25">
      <c r="F221" s="6" t="s">
        <v>43</v>
      </c>
      <c r="N221" s="6" t="s">
        <v>43</v>
      </c>
    </row>
    <row r="222" spans="2:16" ht="15.75" x14ac:dyDescent="0.25">
      <c r="F222" s="6" t="s">
        <v>19</v>
      </c>
      <c r="G222" s="6" t="str">
        <f t="shared" ref="G222:G241" si="36">D248</f>
        <v>3Ix1L dBc Log Mag(dB)</v>
      </c>
      <c r="H222" s="33">
        <v>3</v>
      </c>
      <c r="N222" s="6" t="s">
        <v>19</v>
      </c>
      <c r="O222" s="6" t="str">
        <f t="shared" ref="O222:O241" si="37">L248</f>
        <v>3Ix1L dBc Log Mag(dB)</v>
      </c>
      <c r="P222" s="33">
        <v>3</v>
      </c>
    </row>
    <row r="223" spans="2:16" ht="15.75" x14ac:dyDescent="0.25">
      <c r="B223" t="s">
        <v>41</v>
      </c>
      <c r="F223" s="6">
        <f t="shared" ref="F223:F241" si="38">B249/1000000000</f>
        <v>11</v>
      </c>
      <c r="G223" s="6">
        <f t="shared" si="36"/>
        <v>-38.517597000000002</v>
      </c>
      <c r="H223" s="34">
        <f>ABS(AVERAGE(G223:G241)-(H222-1)*5)</f>
        <v>69.922158105263165</v>
      </c>
      <c r="J223" t="s">
        <v>41</v>
      </c>
      <c r="N223" s="6">
        <f t="shared" ref="N223:N241" si="39">J249/1000000000</f>
        <v>11</v>
      </c>
      <c r="O223" s="6">
        <f t="shared" si="37"/>
        <v>-44.209530000000001</v>
      </c>
      <c r="P223" s="34">
        <f>ABS(AVERAGE(O223:O241)-(P222-1)*5)</f>
        <v>63.84894568421052</v>
      </c>
    </row>
    <row r="224" spans="2:16" x14ac:dyDescent="0.25">
      <c r="B224" t="s">
        <v>19</v>
      </c>
      <c r="C224" t="s">
        <v>153</v>
      </c>
      <c r="D224" t="s">
        <v>79</v>
      </c>
      <c r="F224" s="6">
        <f t="shared" si="38"/>
        <v>12.595944444444001</v>
      </c>
      <c r="G224" s="6">
        <f t="shared" si="36"/>
        <v>-48.450828999999999</v>
      </c>
      <c r="J224" t="s">
        <v>19</v>
      </c>
      <c r="K224" t="s">
        <v>153</v>
      </c>
      <c r="L224" t="s">
        <v>79</v>
      </c>
      <c r="N224" s="6">
        <f t="shared" si="39"/>
        <v>12.595944444444001</v>
      </c>
      <c r="O224" s="6">
        <f t="shared" si="37"/>
        <v>-47.538055</v>
      </c>
    </row>
    <row r="225" spans="2:15" x14ac:dyDescent="0.25">
      <c r="B225">
        <v>34978000000</v>
      </c>
      <c r="C225">
        <v>-64.233688000000001</v>
      </c>
      <c r="D225">
        <v>-57.447788000000003</v>
      </c>
      <c r="F225" s="6">
        <f t="shared" si="38"/>
        <v>14.191888888889</v>
      </c>
      <c r="G225" s="6">
        <f t="shared" si="36"/>
        <v>-56.589939000000001</v>
      </c>
      <c r="J225">
        <v>34978000000</v>
      </c>
      <c r="K225">
        <v>-77.771232999999995</v>
      </c>
      <c r="L225">
        <v>-66.590843000000007</v>
      </c>
      <c r="N225" s="6">
        <f t="shared" si="39"/>
        <v>14.191888888889</v>
      </c>
      <c r="O225" s="6">
        <f t="shared" si="37"/>
        <v>-57.656483000000001</v>
      </c>
    </row>
    <row r="226" spans="2:15" x14ac:dyDescent="0.25">
      <c r="B226">
        <v>35257000000</v>
      </c>
      <c r="C226">
        <v>-64.708138000000005</v>
      </c>
      <c r="D226">
        <v>-58.203667000000003</v>
      </c>
      <c r="F226" s="6">
        <f t="shared" si="38"/>
        <v>15.787833333332999</v>
      </c>
      <c r="G226" s="6">
        <f t="shared" si="36"/>
        <v>-57.387562000000003</v>
      </c>
      <c r="J226">
        <v>35257000000</v>
      </c>
      <c r="K226">
        <v>-79.578293000000002</v>
      </c>
      <c r="L226">
        <v>-71.491874999999993</v>
      </c>
      <c r="N226" s="6">
        <f t="shared" si="39"/>
        <v>15.787833333332999</v>
      </c>
      <c r="O226" s="6">
        <f t="shared" si="37"/>
        <v>-58.778731999999998</v>
      </c>
    </row>
    <row r="227" spans="2:15" x14ac:dyDescent="0.25">
      <c r="B227">
        <v>35536000000</v>
      </c>
      <c r="C227">
        <v>-64.285613999999995</v>
      </c>
      <c r="D227">
        <v>-58.248095999999997</v>
      </c>
      <c r="F227" s="6">
        <f t="shared" si="38"/>
        <v>17.383777777778</v>
      </c>
      <c r="G227" s="6">
        <f t="shared" si="36"/>
        <v>-74.267097000000007</v>
      </c>
      <c r="J227">
        <v>35536000000</v>
      </c>
      <c r="K227">
        <v>-74.259544000000005</v>
      </c>
      <c r="L227">
        <v>-67.897628999999995</v>
      </c>
      <c r="N227" s="6">
        <f t="shared" si="39"/>
        <v>17.383777777778</v>
      </c>
      <c r="O227" s="6">
        <f t="shared" si="37"/>
        <v>-56.538727000000002</v>
      </c>
    </row>
    <row r="228" spans="2:15" x14ac:dyDescent="0.25">
      <c r="B228">
        <v>35815000000</v>
      </c>
      <c r="C228">
        <v>-67.042396999999994</v>
      </c>
      <c r="D228">
        <v>-61.080253999999996</v>
      </c>
      <c r="F228" s="6">
        <f t="shared" si="38"/>
        <v>18.979722222222001</v>
      </c>
      <c r="G228" s="6">
        <f t="shared" si="36"/>
        <v>-65.437049999999999</v>
      </c>
      <c r="J228">
        <v>35815000000</v>
      </c>
      <c r="K228">
        <v>-71.926674000000006</v>
      </c>
      <c r="L228">
        <v>-65.574883</v>
      </c>
      <c r="N228" s="6">
        <f t="shared" si="39"/>
        <v>18.979722222222001</v>
      </c>
      <c r="O228" s="6">
        <f t="shared" si="37"/>
        <v>-68.378928999999999</v>
      </c>
    </row>
    <row r="229" spans="2:15" x14ac:dyDescent="0.25">
      <c r="B229">
        <v>36094000000</v>
      </c>
      <c r="C229">
        <v>-65.611885000000001</v>
      </c>
      <c r="D229">
        <v>-59.786869000000003</v>
      </c>
      <c r="F229" s="6">
        <f t="shared" si="38"/>
        <v>20.575666666667001</v>
      </c>
      <c r="G229" s="6">
        <f t="shared" si="36"/>
        <v>-60.764823999999997</v>
      </c>
      <c r="J229">
        <v>36094000000</v>
      </c>
      <c r="K229">
        <v>-72.624938999999998</v>
      </c>
      <c r="L229">
        <v>-65.896133000000006</v>
      </c>
      <c r="N229" s="6">
        <f t="shared" si="39"/>
        <v>20.575666666667001</v>
      </c>
      <c r="O229" s="6">
        <f t="shared" si="37"/>
        <v>-61.651566000000003</v>
      </c>
    </row>
    <row r="230" spans="2:15" x14ac:dyDescent="0.25">
      <c r="B230">
        <v>36373000000</v>
      </c>
      <c r="C230">
        <v>-65.811843999999994</v>
      </c>
      <c r="D230">
        <v>-59.740498000000002</v>
      </c>
      <c r="F230" s="6">
        <f t="shared" si="38"/>
        <v>22.171611111111002</v>
      </c>
      <c r="G230" s="6">
        <f t="shared" si="36"/>
        <v>-58.188254999999998</v>
      </c>
      <c r="J230">
        <v>36373000000</v>
      </c>
      <c r="K230">
        <v>-70.695030000000003</v>
      </c>
      <c r="L230">
        <v>-63.811526999999998</v>
      </c>
      <c r="N230" s="6">
        <f t="shared" si="39"/>
        <v>22.171611111111002</v>
      </c>
      <c r="O230" s="6">
        <f t="shared" si="37"/>
        <v>-53.087761</v>
      </c>
    </row>
    <row r="231" spans="2:15" x14ac:dyDescent="0.25">
      <c r="B231">
        <v>36652000000</v>
      </c>
      <c r="C231">
        <v>-65.452102999999994</v>
      </c>
      <c r="D231">
        <v>-58.976489999999998</v>
      </c>
      <c r="F231" s="6">
        <f t="shared" si="38"/>
        <v>23.767555555556001</v>
      </c>
      <c r="G231" s="6">
        <f t="shared" si="36"/>
        <v>-86.472831999999997</v>
      </c>
      <c r="J231">
        <v>36652000000</v>
      </c>
      <c r="K231">
        <v>-71.162177999999997</v>
      </c>
      <c r="L231">
        <v>-63.875114000000004</v>
      </c>
      <c r="N231" s="6">
        <f t="shared" si="39"/>
        <v>23.767555555556001</v>
      </c>
      <c r="O231" s="6">
        <f t="shared" si="37"/>
        <v>-57.256946999999997</v>
      </c>
    </row>
    <row r="232" spans="2:15" x14ac:dyDescent="0.25">
      <c r="B232">
        <v>36931000000</v>
      </c>
      <c r="C232">
        <v>-64.130240999999998</v>
      </c>
      <c r="D232">
        <v>-56.521214000000001</v>
      </c>
      <c r="F232" s="6">
        <f t="shared" si="38"/>
        <v>25.363499999999998</v>
      </c>
      <c r="G232" s="6">
        <f t="shared" si="36"/>
        <v>-63.610805999999997</v>
      </c>
      <c r="J232">
        <v>36931000000</v>
      </c>
      <c r="K232">
        <v>-73.711746000000005</v>
      </c>
      <c r="L232">
        <v>-64.875359000000003</v>
      </c>
      <c r="N232" s="6">
        <f t="shared" si="39"/>
        <v>25.363499999999998</v>
      </c>
      <c r="O232" s="6">
        <f t="shared" si="37"/>
        <v>-50.445926999999998</v>
      </c>
    </row>
    <row r="233" spans="2:15" x14ac:dyDescent="0.25">
      <c r="B233">
        <v>37210000000</v>
      </c>
      <c r="C233">
        <v>-64.780349999999999</v>
      </c>
      <c r="D233">
        <v>-57.078902999999997</v>
      </c>
      <c r="F233" s="6">
        <f t="shared" si="38"/>
        <v>26.959444444443999</v>
      </c>
      <c r="G233" s="6">
        <f t="shared" si="36"/>
        <v>-63.610039</v>
      </c>
      <c r="J233">
        <v>37210000000</v>
      </c>
      <c r="K233">
        <v>-71.352608000000004</v>
      </c>
      <c r="L233">
        <v>-62.956477999999997</v>
      </c>
      <c r="N233" s="6">
        <f t="shared" si="39"/>
        <v>26.959444444443999</v>
      </c>
      <c r="O233" s="6">
        <f t="shared" si="37"/>
        <v>-55.086472000000001</v>
      </c>
    </row>
    <row r="234" spans="2:15" x14ac:dyDescent="0.25">
      <c r="B234">
        <v>37489000000</v>
      </c>
      <c r="C234">
        <v>-63.308182000000002</v>
      </c>
      <c r="D234">
        <v>-56.111621999999997</v>
      </c>
      <c r="F234" s="6">
        <f t="shared" si="38"/>
        <v>28.555388888888999</v>
      </c>
      <c r="G234" s="6">
        <f t="shared" si="36"/>
        <v>-56.977859000000002</v>
      </c>
      <c r="J234">
        <v>37489000000</v>
      </c>
      <c r="K234">
        <v>-70.091904</v>
      </c>
      <c r="L234">
        <v>-61.776992999999997</v>
      </c>
      <c r="N234" s="6">
        <f t="shared" si="39"/>
        <v>28.555388888888999</v>
      </c>
      <c r="O234" s="6">
        <f t="shared" si="37"/>
        <v>-47.420513</v>
      </c>
    </row>
    <row r="235" spans="2:15" x14ac:dyDescent="0.25">
      <c r="B235">
        <v>37768000000</v>
      </c>
      <c r="C235">
        <v>-65.624435000000005</v>
      </c>
      <c r="D235">
        <v>-58.630692000000003</v>
      </c>
      <c r="F235" s="6">
        <f t="shared" si="38"/>
        <v>30.151333333333</v>
      </c>
      <c r="G235" s="6">
        <f t="shared" si="36"/>
        <v>-58.259663000000003</v>
      </c>
      <c r="J235">
        <v>37768000000</v>
      </c>
      <c r="K235">
        <v>-71.478667999999999</v>
      </c>
      <c r="L235">
        <v>-63.290694999999999</v>
      </c>
      <c r="N235" s="6">
        <f t="shared" si="39"/>
        <v>30.151333333333</v>
      </c>
      <c r="O235" s="6">
        <f t="shared" si="37"/>
        <v>-46.464939000000001</v>
      </c>
    </row>
    <row r="236" spans="2:15" x14ac:dyDescent="0.25">
      <c r="B236">
        <v>38047000000</v>
      </c>
      <c r="C236">
        <v>-65.421394000000006</v>
      </c>
      <c r="D236">
        <v>-58.656139000000003</v>
      </c>
      <c r="F236" s="6">
        <f t="shared" si="38"/>
        <v>31.747277777777999</v>
      </c>
      <c r="G236" s="6">
        <f t="shared" si="36"/>
        <v>-64.647773999999998</v>
      </c>
      <c r="J236">
        <v>38047000000</v>
      </c>
      <c r="K236">
        <v>-73.213806000000005</v>
      </c>
      <c r="L236">
        <v>-64.585319999999996</v>
      </c>
      <c r="N236" s="6">
        <f t="shared" si="39"/>
        <v>31.747277777777999</v>
      </c>
      <c r="O236" s="6">
        <f t="shared" si="37"/>
        <v>-45.935585000000003</v>
      </c>
    </row>
    <row r="237" spans="2:15" x14ac:dyDescent="0.25">
      <c r="B237">
        <v>38326000000</v>
      </c>
      <c r="C237">
        <v>-65.194648999999998</v>
      </c>
      <c r="D237">
        <v>-58.277683000000003</v>
      </c>
      <c r="F237" s="6">
        <f t="shared" si="38"/>
        <v>33.343222222222003</v>
      </c>
      <c r="G237" s="6">
        <f t="shared" si="36"/>
        <v>-59.352932000000003</v>
      </c>
      <c r="J237">
        <v>38326000000</v>
      </c>
      <c r="K237">
        <v>-76.222778000000005</v>
      </c>
      <c r="L237">
        <v>-67.367607000000007</v>
      </c>
      <c r="N237" s="6">
        <f t="shared" si="39"/>
        <v>33.343222222222003</v>
      </c>
      <c r="O237" s="6">
        <f t="shared" si="37"/>
        <v>-48.405518000000001</v>
      </c>
    </row>
    <row r="238" spans="2:15" x14ac:dyDescent="0.25">
      <c r="B238">
        <v>38605000000</v>
      </c>
      <c r="C238">
        <v>-64.305274999999995</v>
      </c>
      <c r="D238">
        <v>-56.726635000000002</v>
      </c>
      <c r="F238" s="6">
        <f t="shared" si="38"/>
        <v>34.939166666666999</v>
      </c>
      <c r="G238" s="6">
        <f t="shared" si="36"/>
        <v>-61.819777999999999</v>
      </c>
      <c r="J238">
        <v>38605000000</v>
      </c>
      <c r="K238">
        <v>-74.959334999999996</v>
      </c>
      <c r="L238">
        <v>-66.202751000000006</v>
      </c>
      <c r="N238" s="6">
        <f t="shared" si="39"/>
        <v>34.939166666666999</v>
      </c>
      <c r="O238" s="6">
        <f t="shared" si="37"/>
        <v>-52.338219000000002</v>
      </c>
    </row>
    <row r="239" spans="2:15" x14ac:dyDescent="0.25">
      <c r="B239">
        <v>38884000000</v>
      </c>
      <c r="C239">
        <v>-62.787872</v>
      </c>
      <c r="D239">
        <v>-53.922871000000001</v>
      </c>
      <c r="F239" s="6">
        <f t="shared" si="38"/>
        <v>36.535111111111</v>
      </c>
      <c r="G239" s="6">
        <f t="shared" si="36"/>
        <v>-63.903084</v>
      </c>
      <c r="J239">
        <v>38884000000</v>
      </c>
      <c r="K239">
        <v>-77.200080999999997</v>
      </c>
      <c r="L239">
        <v>-68.434005999999997</v>
      </c>
      <c r="N239" s="6">
        <f t="shared" si="39"/>
        <v>36.535111111111</v>
      </c>
      <c r="O239" s="6">
        <f t="shared" si="37"/>
        <v>-56.673003999999999</v>
      </c>
    </row>
    <row r="240" spans="2:15" x14ac:dyDescent="0.25">
      <c r="B240">
        <v>39163000000</v>
      </c>
      <c r="C240">
        <v>-62.496150999999998</v>
      </c>
      <c r="D240">
        <v>-52.903571999999997</v>
      </c>
      <c r="F240" s="6">
        <f t="shared" si="38"/>
        <v>38.131055555556003</v>
      </c>
      <c r="G240" s="6">
        <f t="shared" si="36"/>
        <v>-61.064205000000001</v>
      </c>
      <c r="J240">
        <v>39163000000</v>
      </c>
      <c r="K240">
        <v>-80.871703999999994</v>
      </c>
      <c r="L240">
        <v>-71.722549000000001</v>
      </c>
      <c r="N240" s="6">
        <f t="shared" si="39"/>
        <v>38.131055555556003</v>
      </c>
      <c r="O240" s="6">
        <f t="shared" si="37"/>
        <v>-60.353374000000002</v>
      </c>
    </row>
    <row r="241" spans="2:16" x14ac:dyDescent="0.25">
      <c r="B241">
        <v>39442000000</v>
      </c>
      <c r="C241">
        <v>-61.397838999999998</v>
      </c>
      <c r="D241">
        <v>-51.796768</v>
      </c>
      <c r="F241" s="6">
        <f t="shared" si="38"/>
        <v>39.726999999999997</v>
      </c>
      <c r="G241" s="6">
        <f t="shared" si="36"/>
        <v>-39.198878999999998</v>
      </c>
      <c r="J241">
        <v>39442000000</v>
      </c>
      <c r="K241">
        <v>-70.465262999999993</v>
      </c>
      <c r="L241">
        <v>-60.434910000000002</v>
      </c>
      <c r="N241" s="6">
        <f t="shared" si="39"/>
        <v>39.726999999999997</v>
      </c>
      <c r="O241" s="6">
        <f t="shared" si="37"/>
        <v>-54.909686999999998</v>
      </c>
    </row>
    <row r="242" spans="2:16" x14ac:dyDescent="0.25">
      <c r="B242">
        <v>39721000000</v>
      </c>
      <c r="C242">
        <v>-61.573498000000001</v>
      </c>
      <c r="D242">
        <v>-52.077601999999999</v>
      </c>
      <c r="F242" s="6" t="s">
        <v>21</v>
      </c>
      <c r="J242">
        <v>39721000000</v>
      </c>
      <c r="K242">
        <v>-71.386612</v>
      </c>
      <c r="L242">
        <v>-60.667037999999998</v>
      </c>
      <c r="N242" s="6" t="s">
        <v>21</v>
      </c>
    </row>
    <row r="243" spans="2:16" x14ac:dyDescent="0.25">
      <c r="B243">
        <v>40000000000</v>
      </c>
      <c r="C243">
        <v>-62.356116999999998</v>
      </c>
      <c r="D243">
        <v>-52.278511000000002</v>
      </c>
      <c r="J243">
        <v>40000000000</v>
      </c>
      <c r="K243">
        <v>-73.546622999999997</v>
      </c>
      <c r="L243">
        <v>-62.912525000000002</v>
      </c>
    </row>
    <row r="244" spans="2:16" x14ac:dyDescent="0.25">
      <c r="B244" t="s">
        <v>21</v>
      </c>
      <c r="J244" t="s">
        <v>21</v>
      </c>
    </row>
    <row r="245" spans="2:16" x14ac:dyDescent="0.25">
      <c r="F245" s="6" t="s">
        <v>45</v>
      </c>
      <c r="N245" s="6" t="s">
        <v>45</v>
      </c>
    </row>
    <row r="246" spans="2:16" ht="15.75" x14ac:dyDescent="0.25">
      <c r="F246" s="6" t="s">
        <v>19</v>
      </c>
      <c r="G246" s="6" t="str">
        <f t="shared" ref="G246:G265" si="40">D272</f>
        <v>3Ix2L dBc Log Mag(dB)</v>
      </c>
      <c r="H246" s="33">
        <v>3</v>
      </c>
      <c r="N246" s="6" t="s">
        <v>19</v>
      </c>
      <c r="O246" s="6" t="str">
        <f t="shared" ref="O246:O265" si="41">L272</f>
        <v>3Ix2L dBc Log Mag(dB)</v>
      </c>
      <c r="P246" s="33">
        <v>3</v>
      </c>
    </row>
    <row r="247" spans="2:16" ht="15.75" x14ac:dyDescent="0.25">
      <c r="B247" t="s">
        <v>43</v>
      </c>
      <c r="F247" s="6">
        <f t="shared" ref="F247:F265" si="42">B273/1000000000</f>
        <v>21.727</v>
      </c>
      <c r="G247" s="6">
        <f t="shared" si="40"/>
        <v>-61.604613999999998</v>
      </c>
      <c r="H247" s="34">
        <f>ABS(AVERAGE(G247:G265)-(H246-1)*5)</f>
        <v>78.889479473684219</v>
      </c>
      <c r="J247" t="s">
        <v>43</v>
      </c>
      <c r="N247" s="6">
        <f t="shared" ref="N247:N265" si="43">J273/1000000000</f>
        <v>21.727</v>
      </c>
      <c r="O247" s="6">
        <f t="shared" si="41"/>
        <v>-57.351287999999997</v>
      </c>
      <c r="P247" s="34">
        <f>ABS(AVERAGE(O247:O265)-(P246-1)*5)</f>
        <v>81.037597157894723</v>
      </c>
    </row>
    <row r="248" spans="2:16" x14ac:dyDescent="0.25">
      <c r="B248" t="s">
        <v>19</v>
      </c>
      <c r="C248" t="s">
        <v>154</v>
      </c>
      <c r="D248" t="s">
        <v>80</v>
      </c>
      <c r="F248" s="6">
        <f t="shared" si="42"/>
        <v>22.742166666667</v>
      </c>
      <c r="G248" s="6">
        <f t="shared" si="40"/>
        <v>-67.184464000000006</v>
      </c>
      <c r="J248" t="s">
        <v>19</v>
      </c>
      <c r="K248" t="s">
        <v>154</v>
      </c>
      <c r="L248" t="s">
        <v>80</v>
      </c>
      <c r="N248" s="6">
        <f t="shared" si="43"/>
        <v>22.742166666667</v>
      </c>
      <c r="O248" s="6">
        <f t="shared" si="41"/>
        <v>-55.827765999999997</v>
      </c>
    </row>
    <row r="249" spans="2:16" x14ac:dyDescent="0.25">
      <c r="B249">
        <v>11000000000</v>
      </c>
      <c r="C249">
        <v>-45.303493000000003</v>
      </c>
      <c r="D249">
        <v>-38.517597000000002</v>
      </c>
      <c r="F249" s="6">
        <f t="shared" si="42"/>
        <v>23.757333333333001</v>
      </c>
      <c r="G249" s="6">
        <f t="shared" si="40"/>
        <v>-66.991202999999999</v>
      </c>
      <c r="J249">
        <v>11000000000</v>
      </c>
      <c r="K249">
        <v>-55.389918999999999</v>
      </c>
      <c r="L249">
        <v>-44.209530000000001</v>
      </c>
      <c r="N249" s="6">
        <f t="shared" si="43"/>
        <v>23.757333333333001</v>
      </c>
      <c r="O249" s="6">
        <f t="shared" si="41"/>
        <v>-60.766064</v>
      </c>
    </row>
    <row r="250" spans="2:16" x14ac:dyDescent="0.25">
      <c r="B250">
        <v>12595944444.444</v>
      </c>
      <c r="C250">
        <v>-54.955303000000001</v>
      </c>
      <c r="D250">
        <v>-48.450828999999999</v>
      </c>
      <c r="F250" s="6">
        <f t="shared" si="42"/>
        <v>24.772500000000001</v>
      </c>
      <c r="G250" s="6">
        <f t="shared" si="40"/>
        <v>-62.565842000000004</v>
      </c>
      <c r="J250">
        <v>12595944444.444</v>
      </c>
      <c r="K250">
        <v>-55.624470000000002</v>
      </c>
      <c r="L250">
        <v>-47.538055</v>
      </c>
      <c r="N250" s="6">
        <f t="shared" si="43"/>
        <v>24.772500000000001</v>
      </c>
      <c r="O250" s="6">
        <f t="shared" si="41"/>
        <v>-68.814139999999995</v>
      </c>
    </row>
    <row r="251" spans="2:16" x14ac:dyDescent="0.25">
      <c r="B251">
        <v>14191888888.889</v>
      </c>
      <c r="C251">
        <v>-62.627457</v>
      </c>
      <c r="D251">
        <v>-56.589939000000001</v>
      </c>
      <c r="F251" s="6">
        <f t="shared" si="42"/>
        <v>25.787666666667</v>
      </c>
      <c r="G251" s="6">
        <f t="shared" si="40"/>
        <v>-64.354668000000004</v>
      </c>
      <c r="J251">
        <v>14191888888.889</v>
      </c>
      <c r="K251">
        <v>-64.018401999999995</v>
      </c>
      <c r="L251">
        <v>-57.656483000000001</v>
      </c>
      <c r="N251" s="6">
        <f t="shared" si="43"/>
        <v>25.787666666667</v>
      </c>
      <c r="O251" s="6">
        <f t="shared" si="41"/>
        <v>-70.201194999999998</v>
      </c>
    </row>
    <row r="252" spans="2:16" x14ac:dyDescent="0.25">
      <c r="B252">
        <v>15787833333.333</v>
      </c>
      <c r="C252">
        <v>-63.349701000000003</v>
      </c>
      <c r="D252">
        <v>-57.387562000000003</v>
      </c>
      <c r="F252" s="6">
        <f t="shared" si="42"/>
        <v>26.802833333333002</v>
      </c>
      <c r="G252" s="6">
        <f t="shared" si="40"/>
        <v>-65.973061000000001</v>
      </c>
      <c r="J252">
        <v>15787833333.333</v>
      </c>
      <c r="K252">
        <v>-65.130523999999994</v>
      </c>
      <c r="L252">
        <v>-58.778731999999998</v>
      </c>
      <c r="N252" s="6">
        <f t="shared" si="43"/>
        <v>26.802833333333002</v>
      </c>
      <c r="O252" s="6">
        <f t="shared" si="41"/>
        <v>-77.854118</v>
      </c>
    </row>
    <row r="253" spans="2:16" x14ac:dyDescent="0.25">
      <c r="B253">
        <v>17383777777.778</v>
      </c>
      <c r="C253">
        <v>-80.092117000000002</v>
      </c>
      <c r="D253">
        <v>-74.267097000000007</v>
      </c>
      <c r="F253" s="6">
        <f t="shared" si="42"/>
        <v>27.818000000000001</v>
      </c>
      <c r="G253" s="6">
        <f t="shared" si="40"/>
        <v>-65.738968</v>
      </c>
      <c r="J253">
        <v>17383777777.778</v>
      </c>
      <c r="K253">
        <v>-63.267524999999999</v>
      </c>
      <c r="L253">
        <v>-56.538727000000002</v>
      </c>
      <c r="N253" s="6">
        <f t="shared" si="43"/>
        <v>27.818000000000001</v>
      </c>
      <c r="O253" s="6">
        <f t="shared" si="41"/>
        <v>-78.209839000000002</v>
      </c>
    </row>
    <row r="254" spans="2:16" x14ac:dyDescent="0.25">
      <c r="B254">
        <v>18979722222.222</v>
      </c>
      <c r="C254">
        <v>-71.508399999999995</v>
      </c>
      <c r="D254">
        <v>-65.437049999999999</v>
      </c>
      <c r="F254" s="6">
        <f t="shared" si="42"/>
        <v>28.833166666667001</v>
      </c>
      <c r="G254" s="6">
        <f t="shared" si="40"/>
        <v>-67.577713000000003</v>
      </c>
      <c r="J254">
        <v>18979722222.222</v>
      </c>
      <c r="K254">
        <v>-75.262435999999994</v>
      </c>
      <c r="L254">
        <v>-68.378928999999999</v>
      </c>
      <c r="N254" s="6">
        <f t="shared" si="43"/>
        <v>28.833166666667001</v>
      </c>
      <c r="O254" s="6">
        <f t="shared" si="41"/>
        <v>-76.157371999999995</v>
      </c>
    </row>
    <row r="255" spans="2:16" x14ac:dyDescent="0.25">
      <c r="B255">
        <v>20575666666.667</v>
      </c>
      <c r="C255">
        <v>-67.240440000000007</v>
      </c>
      <c r="D255">
        <v>-60.764823999999997</v>
      </c>
      <c r="F255" s="6">
        <f t="shared" si="42"/>
        <v>29.848333333332999</v>
      </c>
      <c r="G255" s="6">
        <f t="shared" si="40"/>
        <v>-65.263062000000005</v>
      </c>
      <c r="J255">
        <v>20575666666.667</v>
      </c>
      <c r="K255">
        <v>-68.938629000000006</v>
      </c>
      <c r="L255">
        <v>-61.651566000000003</v>
      </c>
      <c r="N255" s="6">
        <f t="shared" si="43"/>
        <v>29.848333333332999</v>
      </c>
      <c r="O255" s="6">
        <f t="shared" si="41"/>
        <v>-77.058182000000002</v>
      </c>
    </row>
    <row r="256" spans="2:16" x14ac:dyDescent="0.25">
      <c r="B256">
        <v>22171611111.111</v>
      </c>
      <c r="C256">
        <v>-65.797286999999997</v>
      </c>
      <c r="D256">
        <v>-58.188254999999998</v>
      </c>
      <c r="F256" s="6">
        <f t="shared" si="42"/>
        <v>30.863499999999998</v>
      </c>
      <c r="G256" s="6">
        <f t="shared" si="40"/>
        <v>-70.702690000000004</v>
      </c>
      <c r="J256">
        <v>22171611111.111</v>
      </c>
      <c r="K256">
        <v>-61.924149</v>
      </c>
      <c r="L256">
        <v>-53.087761</v>
      </c>
      <c r="N256" s="6">
        <f t="shared" si="43"/>
        <v>30.863499999999998</v>
      </c>
      <c r="O256" s="6">
        <f t="shared" si="41"/>
        <v>-76.082024000000004</v>
      </c>
    </row>
    <row r="257" spans="2:16" x14ac:dyDescent="0.25">
      <c r="B257">
        <v>23767555555.556</v>
      </c>
      <c r="C257">
        <v>-94.174278000000001</v>
      </c>
      <c r="D257">
        <v>-86.472831999999997</v>
      </c>
      <c r="F257" s="6">
        <f t="shared" si="42"/>
        <v>31.878666666667002</v>
      </c>
      <c r="G257" s="6">
        <f t="shared" si="40"/>
        <v>-89.723938000000004</v>
      </c>
      <c r="J257">
        <v>23767555555.556</v>
      </c>
      <c r="K257">
        <v>-65.653075999999999</v>
      </c>
      <c r="L257">
        <v>-57.256946999999997</v>
      </c>
      <c r="N257" s="6">
        <f t="shared" si="43"/>
        <v>31.878666666667002</v>
      </c>
      <c r="O257" s="6">
        <f t="shared" si="41"/>
        <v>-68.982498000000007</v>
      </c>
    </row>
    <row r="258" spans="2:16" x14ac:dyDescent="0.25">
      <c r="B258">
        <v>25363500000</v>
      </c>
      <c r="C258">
        <v>-70.807365000000004</v>
      </c>
      <c r="D258">
        <v>-63.610805999999997</v>
      </c>
      <c r="F258" s="6">
        <f t="shared" si="42"/>
        <v>32.893833333332999</v>
      </c>
      <c r="G258" s="6">
        <f t="shared" si="40"/>
        <v>-70.810462999999999</v>
      </c>
      <c r="J258">
        <v>25363500000</v>
      </c>
      <c r="K258">
        <v>-58.760845000000003</v>
      </c>
      <c r="L258">
        <v>-50.445926999999998</v>
      </c>
      <c r="N258" s="6">
        <f t="shared" si="43"/>
        <v>32.893833333332999</v>
      </c>
      <c r="O258" s="6">
        <f t="shared" si="41"/>
        <v>-64.681479999999993</v>
      </c>
    </row>
    <row r="259" spans="2:16" x14ac:dyDescent="0.25">
      <c r="B259">
        <v>26959444444.444</v>
      </c>
      <c r="C259">
        <v>-70.603774999999999</v>
      </c>
      <c r="D259">
        <v>-63.610039</v>
      </c>
      <c r="F259" s="6">
        <f t="shared" si="42"/>
        <v>33.908999999999999</v>
      </c>
      <c r="G259" s="6">
        <f t="shared" si="40"/>
        <v>-70.692451000000005</v>
      </c>
      <c r="J259">
        <v>26959444444.444</v>
      </c>
      <c r="K259">
        <v>-63.274445</v>
      </c>
      <c r="L259">
        <v>-55.086472000000001</v>
      </c>
      <c r="N259" s="6">
        <f t="shared" si="43"/>
        <v>33.908999999999999</v>
      </c>
      <c r="O259" s="6">
        <f t="shared" si="41"/>
        <v>-69.563004000000006</v>
      </c>
    </row>
    <row r="260" spans="2:16" x14ac:dyDescent="0.25">
      <c r="B260">
        <v>28555388888.889</v>
      </c>
      <c r="C260">
        <v>-63.743110999999999</v>
      </c>
      <c r="D260">
        <v>-56.977859000000002</v>
      </c>
      <c r="F260" s="6">
        <f t="shared" si="42"/>
        <v>34.924166666666999</v>
      </c>
      <c r="G260" s="6">
        <f t="shared" si="40"/>
        <v>-66.879897999999997</v>
      </c>
      <c r="J260">
        <v>28555388888.889</v>
      </c>
      <c r="K260">
        <v>-56.048996000000002</v>
      </c>
      <c r="L260">
        <v>-47.420513</v>
      </c>
      <c r="N260" s="6">
        <f t="shared" si="43"/>
        <v>34.924166666666999</v>
      </c>
      <c r="O260" s="6">
        <f t="shared" si="41"/>
        <v>-72.633735999999999</v>
      </c>
    </row>
    <row r="261" spans="2:16" x14ac:dyDescent="0.25">
      <c r="B261">
        <v>30151333333.333</v>
      </c>
      <c r="C261">
        <v>-65.176627999999994</v>
      </c>
      <c r="D261">
        <v>-58.259663000000003</v>
      </c>
      <c r="F261" s="6">
        <f t="shared" si="42"/>
        <v>35.939333333333003</v>
      </c>
      <c r="G261" s="6">
        <f t="shared" si="40"/>
        <v>-62.879249999999999</v>
      </c>
      <c r="J261">
        <v>30151333333.333</v>
      </c>
      <c r="K261">
        <v>-55.32011</v>
      </c>
      <c r="L261">
        <v>-46.464939000000001</v>
      </c>
      <c r="N261" s="6">
        <f t="shared" si="43"/>
        <v>35.939333333333003</v>
      </c>
      <c r="O261" s="6">
        <f t="shared" si="41"/>
        <v>-84.843841999999995</v>
      </c>
    </row>
    <row r="262" spans="2:16" x14ac:dyDescent="0.25">
      <c r="B262">
        <v>31747277777.778</v>
      </c>
      <c r="C262">
        <v>-72.226410000000001</v>
      </c>
      <c r="D262">
        <v>-64.647773999999998</v>
      </c>
      <c r="F262" s="6">
        <f t="shared" si="42"/>
        <v>36.954500000000003</v>
      </c>
      <c r="G262" s="6">
        <f t="shared" si="40"/>
        <v>-72.240630999999993</v>
      </c>
      <c r="J262">
        <v>31747277777.778</v>
      </c>
      <c r="K262">
        <v>-54.692169</v>
      </c>
      <c r="L262">
        <v>-45.935585000000003</v>
      </c>
      <c r="N262" s="6">
        <f t="shared" si="43"/>
        <v>36.954500000000003</v>
      </c>
      <c r="O262" s="6">
        <f t="shared" si="41"/>
        <v>-75.065612999999999</v>
      </c>
    </row>
    <row r="263" spans="2:16" x14ac:dyDescent="0.25">
      <c r="B263">
        <v>33343222222.222</v>
      </c>
      <c r="C263">
        <v>-68.217934</v>
      </c>
      <c r="D263">
        <v>-59.352932000000003</v>
      </c>
      <c r="F263" s="6">
        <f t="shared" si="42"/>
        <v>37.969666666667003</v>
      </c>
      <c r="G263" s="6">
        <f t="shared" si="40"/>
        <v>-73.544471999999999</v>
      </c>
      <c r="J263">
        <v>33343222222.222</v>
      </c>
      <c r="K263">
        <v>-57.171593000000001</v>
      </c>
      <c r="L263">
        <v>-48.405518000000001</v>
      </c>
      <c r="N263" s="6">
        <f t="shared" si="43"/>
        <v>37.969666666667003</v>
      </c>
      <c r="O263" s="6">
        <f t="shared" si="41"/>
        <v>-70.881172000000007</v>
      </c>
    </row>
    <row r="264" spans="2:16" x14ac:dyDescent="0.25">
      <c r="B264">
        <v>34939166666.667</v>
      </c>
      <c r="C264">
        <v>-71.412361000000004</v>
      </c>
      <c r="D264">
        <v>-61.819777999999999</v>
      </c>
      <c r="F264" s="6">
        <f t="shared" si="42"/>
        <v>38.984833333333</v>
      </c>
      <c r="G264" s="6">
        <f t="shared" si="40"/>
        <v>-74.269028000000006</v>
      </c>
      <c r="J264">
        <v>34939166666.667</v>
      </c>
      <c r="K264">
        <v>-61.487377000000002</v>
      </c>
      <c r="L264">
        <v>-52.338219000000002</v>
      </c>
      <c r="N264" s="6">
        <f t="shared" si="43"/>
        <v>38.984833333333</v>
      </c>
      <c r="O264" s="6">
        <f t="shared" si="41"/>
        <v>-72.381034999999997</v>
      </c>
    </row>
    <row r="265" spans="2:16" x14ac:dyDescent="0.25">
      <c r="B265">
        <v>36535111111.111</v>
      </c>
      <c r="C265">
        <v>-73.504149999999996</v>
      </c>
      <c r="D265">
        <v>-63.903084</v>
      </c>
      <c r="F265" s="6">
        <f t="shared" si="42"/>
        <v>40</v>
      </c>
      <c r="G265" s="6">
        <f t="shared" si="40"/>
        <v>-69.903694000000002</v>
      </c>
      <c r="J265">
        <v>36535111111.111</v>
      </c>
      <c r="K265">
        <v>-66.703361999999998</v>
      </c>
      <c r="L265">
        <v>-56.673003999999999</v>
      </c>
      <c r="N265" s="6">
        <f t="shared" si="43"/>
        <v>40</v>
      </c>
      <c r="O265" s="6">
        <f t="shared" si="41"/>
        <v>-72.359977999999998</v>
      </c>
    </row>
    <row r="266" spans="2:16" x14ac:dyDescent="0.25">
      <c r="B266">
        <v>38131055555.556</v>
      </c>
      <c r="C266">
        <v>-70.560103999999995</v>
      </c>
      <c r="D266">
        <v>-61.064205000000001</v>
      </c>
      <c r="F266" s="6" t="s">
        <v>21</v>
      </c>
      <c r="J266">
        <v>38131055555.556</v>
      </c>
      <c r="K266">
        <v>-71.072945000000004</v>
      </c>
      <c r="L266">
        <v>-60.353374000000002</v>
      </c>
      <c r="N266" s="6" t="s">
        <v>21</v>
      </c>
    </row>
    <row r="267" spans="2:16" x14ac:dyDescent="0.25">
      <c r="B267">
        <v>39727000000</v>
      </c>
      <c r="C267">
        <v>-49.276485000000001</v>
      </c>
      <c r="D267">
        <v>-39.198878999999998</v>
      </c>
      <c r="J267">
        <v>39727000000</v>
      </c>
      <c r="K267">
        <v>-65.543785</v>
      </c>
      <c r="L267">
        <v>-54.909686999999998</v>
      </c>
    </row>
    <row r="268" spans="2:16" x14ac:dyDescent="0.25">
      <c r="B268" t="s">
        <v>21</v>
      </c>
      <c r="J268" t="s">
        <v>21</v>
      </c>
    </row>
    <row r="269" spans="2:16" x14ac:dyDescent="0.25">
      <c r="F269" s="6" t="s">
        <v>47</v>
      </c>
      <c r="N269" s="6" t="s">
        <v>47</v>
      </c>
    </row>
    <row r="270" spans="2:16" ht="15.75" x14ac:dyDescent="0.25">
      <c r="F270" s="6" t="s">
        <v>19</v>
      </c>
      <c r="G270" s="6" t="str">
        <f t="shared" ref="G270:G289" si="44">D296</f>
        <v>3Ix3L dBc Log Mag(dB)</v>
      </c>
      <c r="H270" s="33">
        <v>3</v>
      </c>
      <c r="N270" s="6" t="s">
        <v>19</v>
      </c>
      <c r="O270" s="6" t="str">
        <f t="shared" ref="O270:O289" si="45">L296</f>
        <v>3Ix3L dBc Log Mag(dB)</v>
      </c>
      <c r="P270" s="33">
        <v>3</v>
      </c>
    </row>
    <row r="271" spans="2:16" ht="15.75" x14ac:dyDescent="0.25">
      <c r="B271" t="s">
        <v>45</v>
      </c>
      <c r="F271" s="6">
        <f t="shared" ref="F271:F289" si="46">B297/1000000000</f>
        <v>14.967000000000001</v>
      </c>
      <c r="G271" s="6">
        <f t="shared" si="44"/>
        <v>-42.699168999999998</v>
      </c>
      <c r="H271" s="34">
        <f>ABS(AVERAGE(G271:G289)-(H270-1)*5)</f>
        <v>66.677700631578944</v>
      </c>
      <c r="J271" t="s">
        <v>45</v>
      </c>
      <c r="N271" s="6">
        <f t="shared" ref="N271:N289" si="47">J297/1000000000</f>
        <v>14.967000000000001</v>
      </c>
      <c r="O271" s="6">
        <f t="shared" si="45"/>
        <v>-44.224635999999997</v>
      </c>
      <c r="P271" s="34">
        <f>ABS(AVERAGE(O271:O289)-(P270-1)*5)</f>
        <v>62.113140947368422</v>
      </c>
    </row>
    <row r="272" spans="2:16" x14ac:dyDescent="0.25">
      <c r="B272" t="s">
        <v>19</v>
      </c>
      <c r="C272" t="s">
        <v>155</v>
      </c>
      <c r="D272" t="s">
        <v>81</v>
      </c>
      <c r="F272" s="6">
        <f t="shared" si="46"/>
        <v>16.357722222222002</v>
      </c>
      <c r="G272" s="6">
        <f t="shared" si="44"/>
        <v>-41.985962000000001</v>
      </c>
      <c r="J272" t="s">
        <v>19</v>
      </c>
      <c r="K272" t="s">
        <v>155</v>
      </c>
      <c r="L272" t="s">
        <v>81</v>
      </c>
      <c r="N272" s="6">
        <f t="shared" si="47"/>
        <v>16.357722222222002</v>
      </c>
      <c r="O272" s="6">
        <f t="shared" si="45"/>
        <v>-45.750782000000001</v>
      </c>
    </row>
    <row r="273" spans="2:15" x14ac:dyDescent="0.25">
      <c r="B273">
        <v>21727000000</v>
      </c>
      <c r="C273">
        <v>-68.390511000000004</v>
      </c>
      <c r="D273">
        <v>-61.604613999999998</v>
      </c>
      <c r="F273" s="6">
        <f t="shared" si="46"/>
        <v>17.748444444444001</v>
      </c>
      <c r="G273" s="6">
        <f t="shared" si="44"/>
        <v>-46.137690999999997</v>
      </c>
      <c r="J273">
        <v>21727000000</v>
      </c>
      <c r="K273">
        <v>-68.531677000000002</v>
      </c>
      <c r="L273">
        <v>-57.351287999999997</v>
      </c>
      <c r="N273" s="6">
        <f t="shared" si="47"/>
        <v>17.748444444444001</v>
      </c>
      <c r="O273" s="6">
        <f t="shared" si="45"/>
        <v>-49.125926999999997</v>
      </c>
    </row>
    <row r="274" spans="2:15" x14ac:dyDescent="0.25">
      <c r="B274">
        <v>22742166666.667</v>
      </c>
      <c r="C274">
        <v>-73.688941999999997</v>
      </c>
      <c r="D274">
        <v>-67.184464000000006</v>
      </c>
      <c r="F274" s="6">
        <f t="shared" si="46"/>
        <v>19.139166666666998</v>
      </c>
      <c r="G274" s="6">
        <f t="shared" si="44"/>
        <v>-47.660004000000001</v>
      </c>
      <c r="J274">
        <v>22742166666.667</v>
      </c>
      <c r="K274">
        <v>-63.914180999999999</v>
      </c>
      <c r="L274">
        <v>-55.827765999999997</v>
      </c>
      <c r="N274" s="6">
        <f t="shared" si="47"/>
        <v>19.139166666666998</v>
      </c>
      <c r="O274" s="6">
        <f t="shared" si="45"/>
        <v>-50.686706999999998</v>
      </c>
    </row>
    <row r="275" spans="2:15" x14ac:dyDescent="0.25">
      <c r="B275">
        <v>23757333333.333</v>
      </c>
      <c r="C275">
        <v>-73.028717</v>
      </c>
      <c r="D275">
        <v>-66.991202999999999</v>
      </c>
      <c r="F275" s="6">
        <f t="shared" si="46"/>
        <v>20.529888888889001</v>
      </c>
      <c r="G275" s="6">
        <f t="shared" si="44"/>
        <v>-41.891506</v>
      </c>
      <c r="J275">
        <v>23757333333.333</v>
      </c>
      <c r="K275">
        <v>-67.127983</v>
      </c>
      <c r="L275">
        <v>-60.766064</v>
      </c>
      <c r="N275" s="6">
        <f t="shared" si="47"/>
        <v>20.529888888889001</v>
      </c>
      <c r="O275" s="6">
        <f t="shared" si="45"/>
        <v>-53.403106999999999</v>
      </c>
    </row>
    <row r="276" spans="2:15" x14ac:dyDescent="0.25">
      <c r="B276">
        <v>24772500000</v>
      </c>
      <c r="C276">
        <v>-68.527977000000007</v>
      </c>
      <c r="D276">
        <v>-62.565842000000004</v>
      </c>
      <c r="F276" s="6">
        <f t="shared" si="46"/>
        <v>21.920611111111</v>
      </c>
      <c r="G276" s="6">
        <f t="shared" si="44"/>
        <v>-41.167042000000002</v>
      </c>
      <c r="J276">
        <v>24772500000</v>
      </c>
      <c r="K276">
        <v>-75.165931999999998</v>
      </c>
      <c r="L276">
        <v>-68.814139999999995</v>
      </c>
      <c r="N276" s="6">
        <f t="shared" si="47"/>
        <v>21.920611111111</v>
      </c>
      <c r="O276" s="6">
        <f t="shared" si="45"/>
        <v>-55.929282999999998</v>
      </c>
    </row>
    <row r="277" spans="2:15" x14ac:dyDescent="0.25">
      <c r="B277">
        <v>25787666666.667</v>
      </c>
      <c r="C277">
        <v>-70.179687999999999</v>
      </c>
      <c r="D277">
        <v>-64.354668000000004</v>
      </c>
      <c r="F277" s="6">
        <f t="shared" si="46"/>
        <v>23.311333333333</v>
      </c>
      <c r="G277" s="6">
        <f t="shared" si="44"/>
        <v>-42.856895000000002</v>
      </c>
      <c r="J277">
        <v>25787666666.667</v>
      </c>
      <c r="K277">
        <v>-76.929992999999996</v>
      </c>
      <c r="L277">
        <v>-70.201194999999998</v>
      </c>
      <c r="N277" s="6">
        <f t="shared" si="47"/>
        <v>23.311333333333</v>
      </c>
      <c r="O277" s="6">
        <f t="shared" si="45"/>
        <v>-53.408047000000003</v>
      </c>
    </row>
    <row r="278" spans="2:15" x14ac:dyDescent="0.25">
      <c r="B278">
        <v>26802833333.333</v>
      </c>
      <c r="C278">
        <v>-72.044403000000003</v>
      </c>
      <c r="D278">
        <v>-65.973061000000001</v>
      </c>
      <c r="F278" s="6">
        <f t="shared" si="46"/>
        <v>24.702055555556001</v>
      </c>
      <c r="G278" s="6">
        <f t="shared" si="44"/>
        <v>-46.807063999999997</v>
      </c>
      <c r="J278">
        <v>26802833333.333</v>
      </c>
      <c r="K278">
        <v>-84.737633000000002</v>
      </c>
      <c r="L278">
        <v>-77.854118</v>
      </c>
      <c r="N278" s="6">
        <f t="shared" si="47"/>
        <v>24.702055555556001</v>
      </c>
      <c r="O278" s="6">
        <f t="shared" si="45"/>
        <v>-58.234332999999999</v>
      </c>
    </row>
    <row r="279" spans="2:15" x14ac:dyDescent="0.25">
      <c r="B279">
        <v>27818000000</v>
      </c>
      <c r="C279">
        <v>-72.214584000000002</v>
      </c>
      <c r="D279">
        <v>-65.738968</v>
      </c>
      <c r="F279" s="6">
        <f t="shared" si="46"/>
        <v>26.092777777778</v>
      </c>
      <c r="G279" s="6">
        <f t="shared" si="44"/>
        <v>-52.993347</v>
      </c>
      <c r="J279">
        <v>27818000000</v>
      </c>
      <c r="K279">
        <v>-85.496902000000006</v>
      </c>
      <c r="L279">
        <v>-78.209839000000002</v>
      </c>
      <c r="N279" s="6">
        <f t="shared" si="47"/>
        <v>26.092777777778</v>
      </c>
      <c r="O279" s="6">
        <f t="shared" si="45"/>
        <v>-51.597907999999997</v>
      </c>
    </row>
    <row r="280" spans="2:15" x14ac:dyDescent="0.25">
      <c r="B280">
        <v>28833166666.667</v>
      </c>
      <c r="C280">
        <v>-75.186745000000002</v>
      </c>
      <c r="D280">
        <v>-67.577713000000003</v>
      </c>
      <c r="F280" s="6">
        <f t="shared" si="46"/>
        <v>27.483499999999999</v>
      </c>
      <c r="G280" s="6">
        <f t="shared" si="44"/>
        <v>-66.477958999999998</v>
      </c>
      <c r="J280">
        <v>28833166666.667</v>
      </c>
      <c r="K280">
        <v>-84.993758999999997</v>
      </c>
      <c r="L280">
        <v>-76.157371999999995</v>
      </c>
      <c r="N280" s="6">
        <f t="shared" si="47"/>
        <v>27.483499999999999</v>
      </c>
      <c r="O280" s="6">
        <f t="shared" si="45"/>
        <v>-48.089740999999997</v>
      </c>
    </row>
    <row r="281" spans="2:15" x14ac:dyDescent="0.25">
      <c r="B281">
        <v>29848333333.333</v>
      </c>
      <c r="C281">
        <v>-72.964507999999995</v>
      </c>
      <c r="D281">
        <v>-65.263062000000005</v>
      </c>
      <c r="F281" s="6">
        <f t="shared" si="46"/>
        <v>28.874222222221999</v>
      </c>
      <c r="G281" s="6">
        <f t="shared" si="44"/>
        <v>-64.552620000000005</v>
      </c>
      <c r="J281">
        <v>29848333333.333</v>
      </c>
      <c r="K281">
        <v>-85.454307999999997</v>
      </c>
      <c r="L281">
        <v>-77.058182000000002</v>
      </c>
      <c r="N281" s="6">
        <f t="shared" si="47"/>
        <v>28.874222222221999</v>
      </c>
      <c r="O281" s="6">
        <f t="shared" si="45"/>
        <v>-52.630496999999998</v>
      </c>
    </row>
    <row r="282" spans="2:15" x14ac:dyDescent="0.25">
      <c r="B282">
        <v>30863500000</v>
      </c>
      <c r="C282">
        <v>-77.899253999999999</v>
      </c>
      <c r="D282">
        <v>-70.702690000000004</v>
      </c>
      <c r="F282" s="6">
        <f t="shared" si="46"/>
        <v>30.264944444444001</v>
      </c>
      <c r="G282" s="6">
        <f t="shared" si="44"/>
        <v>-73.791495999999995</v>
      </c>
      <c r="J282">
        <v>30863500000</v>
      </c>
      <c r="K282">
        <v>-84.396941999999996</v>
      </c>
      <c r="L282">
        <v>-76.082024000000004</v>
      </c>
      <c r="N282" s="6">
        <f t="shared" si="47"/>
        <v>30.264944444444001</v>
      </c>
      <c r="O282" s="6">
        <f t="shared" si="45"/>
        <v>-55.598114000000002</v>
      </c>
    </row>
    <row r="283" spans="2:15" x14ac:dyDescent="0.25">
      <c r="B283">
        <v>31878666666.667</v>
      </c>
      <c r="C283">
        <v>-96.717681999999996</v>
      </c>
      <c r="D283">
        <v>-89.723938000000004</v>
      </c>
      <c r="F283" s="6">
        <f t="shared" si="46"/>
        <v>31.655666666666999</v>
      </c>
      <c r="G283" s="6">
        <f t="shared" si="44"/>
        <v>-62.935310000000001</v>
      </c>
      <c r="J283">
        <v>31878666666.667</v>
      </c>
      <c r="K283">
        <v>-77.170471000000006</v>
      </c>
      <c r="L283">
        <v>-68.982498000000007</v>
      </c>
      <c r="N283" s="6">
        <f t="shared" si="47"/>
        <v>31.655666666666999</v>
      </c>
      <c r="O283" s="6">
        <f t="shared" si="45"/>
        <v>-47.953533</v>
      </c>
    </row>
    <row r="284" spans="2:15" x14ac:dyDescent="0.25">
      <c r="B284">
        <v>32893833333.333</v>
      </c>
      <c r="C284">
        <v>-77.575714000000005</v>
      </c>
      <c r="D284">
        <v>-70.810462999999999</v>
      </c>
      <c r="F284" s="6">
        <f t="shared" si="46"/>
        <v>33.046388888888998</v>
      </c>
      <c r="G284" s="6">
        <f t="shared" si="44"/>
        <v>-65.653274999999994</v>
      </c>
      <c r="J284">
        <v>32893833333.333</v>
      </c>
      <c r="K284">
        <v>-73.309959000000006</v>
      </c>
      <c r="L284">
        <v>-64.681479999999993</v>
      </c>
      <c r="N284" s="6">
        <f t="shared" si="47"/>
        <v>33.046388888888998</v>
      </c>
      <c r="O284" s="6">
        <f t="shared" si="45"/>
        <v>-49.417664000000002</v>
      </c>
    </row>
    <row r="285" spans="2:15" x14ac:dyDescent="0.25">
      <c r="B285">
        <v>33909000000</v>
      </c>
      <c r="C285">
        <v>-77.609413000000004</v>
      </c>
      <c r="D285">
        <v>-70.692451000000005</v>
      </c>
      <c r="F285" s="6">
        <f t="shared" si="46"/>
        <v>34.437111111111001</v>
      </c>
      <c r="G285" s="6">
        <f t="shared" si="44"/>
        <v>-62.564174999999999</v>
      </c>
      <c r="J285">
        <v>33909000000</v>
      </c>
      <c r="K285">
        <v>-78.418175000000005</v>
      </c>
      <c r="L285">
        <v>-69.563004000000006</v>
      </c>
      <c r="N285" s="6">
        <f t="shared" si="47"/>
        <v>34.437111111111001</v>
      </c>
      <c r="O285" s="6">
        <f t="shared" si="45"/>
        <v>-50.946693000000003</v>
      </c>
    </row>
    <row r="286" spans="2:15" x14ac:dyDescent="0.25">
      <c r="B286">
        <v>34924166666.667</v>
      </c>
      <c r="C286">
        <v>-74.458541999999994</v>
      </c>
      <c r="D286">
        <v>-66.879897999999997</v>
      </c>
      <c r="F286" s="6">
        <f t="shared" si="46"/>
        <v>35.827833333332997</v>
      </c>
      <c r="G286" s="6">
        <f t="shared" si="44"/>
        <v>-74.660431000000003</v>
      </c>
      <c r="J286">
        <v>34924166666.667</v>
      </c>
      <c r="K286">
        <v>-81.390320000000003</v>
      </c>
      <c r="L286">
        <v>-72.633735999999999</v>
      </c>
      <c r="N286" s="6">
        <f t="shared" si="47"/>
        <v>35.827833333332997</v>
      </c>
      <c r="O286" s="6">
        <f t="shared" si="45"/>
        <v>-54.562812999999998</v>
      </c>
    </row>
    <row r="287" spans="2:15" x14ac:dyDescent="0.25">
      <c r="B287">
        <v>35939333333.333</v>
      </c>
      <c r="C287">
        <v>-71.744247000000001</v>
      </c>
      <c r="D287">
        <v>-62.879249999999999</v>
      </c>
      <c r="F287" s="6">
        <f t="shared" si="46"/>
        <v>37.218555555556001</v>
      </c>
      <c r="G287" s="6">
        <f t="shared" si="44"/>
        <v>-63.482478999999998</v>
      </c>
      <c r="J287">
        <v>35939333333.333</v>
      </c>
      <c r="K287">
        <v>-93.609916999999996</v>
      </c>
      <c r="L287">
        <v>-84.843841999999995</v>
      </c>
      <c r="N287" s="6">
        <f t="shared" si="47"/>
        <v>37.218555555556001</v>
      </c>
      <c r="O287" s="6">
        <f t="shared" si="45"/>
        <v>-56.087314999999997</v>
      </c>
    </row>
    <row r="288" spans="2:15" x14ac:dyDescent="0.25">
      <c r="B288">
        <v>36954500000</v>
      </c>
      <c r="C288">
        <v>-81.833206000000004</v>
      </c>
      <c r="D288">
        <v>-72.240630999999993</v>
      </c>
      <c r="F288" s="6">
        <f t="shared" si="46"/>
        <v>38.609277777777997</v>
      </c>
      <c r="G288" s="6">
        <f t="shared" si="44"/>
        <v>-60.034435000000002</v>
      </c>
      <c r="J288">
        <v>36954500000</v>
      </c>
      <c r="K288">
        <v>-84.214766999999995</v>
      </c>
      <c r="L288">
        <v>-75.065612999999999</v>
      </c>
      <c r="N288" s="6">
        <f t="shared" si="47"/>
        <v>38.609277777777997</v>
      </c>
      <c r="O288" s="6">
        <f t="shared" si="45"/>
        <v>-53.579475000000002</v>
      </c>
    </row>
    <row r="289" spans="2:16" x14ac:dyDescent="0.25">
      <c r="B289">
        <v>37969666666.667</v>
      </c>
      <c r="C289">
        <v>-83.145538000000002</v>
      </c>
      <c r="D289">
        <v>-73.544471999999999</v>
      </c>
      <c r="F289" s="6">
        <f t="shared" si="46"/>
        <v>40</v>
      </c>
      <c r="G289" s="6">
        <f t="shared" si="44"/>
        <v>-78.525452000000001</v>
      </c>
      <c r="J289">
        <v>37969666666.667</v>
      </c>
      <c r="K289">
        <v>-80.911529999999999</v>
      </c>
      <c r="L289">
        <v>-70.881172000000007</v>
      </c>
      <c r="N289" s="6">
        <f t="shared" si="47"/>
        <v>40</v>
      </c>
      <c r="O289" s="6">
        <f t="shared" si="45"/>
        <v>-58.923102999999998</v>
      </c>
    </row>
    <row r="290" spans="2:16" x14ac:dyDescent="0.25">
      <c r="B290">
        <v>38984833333.333</v>
      </c>
      <c r="C290">
        <v>-83.764922999999996</v>
      </c>
      <c r="D290">
        <v>-74.269028000000006</v>
      </c>
      <c r="F290" s="6" t="s">
        <v>21</v>
      </c>
      <c r="J290">
        <v>38984833333.333</v>
      </c>
      <c r="K290">
        <v>-83.100609000000006</v>
      </c>
      <c r="L290">
        <v>-72.381034999999997</v>
      </c>
      <c r="N290" s="6" t="s">
        <v>21</v>
      </c>
    </row>
    <row r="291" spans="2:16" x14ac:dyDescent="0.25">
      <c r="B291">
        <v>40000000000</v>
      </c>
      <c r="C291">
        <v>-79.981300000000005</v>
      </c>
      <c r="D291">
        <v>-69.903694000000002</v>
      </c>
      <c r="J291">
        <v>40000000000</v>
      </c>
      <c r="K291">
        <v>-82.994072000000003</v>
      </c>
      <c r="L291">
        <v>-72.359977999999998</v>
      </c>
    </row>
    <row r="292" spans="2:16" x14ac:dyDescent="0.25">
      <c r="B292" t="s">
        <v>21</v>
      </c>
      <c r="J292" t="s">
        <v>21</v>
      </c>
    </row>
    <row r="293" spans="2:16" x14ac:dyDescent="0.25">
      <c r="F293" s="6" t="s">
        <v>49</v>
      </c>
      <c r="N293" s="6" t="s">
        <v>49</v>
      </c>
    </row>
    <row r="294" spans="2:16" ht="15.75" x14ac:dyDescent="0.25">
      <c r="F294" s="6" t="s">
        <v>19</v>
      </c>
      <c r="G294" s="6" t="str">
        <f t="shared" ref="G294:G313" si="48">D320</f>
        <v>3Ix4L dBc Log Mag(dB)</v>
      </c>
      <c r="H294" s="33">
        <v>3</v>
      </c>
      <c r="N294" s="6" t="s">
        <v>19</v>
      </c>
      <c r="O294" s="6" t="str">
        <f t="shared" ref="O294:O313" si="49">L320</f>
        <v>3Ix4L dBc Log Mag(dB)</v>
      </c>
      <c r="P294" s="33">
        <v>3</v>
      </c>
    </row>
    <row r="295" spans="2:16" ht="15.75" x14ac:dyDescent="0.25">
      <c r="B295" t="s">
        <v>47</v>
      </c>
      <c r="F295" s="6">
        <f t="shared" ref="F295:F313" si="50">B321/1000000000</f>
        <v>25.966999999999999</v>
      </c>
      <c r="G295" s="6">
        <f t="shared" si="48"/>
        <v>-59.313858000000003</v>
      </c>
      <c r="H295" s="34">
        <f>ABS(AVERAGE(G295:G313)-(H294-1)*5)</f>
        <v>73.77806305263158</v>
      </c>
      <c r="J295" t="s">
        <v>47</v>
      </c>
      <c r="N295" s="6">
        <f t="shared" ref="N295:N313" si="51">J321/1000000000</f>
        <v>25.966999999999999</v>
      </c>
      <c r="O295" s="6">
        <f t="shared" si="49"/>
        <v>-77.207404999999994</v>
      </c>
      <c r="P295" s="34">
        <f>ABS(AVERAGE(O295:O313)-(P294-1)*5)</f>
        <v>83.300650684210538</v>
      </c>
    </row>
    <row r="296" spans="2:16" x14ac:dyDescent="0.25">
      <c r="B296" t="s">
        <v>19</v>
      </c>
      <c r="C296" t="s">
        <v>156</v>
      </c>
      <c r="D296" t="s">
        <v>82</v>
      </c>
      <c r="F296" s="6">
        <f t="shared" si="50"/>
        <v>26.746611111111001</v>
      </c>
      <c r="G296" s="6">
        <f t="shared" si="48"/>
        <v>-66.971451000000002</v>
      </c>
      <c r="J296" t="s">
        <v>19</v>
      </c>
      <c r="K296" t="s">
        <v>156</v>
      </c>
      <c r="L296" t="s">
        <v>82</v>
      </c>
      <c r="N296" s="6">
        <f t="shared" si="51"/>
        <v>26.746611111111001</v>
      </c>
      <c r="O296" s="6">
        <f t="shared" si="49"/>
        <v>-80.390533000000005</v>
      </c>
    </row>
    <row r="297" spans="2:16" x14ac:dyDescent="0.25">
      <c r="B297">
        <v>14967000000</v>
      </c>
      <c r="C297">
        <v>-49.485064999999999</v>
      </c>
      <c r="D297">
        <v>-42.699168999999998</v>
      </c>
      <c r="F297" s="6">
        <f t="shared" si="50"/>
        <v>27.526222222222</v>
      </c>
      <c r="G297" s="6">
        <f t="shared" si="48"/>
        <v>-68.715468999999999</v>
      </c>
      <c r="J297">
        <v>14967000000</v>
      </c>
      <c r="K297">
        <v>-55.405025000000002</v>
      </c>
      <c r="L297">
        <v>-44.224635999999997</v>
      </c>
      <c r="N297" s="6">
        <f t="shared" si="51"/>
        <v>27.526222222222</v>
      </c>
      <c r="O297" s="6">
        <f t="shared" si="49"/>
        <v>-75.157539</v>
      </c>
    </row>
    <row r="298" spans="2:16" x14ac:dyDescent="0.25">
      <c r="B298">
        <v>16357722222.222</v>
      </c>
      <c r="C298">
        <v>-48.490437</v>
      </c>
      <c r="D298">
        <v>-41.985962000000001</v>
      </c>
      <c r="F298" s="6">
        <f t="shared" si="50"/>
        <v>28.305833333333002</v>
      </c>
      <c r="G298" s="6">
        <f t="shared" si="48"/>
        <v>-63.242587999999998</v>
      </c>
      <c r="J298">
        <v>16357722222.222</v>
      </c>
      <c r="K298">
        <v>-53.837195999999999</v>
      </c>
      <c r="L298">
        <v>-45.750782000000001</v>
      </c>
      <c r="N298" s="6">
        <f t="shared" si="51"/>
        <v>28.305833333333002</v>
      </c>
      <c r="O298" s="6">
        <f t="shared" si="49"/>
        <v>-70.671288000000004</v>
      </c>
    </row>
    <row r="299" spans="2:16" x14ac:dyDescent="0.25">
      <c r="B299">
        <v>17748444444.444</v>
      </c>
      <c r="C299">
        <v>-52.175204999999998</v>
      </c>
      <c r="D299">
        <v>-46.137690999999997</v>
      </c>
      <c r="F299" s="6">
        <f t="shared" si="50"/>
        <v>29.085444444444001</v>
      </c>
      <c r="G299" s="6">
        <f t="shared" si="48"/>
        <v>-61.387954999999998</v>
      </c>
      <c r="J299">
        <v>17748444444.444</v>
      </c>
      <c r="K299">
        <v>-55.487845999999998</v>
      </c>
      <c r="L299">
        <v>-49.125926999999997</v>
      </c>
      <c r="N299" s="6">
        <f t="shared" si="51"/>
        <v>29.085444444444001</v>
      </c>
      <c r="O299" s="6">
        <f t="shared" si="49"/>
        <v>-71.850250000000003</v>
      </c>
    </row>
    <row r="300" spans="2:16" x14ac:dyDescent="0.25">
      <c r="B300">
        <v>19139166666.667</v>
      </c>
      <c r="C300">
        <v>-53.622143000000001</v>
      </c>
      <c r="D300">
        <v>-47.660004000000001</v>
      </c>
      <c r="F300" s="6">
        <f t="shared" si="50"/>
        <v>29.865055555556001</v>
      </c>
      <c r="G300" s="6">
        <f t="shared" si="48"/>
        <v>-60.560848</v>
      </c>
      <c r="J300">
        <v>19139166666.667</v>
      </c>
      <c r="K300">
        <v>-57.038494</v>
      </c>
      <c r="L300">
        <v>-50.686706999999998</v>
      </c>
      <c r="N300" s="6">
        <f t="shared" si="51"/>
        <v>29.865055555556001</v>
      </c>
      <c r="O300" s="6">
        <f t="shared" si="49"/>
        <v>-70.828995000000006</v>
      </c>
    </row>
    <row r="301" spans="2:16" x14ac:dyDescent="0.25">
      <c r="B301">
        <v>20529888888.889</v>
      </c>
      <c r="C301">
        <v>-47.716526000000002</v>
      </c>
      <c r="D301">
        <v>-41.891506</v>
      </c>
      <c r="F301" s="6">
        <f t="shared" si="50"/>
        <v>30.644666666667</v>
      </c>
      <c r="G301" s="6">
        <f t="shared" si="48"/>
        <v>-60.142955999999998</v>
      </c>
      <c r="J301">
        <v>20529888888.889</v>
      </c>
      <c r="K301">
        <v>-60.131905000000003</v>
      </c>
      <c r="L301">
        <v>-53.403106999999999</v>
      </c>
      <c r="N301" s="6">
        <f t="shared" si="51"/>
        <v>30.644666666667</v>
      </c>
      <c r="O301" s="6">
        <f t="shared" si="49"/>
        <v>-69.515075999999993</v>
      </c>
    </row>
    <row r="302" spans="2:16" x14ac:dyDescent="0.25">
      <c r="B302">
        <v>21920611111.111</v>
      </c>
      <c r="C302">
        <v>-47.238391999999997</v>
      </c>
      <c r="D302">
        <v>-41.167042000000002</v>
      </c>
      <c r="F302" s="6">
        <f t="shared" si="50"/>
        <v>31.424277777777998</v>
      </c>
      <c r="G302" s="6">
        <f t="shared" si="48"/>
        <v>-57.701369999999997</v>
      </c>
      <c r="J302">
        <v>21920611111.111</v>
      </c>
      <c r="K302">
        <v>-62.812793999999997</v>
      </c>
      <c r="L302">
        <v>-55.929282999999998</v>
      </c>
      <c r="N302" s="6">
        <f t="shared" si="51"/>
        <v>31.424277777777998</v>
      </c>
      <c r="O302" s="6">
        <f t="shared" si="49"/>
        <v>-72.262198999999995</v>
      </c>
    </row>
    <row r="303" spans="2:16" x14ac:dyDescent="0.25">
      <c r="B303">
        <v>23311333333.333</v>
      </c>
      <c r="C303">
        <v>-49.332507999999997</v>
      </c>
      <c r="D303">
        <v>-42.856895000000002</v>
      </c>
      <c r="F303" s="6">
        <f t="shared" si="50"/>
        <v>32.203888888888997</v>
      </c>
      <c r="G303" s="6">
        <f t="shared" si="48"/>
        <v>-60.744250999999998</v>
      </c>
      <c r="J303">
        <v>23311333333.333</v>
      </c>
      <c r="K303">
        <v>-60.695107</v>
      </c>
      <c r="L303">
        <v>-53.408047000000003</v>
      </c>
      <c r="N303" s="6">
        <f t="shared" si="51"/>
        <v>32.203888888888997</v>
      </c>
      <c r="O303" s="6">
        <f t="shared" si="49"/>
        <v>-72.746612999999996</v>
      </c>
    </row>
    <row r="304" spans="2:16" x14ac:dyDescent="0.25">
      <c r="B304">
        <v>24702055555.556</v>
      </c>
      <c r="C304">
        <v>-54.416091999999999</v>
      </c>
      <c r="D304">
        <v>-46.807063999999997</v>
      </c>
      <c r="F304" s="6">
        <f t="shared" si="50"/>
        <v>32.983499999999999</v>
      </c>
      <c r="G304" s="6">
        <f t="shared" si="48"/>
        <v>-61.033656999999998</v>
      </c>
      <c r="J304">
        <v>24702055555.556</v>
      </c>
      <c r="K304">
        <v>-67.070723999999998</v>
      </c>
      <c r="L304">
        <v>-58.234332999999999</v>
      </c>
      <c r="N304" s="6">
        <f t="shared" si="51"/>
        <v>32.983499999999999</v>
      </c>
      <c r="O304" s="6">
        <f t="shared" si="49"/>
        <v>-80.004447999999996</v>
      </c>
    </row>
    <row r="305" spans="2:16" x14ac:dyDescent="0.25">
      <c r="B305">
        <v>26092777777.778</v>
      </c>
      <c r="C305">
        <v>-60.694797999999999</v>
      </c>
      <c r="D305">
        <v>-52.993347</v>
      </c>
      <c r="F305" s="6">
        <f t="shared" si="50"/>
        <v>33.763111111111002</v>
      </c>
      <c r="G305" s="6">
        <f t="shared" si="48"/>
        <v>-66.281158000000005</v>
      </c>
      <c r="J305">
        <v>26092777777.778</v>
      </c>
      <c r="K305">
        <v>-59.994038000000003</v>
      </c>
      <c r="L305">
        <v>-51.597907999999997</v>
      </c>
      <c r="N305" s="6">
        <f t="shared" si="51"/>
        <v>33.763111111111002</v>
      </c>
      <c r="O305" s="6">
        <f t="shared" si="49"/>
        <v>-66.358238</v>
      </c>
    </row>
    <row r="306" spans="2:16" x14ac:dyDescent="0.25">
      <c r="B306">
        <v>27483500000</v>
      </c>
      <c r="C306">
        <v>-73.674521999999996</v>
      </c>
      <c r="D306">
        <v>-66.477958999999998</v>
      </c>
      <c r="F306" s="6">
        <f t="shared" si="50"/>
        <v>34.542722222221997</v>
      </c>
      <c r="G306" s="6">
        <f t="shared" si="48"/>
        <v>-67.305283000000003</v>
      </c>
      <c r="J306">
        <v>27483500000</v>
      </c>
      <c r="K306">
        <v>-56.404659000000002</v>
      </c>
      <c r="L306">
        <v>-48.089740999999997</v>
      </c>
      <c r="N306" s="6">
        <f t="shared" si="51"/>
        <v>34.542722222221997</v>
      </c>
      <c r="O306" s="6">
        <f t="shared" si="49"/>
        <v>-69.021186999999998</v>
      </c>
    </row>
    <row r="307" spans="2:16" x14ac:dyDescent="0.25">
      <c r="B307">
        <v>28874222222.222</v>
      </c>
      <c r="C307">
        <v>-71.546356000000003</v>
      </c>
      <c r="D307">
        <v>-64.552620000000005</v>
      </c>
      <c r="F307" s="6">
        <f t="shared" si="50"/>
        <v>35.322333333332999</v>
      </c>
      <c r="G307" s="6">
        <f t="shared" si="48"/>
        <v>-69.396309000000002</v>
      </c>
      <c r="J307">
        <v>28874222222.222</v>
      </c>
      <c r="K307">
        <v>-60.818474000000002</v>
      </c>
      <c r="L307">
        <v>-52.630496999999998</v>
      </c>
      <c r="N307" s="6">
        <f t="shared" si="51"/>
        <v>35.322333333332999</v>
      </c>
      <c r="O307" s="6">
        <f t="shared" si="49"/>
        <v>-66.580428999999995</v>
      </c>
    </row>
    <row r="308" spans="2:16" x14ac:dyDescent="0.25">
      <c r="B308">
        <v>30264944444.444</v>
      </c>
      <c r="C308">
        <v>-80.556747000000001</v>
      </c>
      <c r="D308">
        <v>-73.791495999999995</v>
      </c>
      <c r="F308" s="6">
        <f t="shared" si="50"/>
        <v>36.101944444444001</v>
      </c>
      <c r="G308" s="6">
        <f t="shared" si="48"/>
        <v>-68.805862000000005</v>
      </c>
      <c r="J308">
        <v>30264944444.444</v>
      </c>
      <c r="K308">
        <v>-64.226601000000002</v>
      </c>
      <c r="L308">
        <v>-55.598114000000002</v>
      </c>
      <c r="N308" s="6">
        <f t="shared" si="51"/>
        <v>36.101944444444001</v>
      </c>
      <c r="O308" s="6">
        <f t="shared" si="49"/>
        <v>-69.890663000000004</v>
      </c>
    </row>
    <row r="309" spans="2:16" x14ac:dyDescent="0.25">
      <c r="B309">
        <v>31655666666.667</v>
      </c>
      <c r="C309">
        <v>-69.852279999999993</v>
      </c>
      <c r="D309">
        <v>-62.935310000000001</v>
      </c>
      <c r="F309" s="6">
        <f t="shared" si="50"/>
        <v>36.881555555555998</v>
      </c>
      <c r="G309" s="6">
        <f t="shared" si="48"/>
        <v>-61.794055999999998</v>
      </c>
      <c r="J309">
        <v>31655666666.667</v>
      </c>
      <c r="K309">
        <v>-56.808703999999999</v>
      </c>
      <c r="L309">
        <v>-47.953533</v>
      </c>
      <c r="N309" s="6">
        <f t="shared" si="51"/>
        <v>36.881555555555998</v>
      </c>
      <c r="O309" s="6">
        <f t="shared" si="49"/>
        <v>-77.684471000000002</v>
      </c>
    </row>
    <row r="310" spans="2:16" x14ac:dyDescent="0.25">
      <c r="B310">
        <v>33046388888.889</v>
      </c>
      <c r="C310">
        <v>-73.231917999999993</v>
      </c>
      <c r="D310">
        <v>-65.653274999999994</v>
      </c>
      <c r="F310" s="6">
        <f t="shared" si="50"/>
        <v>37.661166666667</v>
      </c>
      <c r="G310" s="6">
        <f t="shared" si="48"/>
        <v>-60.495037000000004</v>
      </c>
      <c r="J310">
        <v>33046388888.889</v>
      </c>
      <c r="K310">
        <v>-58.174252000000003</v>
      </c>
      <c r="L310">
        <v>-49.417664000000002</v>
      </c>
      <c r="N310" s="6">
        <f t="shared" si="51"/>
        <v>37.661166666667</v>
      </c>
      <c r="O310" s="6">
        <f t="shared" si="49"/>
        <v>-79.406395000000003</v>
      </c>
    </row>
    <row r="311" spans="2:16" x14ac:dyDescent="0.25">
      <c r="B311">
        <v>34437111111.111</v>
      </c>
      <c r="C311">
        <v>-71.429175999999998</v>
      </c>
      <c r="D311">
        <v>-62.564174999999999</v>
      </c>
      <c r="F311" s="6">
        <f t="shared" si="50"/>
        <v>38.440777777778003</v>
      </c>
      <c r="G311" s="6">
        <f t="shared" si="48"/>
        <v>-61.967528999999999</v>
      </c>
      <c r="J311">
        <v>34437111111.111</v>
      </c>
      <c r="K311">
        <v>-59.712769000000002</v>
      </c>
      <c r="L311">
        <v>-50.946693000000003</v>
      </c>
      <c r="N311" s="6">
        <f t="shared" si="51"/>
        <v>38.440777777778003</v>
      </c>
      <c r="O311" s="6">
        <f t="shared" si="49"/>
        <v>-72.501639999999995</v>
      </c>
    </row>
    <row r="312" spans="2:16" x14ac:dyDescent="0.25">
      <c r="B312">
        <v>35827833333.333</v>
      </c>
      <c r="C312">
        <v>-84.253013999999993</v>
      </c>
      <c r="D312">
        <v>-74.660431000000003</v>
      </c>
      <c r="F312" s="6">
        <f t="shared" si="50"/>
        <v>39.220388888888998</v>
      </c>
      <c r="G312" s="6">
        <f t="shared" si="48"/>
        <v>-68.580116000000004</v>
      </c>
      <c r="J312">
        <v>35827833333.333</v>
      </c>
      <c r="K312">
        <v>-63.711970999999998</v>
      </c>
      <c r="L312">
        <v>-54.562812999999998</v>
      </c>
      <c r="N312" s="6">
        <f t="shared" si="51"/>
        <v>39.220388888888998</v>
      </c>
      <c r="O312" s="6">
        <f t="shared" si="49"/>
        <v>-72.774017000000001</v>
      </c>
    </row>
    <row r="313" spans="2:16" x14ac:dyDescent="0.25">
      <c r="B313">
        <v>37218555555.556</v>
      </c>
      <c r="C313">
        <v>-73.083549000000005</v>
      </c>
      <c r="D313">
        <v>-63.482478999999998</v>
      </c>
      <c r="F313" s="6">
        <f t="shared" si="50"/>
        <v>40</v>
      </c>
      <c r="G313" s="6">
        <f t="shared" si="48"/>
        <v>-67.343445000000003</v>
      </c>
      <c r="J313">
        <v>37218555555.556</v>
      </c>
      <c r="K313">
        <v>-66.117676000000003</v>
      </c>
      <c r="L313">
        <v>-56.087314999999997</v>
      </c>
      <c r="N313" s="6">
        <f t="shared" si="51"/>
        <v>40</v>
      </c>
      <c r="O313" s="6">
        <f t="shared" si="49"/>
        <v>-77.860977000000005</v>
      </c>
    </row>
    <row r="314" spans="2:16" x14ac:dyDescent="0.25">
      <c r="B314">
        <v>38609277777.778</v>
      </c>
      <c r="C314">
        <v>-69.530333999999996</v>
      </c>
      <c r="D314">
        <v>-60.034435000000002</v>
      </c>
      <c r="F314" s="6" t="s">
        <v>21</v>
      </c>
      <c r="J314">
        <v>38609277777.778</v>
      </c>
      <c r="K314">
        <v>-64.299048999999997</v>
      </c>
      <c r="L314">
        <v>-53.579475000000002</v>
      </c>
      <c r="N314" s="6" t="s">
        <v>21</v>
      </c>
    </row>
    <row r="315" spans="2:16" x14ac:dyDescent="0.25">
      <c r="B315">
        <v>40000000000</v>
      </c>
      <c r="C315">
        <v>-88.603065000000001</v>
      </c>
      <c r="D315">
        <v>-78.525452000000001</v>
      </c>
      <c r="J315">
        <v>40000000000</v>
      </c>
      <c r="K315">
        <v>-69.557198</v>
      </c>
      <c r="L315">
        <v>-58.923102999999998</v>
      </c>
    </row>
    <row r="316" spans="2:16" x14ac:dyDescent="0.25">
      <c r="B316" t="s">
        <v>21</v>
      </c>
      <c r="J316" t="s">
        <v>21</v>
      </c>
    </row>
    <row r="317" spans="2:16" x14ac:dyDescent="0.25">
      <c r="F317" s="6" t="s">
        <v>51</v>
      </c>
      <c r="N317" s="6" t="s">
        <v>51</v>
      </c>
    </row>
    <row r="318" spans="2:16" ht="15.75" x14ac:dyDescent="0.25">
      <c r="F318" s="6" t="s">
        <v>19</v>
      </c>
      <c r="G318" s="6" t="str">
        <f t="shared" ref="G318:G337" si="52">D344</f>
        <v>3Ix5L dBc Log Mag(dB)</v>
      </c>
      <c r="H318" s="33">
        <v>3</v>
      </c>
      <c r="N318" s="6" t="s">
        <v>19</v>
      </c>
      <c r="O318" s="6" t="str">
        <f t="shared" ref="O318:O337" si="53">L344</f>
        <v>3Ix5L dBc Log Mag(dB)</v>
      </c>
      <c r="P318" s="33">
        <v>3</v>
      </c>
    </row>
    <row r="319" spans="2:16" ht="15.75" x14ac:dyDescent="0.25">
      <c r="B319" t="s">
        <v>49</v>
      </c>
      <c r="F319" s="6">
        <f t="shared" ref="F319:F337" si="54">B345/1000000000</f>
        <v>24.966999999999999</v>
      </c>
      <c r="G319" s="6">
        <f t="shared" si="52"/>
        <v>-58.488273999999997</v>
      </c>
      <c r="H319" s="34">
        <f>ABS(AVERAGE(G319:G337)-(H318-1)*5)</f>
        <v>63.054146789473684</v>
      </c>
      <c r="J319" t="s">
        <v>49</v>
      </c>
      <c r="N319" s="6">
        <f t="shared" ref="N319:N337" si="55">J345/1000000000</f>
        <v>24.966999999999999</v>
      </c>
      <c r="O319" s="6">
        <f t="shared" si="53"/>
        <v>-64.933173999999994</v>
      </c>
      <c r="P319" s="34">
        <f>ABS(AVERAGE(O319:O337)-(P318-1)*5)</f>
        <v>69.505589736842097</v>
      </c>
    </row>
    <row r="320" spans="2:16" x14ac:dyDescent="0.25">
      <c r="B320" t="s">
        <v>19</v>
      </c>
      <c r="C320" t="s">
        <v>157</v>
      </c>
      <c r="D320" t="s">
        <v>83</v>
      </c>
      <c r="F320" s="6">
        <f t="shared" si="54"/>
        <v>25.802166666666999</v>
      </c>
      <c r="G320" s="6">
        <f t="shared" si="52"/>
        <v>-60.006850999999997</v>
      </c>
      <c r="J320" t="s">
        <v>19</v>
      </c>
      <c r="K320" t="s">
        <v>157</v>
      </c>
      <c r="L320" t="s">
        <v>83</v>
      </c>
      <c r="N320" s="6">
        <f t="shared" si="55"/>
        <v>25.802166666666999</v>
      </c>
      <c r="O320" s="6">
        <f t="shared" si="53"/>
        <v>-66.325226000000001</v>
      </c>
    </row>
    <row r="321" spans="2:15" x14ac:dyDescent="0.25">
      <c r="B321">
        <v>25967000000</v>
      </c>
      <c r="C321">
        <v>-66.099754000000004</v>
      </c>
      <c r="D321">
        <v>-59.313858000000003</v>
      </c>
      <c r="F321" s="6">
        <f t="shared" si="54"/>
        <v>26.637333333333</v>
      </c>
      <c r="G321" s="6">
        <f t="shared" si="52"/>
        <v>-58.185482</v>
      </c>
      <c r="J321">
        <v>25967000000</v>
      </c>
      <c r="K321">
        <v>-88.387801999999994</v>
      </c>
      <c r="L321">
        <v>-77.207404999999994</v>
      </c>
      <c r="N321" s="6">
        <f t="shared" si="55"/>
        <v>26.637333333333</v>
      </c>
      <c r="O321" s="6">
        <f t="shared" si="53"/>
        <v>-66.351226999999994</v>
      </c>
    </row>
    <row r="322" spans="2:15" x14ac:dyDescent="0.25">
      <c r="B322">
        <v>26746611111.111</v>
      </c>
      <c r="C322">
        <v>-73.475921999999997</v>
      </c>
      <c r="D322">
        <v>-66.971451000000002</v>
      </c>
      <c r="F322" s="6">
        <f t="shared" si="54"/>
        <v>27.4725</v>
      </c>
      <c r="G322" s="6">
        <f t="shared" si="52"/>
        <v>-51.731968000000002</v>
      </c>
      <c r="J322">
        <v>26746611111.111</v>
      </c>
      <c r="K322">
        <v>-88.476951999999997</v>
      </c>
      <c r="L322">
        <v>-80.390533000000005</v>
      </c>
      <c r="N322" s="6">
        <f t="shared" si="55"/>
        <v>27.4725</v>
      </c>
      <c r="O322" s="6">
        <f t="shared" si="53"/>
        <v>-65.705260999999993</v>
      </c>
    </row>
    <row r="323" spans="2:15" x14ac:dyDescent="0.25">
      <c r="B323">
        <v>27526222222.222</v>
      </c>
      <c r="C323">
        <v>-74.752983</v>
      </c>
      <c r="D323">
        <v>-68.715468999999999</v>
      </c>
      <c r="F323" s="6">
        <f t="shared" si="54"/>
        <v>28.307666666667</v>
      </c>
      <c r="G323" s="6">
        <f t="shared" si="52"/>
        <v>-48.882168</v>
      </c>
      <c r="J323">
        <v>27526222222.222</v>
      </c>
      <c r="K323">
        <v>-81.519454999999994</v>
      </c>
      <c r="L323">
        <v>-75.157539</v>
      </c>
      <c r="N323" s="6">
        <f t="shared" si="55"/>
        <v>28.307666666667</v>
      </c>
      <c r="O323" s="6">
        <f t="shared" si="53"/>
        <v>-62.769123</v>
      </c>
    </row>
    <row r="324" spans="2:15" x14ac:dyDescent="0.25">
      <c r="B324">
        <v>28305833333.333</v>
      </c>
      <c r="C324">
        <v>-69.204727000000005</v>
      </c>
      <c r="D324">
        <v>-63.242587999999998</v>
      </c>
      <c r="F324" s="6">
        <f t="shared" si="54"/>
        <v>29.142833333333002</v>
      </c>
      <c r="G324" s="6">
        <f t="shared" si="52"/>
        <v>-48.680244000000002</v>
      </c>
      <c r="J324">
        <v>28305833333.333</v>
      </c>
      <c r="K324">
        <v>-77.023078999999996</v>
      </c>
      <c r="L324">
        <v>-70.671288000000004</v>
      </c>
      <c r="N324" s="6">
        <f t="shared" si="55"/>
        <v>29.142833333333002</v>
      </c>
      <c r="O324" s="6">
        <f t="shared" si="53"/>
        <v>-64.663559000000006</v>
      </c>
    </row>
    <row r="325" spans="2:15" x14ac:dyDescent="0.25">
      <c r="B325">
        <v>29085444444.444</v>
      </c>
      <c r="C325">
        <v>-67.212975</v>
      </c>
      <c r="D325">
        <v>-61.387954999999998</v>
      </c>
      <c r="F325" s="6">
        <f t="shared" si="54"/>
        <v>29.978000000000002</v>
      </c>
      <c r="G325" s="6">
        <f t="shared" si="52"/>
        <v>-47.356594000000001</v>
      </c>
      <c r="J325">
        <v>29085444444.444</v>
      </c>
      <c r="K325">
        <v>-78.579055999999994</v>
      </c>
      <c r="L325">
        <v>-71.850250000000003</v>
      </c>
      <c r="N325" s="6">
        <f t="shared" si="55"/>
        <v>29.978000000000002</v>
      </c>
      <c r="O325" s="6">
        <f t="shared" si="53"/>
        <v>-64.453254999999999</v>
      </c>
    </row>
    <row r="326" spans="2:15" x14ac:dyDescent="0.25">
      <c r="B326">
        <v>29865055555.556</v>
      </c>
      <c r="C326">
        <v>-66.632194999999996</v>
      </c>
      <c r="D326">
        <v>-60.560848</v>
      </c>
      <c r="F326" s="6">
        <f t="shared" si="54"/>
        <v>30.813166666667001</v>
      </c>
      <c r="G326" s="6">
        <f t="shared" si="52"/>
        <v>-46.198391000000001</v>
      </c>
      <c r="J326">
        <v>29865055555.556</v>
      </c>
      <c r="K326">
        <v>-77.712502000000001</v>
      </c>
      <c r="L326">
        <v>-70.828995000000006</v>
      </c>
      <c r="N326" s="6">
        <f t="shared" si="55"/>
        <v>30.813166666667001</v>
      </c>
      <c r="O326" s="6">
        <f t="shared" si="53"/>
        <v>-55.777107000000001</v>
      </c>
    </row>
    <row r="327" spans="2:15" x14ac:dyDescent="0.25">
      <c r="B327">
        <v>30644666666.667</v>
      </c>
      <c r="C327">
        <v>-66.618567999999996</v>
      </c>
      <c r="D327">
        <v>-60.142955999999998</v>
      </c>
      <c r="F327" s="6">
        <f t="shared" si="54"/>
        <v>31.648333333332999</v>
      </c>
      <c r="G327" s="6">
        <f t="shared" si="52"/>
        <v>-50.434944000000002</v>
      </c>
      <c r="J327">
        <v>30644666666.667</v>
      </c>
      <c r="K327">
        <v>-76.802132</v>
      </c>
      <c r="L327">
        <v>-69.515075999999993</v>
      </c>
      <c r="N327" s="6">
        <f t="shared" si="55"/>
        <v>31.648333333332999</v>
      </c>
      <c r="O327" s="6">
        <f t="shared" si="53"/>
        <v>-53.841056999999999</v>
      </c>
    </row>
    <row r="328" spans="2:15" x14ac:dyDescent="0.25">
      <c r="B328">
        <v>31424277777.778</v>
      </c>
      <c r="C328">
        <v>-65.310401999999996</v>
      </c>
      <c r="D328">
        <v>-57.701369999999997</v>
      </c>
      <c r="F328" s="6">
        <f t="shared" si="54"/>
        <v>32.483499999999999</v>
      </c>
      <c r="G328" s="6">
        <f t="shared" si="52"/>
        <v>-51.450015999999998</v>
      </c>
      <c r="J328">
        <v>31424277777.778</v>
      </c>
      <c r="K328">
        <v>-81.098586999999995</v>
      </c>
      <c r="L328">
        <v>-72.262198999999995</v>
      </c>
      <c r="N328" s="6">
        <f t="shared" si="55"/>
        <v>32.483499999999999</v>
      </c>
      <c r="O328" s="6">
        <f t="shared" si="53"/>
        <v>-56.377495000000003</v>
      </c>
    </row>
    <row r="329" spans="2:15" x14ac:dyDescent="0.25">
      <c r="B329">
        <v>32203888888.889</v>
      </c>
      <c r="C329">
        <v>-68.445701999999997</v>
      </c>
      <c r="D329">
        <v>-60.744250999999998</v>
      </c>
      <c r="F329" s="6">
        <f t="shared" si="54"/>
        <v>33.318666666666999</v>
      </c>
      <c r="G329" s="6">
        <f t="shared" si="52"/>
        <v>-55.213042999999999</v>
      </c>
      <c r="J329">
        <v>32203888888.889</v>
      </c>
      <c r="K329">
        <v>-81.142746000000002</v>
      </c>
      <c r="L329">
        <v>-72.746612999999996</v>
      </c>
      <c r="N329" s="6">
        <f t="shared" si="55"/>
        <v>33.318666666666999</v>
      </c>
      <c r="O329" s="6">
        <f t="shared" si="53"/>
        <v>-56.478073000000002</v>
      </c>
    </row>
    <row r="330" spans="2:15" x14ac:dyDescent="0.25">
      <c r="B330">
        <v>32983500000</v>
      </c>
      <c r="C330">
        <v>-68.230216999999996</v>
      </c>
      <c r="D330">
        <v>-61.033656999999998</v>
      </c>
      <c r="F330" s="6">
        <f t="shared" si="54"/>
        <v>34.153833333332997</v>
      </c>
      <c r="G330" s="6">
        <f t="shared" si="52"/>
        <v>-55.007061</v>
      </c>
      <c r="J330">
        <v>32983500000</v>
      </c>
      <c r="K330">
        <v>-88.319359000000006</v>
      </c>
      <c r="L330">
        <v>-80.004447999999996</v>
      </c>
      <c r="N330" s="6">
        <f t="shared" si="55"/>
        <v>34.153833333332997</v>
      </c>
      <c r="O330" s="6">
        <f t="shared" si="53"/>
        <v>-55.200915999999999</v>
      </c>
    </row>
    <row r="331" spans="2:15" x14ac:dyDescent="0.25">
      <c r="B331">
        <v>33763111111.111</v>
      </c>
      <c r="C331">
        <v>-73.274895000000001</v>
      </c>
      <c r="D331">
        <v>-66.281158000000005</v>
      </c>
      <c r="F331" s="6">
        <f t="shared" si="54"/>
        <v>34.988999999999997</v>
      </c>
      <c r="G331" s="6">
        <f t="shared" si="52"/>
        <v>-58.045302999999997</v>
      </c>
      <c r="J331">
        <v>33763111111.111</v>
      </c>
      <c r="K331">
        <v>-74.546211</v>
      </c>
      <c r="L331">
        <v>-66.358238</v>
      </c>
      <c r="N331" s="6">
        <f t="shared" si="55"/>
        <v>34.988999999999997</v>
      </c>
      <c r="O331" s="6">
        <f t="shared" si="53"/>
        <v>-55.714317000000001</v>
      </c>
    </row>
    <row r="332" spans="2:15" x14ac:dyDescent="0.25">
      <c r="B332">
        <v>34542722222.222</v>
      </c>
      <c r="C332">
        <v>-74.070533999999995</v>
      </c>
      <c r="D332">
        <v>-67.305283000000003</v>
      </c>
      <c r="F332" s="6">
        <f t="shared" si="54"/>
        <v>35.824166666666997</v>
      </c>
      <c r="G332" s="6">
        <f t="shared" si="52"/>
        <v>-56.023055999999997</v>
      </c>
      <c r="J332">
        <v>34542722222.222</v>
      </c>
      <c r="K332">
        <v>-77.649673000000007</v>
      </c>
      <c r="L332">
        <v>-69.021186999999998</v>
      </c>
      <c r="N332" s="6">
        <f t="shared" si="55"/>
        <v>35.824166666666997</v>
      </c>
      <c r="O332" s="6">
        <f t="shared" si="53"/>
        <v>-56.420197000000002</v>
      </c>
    </row>
    <row r="333" spans="2:15" x14ac:dyDescent="0.25">
      <c r="B333">
        <v>35322333333.333</v>
      </c>
      <c r="C333">
        <v>-76.313271</v>
      </c>
      <c r="D333">
        <v>-69.396309000000002</v>
      </c>
      <c r="F333" s="6">
        <f t="shared" si="54"/>
        <v>36.659333333333002</v>
      </c>
      <c r="G333" s="6">
        <f t="shared" si="52"/>
        <v>-53.315655</v>
      </c>
      <c r="J333">
        <v>35322333333.333</v>
      </c>
      <c r="K333">
        <v>-75.435599999999994</v>
      </c>
      <c r="L333">
        <v>-66.580428999999995</v>
      </c>
      <c r="N333" s="6">
        <f t="shared" si="55"/>
        <v>36.659333333333002</v>
      </c>
      <c r="O333" s="6">
        <f t="shared" si="53"/>
        <v>-56.244621000000002</v>
      </c>
    </row>
    <row r="334" spans="2:15" x14ac:dyDescent="0.25">
      <c r="B334">
        <v>36101944444.444</v>
      </c>
      <c r="C334">
        <v>-76.384506000000002</v>
      </c>
      <c r="D334">
        <v>-68.805862000000005</v>
      </c>
      <c r="F334" s="6">
        <f t="shared" si="54"/>
        <v>37.494500000000002</v>
      </c>
      <c r="G334" s="6">
        <f t="shared" si="52"/>
        <v>-54.383648000000001</v>
      </c>
      <c r="J334">
        <v>36101944444.444</v>
      </c>
      <c r="K334">
        <v>-78.647246999999993</v>
      </c>
      <c r="L334">
        <v>-69.890663000000004</v>
      </c>
      <c r="N334" s="6">
        <f t="shared" si="55"/>
        <v>37.494500000000002</v>
      </c>
      <c r="O334" s="6">
        <f t="shared" si="53"/>
        <v>-54.911110000000001</v>
      </c>
    </row>
    <row r="335" spans="2:15" x14ac:dyDescent="0.25">
      <c r="B335">
        <v>36881555555.556</v>
      </c>
      <c r="C335">
        <v>-70.659058000000002</v>
      </c>
      <c r="D335">
        <v>-61.794055999999998</v>
      </c>
      <c r="F335" s="6">
        <f t="shared" si="54"/>
        <v>38.329666666667002</v>
      </c>
      <c r="G335" s="6">
        <f t="shared" si="52"/>
        <v>-51.471541999999999</v>
      </c>
      <c r="J335">
        <v>36881555555.556</v>
      </c>
      <c r="K335">
        <v>-86.450546000000003</v>
      </c>
      <c r="L335">
        <v>-77.684471000000002</v>
      </c>
      <c r="N335" s="6">
        <f t="shared" si="55"/>
        <v>38.329666666667002</v>
      </c>
      <c r="O335" s="6">
        <f t="shared" si="53"/>
        <v>-55.665610999999998</v>
      </c>
    </row>
    <row r="336" spans="2:15" x14ac:dyDescent="0.25">
      <c r="B336">
        <v>37661166666.667</v>
      </c>
      <c r="C336">
        <v>-70.087615999999997</v>
      </c>
      <c r="D336">
        <v>-60.495037000000004</v>
      </c>
      <c r="F336" s="6">
        <f t="shared" si="54"/>
        <v>39.164833333333</v>
      </c>
      <c r="G336" s="6">
        <f t="shared" si="52"/>
        <v>-51.436912999999997</v>
      </c>
      <c r="J336">
        <v>37661166666.667</v>
      </c>
      <c r="K336">
        <v>-88.555549999999997</v>
      </c>
      <c r="L336">
        <v>-79.406395000000003</v>
      </c>
      <c r="N336" s="6">
        <f t="shared" si="55"/>
        <v>39.164833333333</v>
      </c>
      <c r="O336" s="6">
        <f t="shared" si="53"/>
        <v>-58.694569000000001</v>
      </c>
    </row>
    <row r="337" spans="2:16" x14ac:dyDescent="0.25">
      <c r="B337">
        <v>38440777777.778</v>
      </c>
      <c r="C337">
        <v>-71.568595999999999</v>
      </c>
      <c r="D337">
        <v>-61.967528999999999</v>
      </c>
      <c r="F337" s="6">
        <f t="shared" si="54"/>
        <v>40</v>
      </c>
      <c r="G337" s="6">
        <f t="shared" si="52"/>
        <v>-51.717635999999999</v>
      </c>
      <c r="J337">
        <v>38440777777.778</v>
      </c>
      <c r="K337">
        <v>-82.531998000000002</v>
      </c>
      <c r="L337">
        <v>-72.501639999999995</v>
      </c>
      <c r="N337" s="6">
        <f t="shared" si="55"/>
        <v>40</v>
      </c>
      <c r="O337" s="6">
        <f t="shared" si="53"/>
        <v>-60.080306999999998</v>
      </c>
    </row>
    <row r="338" spans="2:16" x14ac:dyDescent="0.25">
      <c r="B338">
        <v>39220388888.889</v>
      </c>
      <c r="C338">
        <v>-78.076012000000006</v>
      </c>
      <c r="D338">
        <v>-68.580116000000004</v>
      </c>
      <c r="F338" s="6" t="s">
        <v>21</v>
      </c>
      <c r="J338">
        <v>39220388888.889</v>
      </c>
      <c r="K338">
        <v>-83.493583999999998</v>
      </c>
      <c r="L338">
        <v>-72.774017000000001</v>
      </c>
      <c r="N338" s="6" t="s">
        <v>21</v>
      </c>
    </row>
    <row r="339" spans="2:16" x14ac:dyDescent="0.25">
      <c r="B339">
        <v>40000000000</v>
      </c>
      <c r="C339">
        <v>-77.421051000000006</v>
      </c>
      <c r="D339">
        <v>-67.343445000000003</v>
      </c>
      <c r="J339">
        <v>40000000000</v>
      </c>
      <c r="K339">
        <v>-88.495079000000004</v>
      </c>
      <c r="L339">
        <v>-77.860977000000005</v>
      </c>
    </row>
    <row r="340" spans="2:16" x14ac:dyDescent="0.25">
      <c r="B340" t="s">
        <v>21</v>
      </c>
      <c r="J340" t="s">
        <v>21</v>
      </c>
    </row>
    <row r="341" spans="2:16" x14ac:dyDescent="0.25">
      <c r="F341" s="6" t="s">
        <v>53</v>
      </c>
      <c r="N341" s="6" t="s">
        <v>53</v>
      </c>
    </row>
    <row r="342" spans="2:16" ht="15.75" x14ac:dyDescent="0.25">
      <c r="F342" s="6" t="s">
        <v>19</v>
      </c>
      <c r="G342" s="6" t="str">
        <f t="shared" ref="G342:G361" si="56">D368</f>
        <v>4Ix1L dBc Log Mag(dB)</v>
      </c>
      <c r="H342" s="33">
        <v>4</v>
      </c>
      <c r="N342" s="6" t="s">
        <v>19</v>
      </c>
      <c r="O342" s="6" t="str">
        <f t="shared" ref="O342:O361" si="57">L368</f>
        <v>4Ix1L dBc Log Mag(dB)</v>
      </c>
      <c r="P342" s="33">
        <v>4</v>
      </c>
    </row>
    <row r="343" spans="2:16" ht="15.75" x14ac:dyDescent="0.25">
      <c r="B343" t="s">
        <v>51</v>
      </c>
      <c r="F343" s="6">
        <f t="shared" ref="F343:F361" si="58">B369/1000000000</f>
        <v>11</v>
      </c>
      <c r="G343" s="6">
        <f t="shared" si="56"/>
        <v>-84.348288999999994</v>
      </c>
      <c r="H343" s="34">
        <f>ABS(AVERAGE(G343:G361)-(H342-1)*10)</f>
        <v>104.11328652631579</v>
      </c>
      <c r="J343" t="s">
        <v>51</v>
      </c>
      <c r="N343" s="6">
        <f t="shared" ref="N343:N361" si="59">J369/1000000000</f>
        <v>11</v>
      </c>
      <c r="O343" s="6">
        <f t="shared" si="57"/>
        <v>-61.116321999999997</v>
      </c>
      <c r="P343" s="34">
        <f>ABS(AVERAGE(O343:O361)-(P342-1)*10)</f>
        <v>103.3549242631579</v>
      </c>
    </row>
    <row r="344" spans="2:16" x14ac:dyDescent="0.25">
      <c r="B344" t="s">
        <v>19</v>
      </c>
      <c r="C344" t="s">
        <v>158</v>
      </c>
      <c r="D344" t="s">
        <v>84</v>
      </c>
      <c r="F344" s="6">
        <f t="shared" si="58"/>
        <v>12.590888888888999</v>
      </c>
      <c r="G344" s="6">
        <f t="shared" si="56"/>
        <v>-81.979538000000005</v>
      </c>
      <c r="J344" t="s">
        <v>19</v>
      </c>
      <c r="K344" t="s">
        <v>158</v>
      </c>
      <c r="L344" t="s">
        <v>84</v>
      </c>
      <c r="N344" s="6">
        <f t="shared" si="59"/>
        <v>12.590888888888999</v>
      </c>
      <c r="O344" s="6">
        <f t="shared" si="57"/>
        <v>-72.197913999999997</v>
      </c>
    </row>
    <row r="345" spans="2:16" x14ac:dyDescent="0.25">
      <c r="B345">
        <v>24967000000</v>
      </c>
      <c r="C345">
        <v>-65.274169999999998</v>
      </c>
      <c r="D345">
        <v>-58.488273999999997</v>
      </c>
      <c r="F345" s="6">
        <f t="shared" si="58"/>
        <v>14.181777777778001</v>
      </c>
      <c r="G345" s="6">
        <f t="shared" si="56"/>
        <v>-73.055274999999995</v>
      </c>
      <c r="J345">
        <v>24967000000</v>
      </c>
      <c r="K345">
        <v>-76.113563999999997</v>
      </c>
      <c r="L345">
        <v>-64.933173999999994</v>
      </c>
      <c r="N345" s="6">
        <f t="shared" si="59"/>
        <v>14.181777777778001</v>
      </c>
      <c r="O345" s="6">
        <f t="shared" si="57"/>
        <v>-76.038757000000004</v>
      </c>
    </row>
    <row r="346" spans="2:16" x14ac:dyDescent="0.25">
      <c r="B346">
        <v>25802166666.667</v>
      </c>
      <c r="C346">
        <v>-66.511322000000007</v>
      </c>
      <c r="D346">
        <v>-60.006850999999997</v>
      </c>
      <c r="F346" s="6">
        <f t="shared" si="58"/>
        <v>15.772666666667</v>
      </c>
      <c r="G346" s="6">
        <f t="shared" si="56"/>
        <v>-67.057952999999998</v>
      </c>
      <c r="J346">
        <v>25802166666.667</v>
      </c>
      <c r="K346">
        <v>-74.411636000000001</v>
      </c>
      <c r="L346">
        <v>-66.325226000000001</v>
      </c>
      <c r="N346" s="6">
        <f t="shared" si="59"/>
        <v>15.772666666667</v>
      </c>
      <c r="O346" s="6">
        <f t="shared" si="57"/>
        <v>-80.524772999999996</v>
      </c>
    </row>
    <row r="347" spans="2:16" x14ac:dyDescent="0.25">
      <c r="B347">
        <v>26637333333.333</v>
      </c>
      <c r="C347">
        <v>-64.222999999999999</v>
      </c>
      <c r="D347">
        <v>-58.185482</v>
      </c>
      <c r="F347" s="6">
        <f t="shared" si="58"/>
        <v>17.363555555556001</v>
      </c>
      <c r="G347" s="6">
        <f t="shared" si="56"/>
        <v>-65.777266999999995</v>
      </c>
      <c r="J347">
        <v>26637333333.333</v>
      </c>
      <c r="K347">
        <v>-72.713149999999999</v>
      </c>
      <c r="L347">
        <v>-66.351226999999994</v>
      </c>
      <c r="N347" s="6">
        <f t="shared" si="59"/>
        <v>17.363555555556001</v>
      </c>
      <c r="O347" s="6">
        <f t="shared" si="57"/>
        <v>-86.479636999999997</v>
      </c>
    </row>
    <row r="348" spans="2:16" x14ac:dyDescent="0.25">
      <c r="B348">
        <v>27472500000</v>
      </c>
      <c r="C348">
        <v>-57.694107000000002</v>
      </c>
      <c r="D348">
        <v>-51.731968000000002</v>
      </c>
      <c r="F348" s="6">
        <f t="shared" si="58"/>
        <v>18.954444444444</v>
      </c>
      <c r="G348" s="6">
        <f t="shared" si="56"/>
        <v>-77.527953999999994</v>
      </c>
      <c r="J348">
        <v>27472500000</v>
      </c>
      <c r="K348">
        <v>-72.057045000000002</v>
      </c>
      <c r="L348">
        <v>-65.705260999999993</v>
      </c>
      <c r="N348" s="6">
        <f t="shared" si="59"/>
        <v>18.954444444444</v>
      </c>
      <c r="O348" s="6">
        <f t="shared" si="57"/>
        <v>-82.492965999999996</v>
      </c>
    </row>
    <row r="349" spans="2:16" x14ac:dyDescent="0.25">
      <c r="B349">
        <v>28307666666.667</v>
      </c>
      <c r="C349">
        <v>-54.707188000000002</v>
      </c>
      <c r="D349">
        <v>-48.882168</v>
      </c>
      <c r="F349" s="6">
        <f t="shared" si="58"/>
        <v>20.545333333333001</v>
      </c>
      <c r="G349" s="6">
        <f t="shared" si="56"/>
        <v>-94.026206999999999</v>
      </c>
      <c r="J349">
        <v>28307666666.667</v>
      </c>
      <c r="K349">
        <v>-69.497924999999995</v>
      </c>
      <c r="L349">
        <v>-62.769123</v>
      </c>
      <c r="N349" s="6">
        <f t="shared" si="59"/>
        <v>20.545333333333001</v>
      </c>
      <c r="O349" s="6">
        <f t="shared" si="57"/>
        <v>-81.715393000000006</v>
      </c>
    </row>
    <row r="350" spans="2:16" x14ac:dyDescent="0.25">
      <c r="B350">
        <v>29142833333.333</v>
      </c>
      <c r="C350">
        <v>-54.751595000000002</v>
      </c>
      <c r="D350">
        <v>-48.680244000000002</v>
      </c>
      <c r="F350" s="6">
        <f t="shared" si="58"/>
        <v>22.136222222221999</v>
      </c>
      <c r="G350" s="6">
        <f t="shared" si="56"/>
        <v>-74.655495000000002</v>
      </c>
      <c r="J350">
        <v>29142833333.333</v>
      </c>
      <c r="K350">
        <v>-71.547066000000001</v>
      </c>
      <c r="L350">
        <v>-64.663559000000006</v>
      </c>
      <c r="N350" s="6">
        <f t="shared" si="59"/>
        <v>22.136222222221999</v>
      </c>
      <c r="O350" s="6">
        <f t="shared" si="57"/>
        <v>-61.357849000000002</v>
      </c>
    </row>
    <row r="351" spans="2:16" x14ac:dyDescent="0.25">
      <c r="B351">
        <v>29978000000</v>
      </c>
      <c r="C351">
        <v>-53.832206999999997</v>
      </c>
      <c r="D351">
        <v>-47.356594000000001</v>
      </c>
      <c r="F351" s="6">
        <f t="shared" si="58"/>
        <v>23.727111111111</v>
      </c>
      <c r="G351" s="6">
        <f t="shared" si="56"/>
        <v>-67.659430999999998</v>
      </c>
      <c r="J351">
        <v>29978000000</v>
      </c>
      <c r="K351">
        <v>-71.740318000000002</v>
      </c>
      <c r="L351">
        <v>-64.453254999999999</v>
      </c>
      <c r="N351" s="6">
        <f t="shared" si="59"/>
        <v>23.727111111111</v>
      </c>
      <c r="O351" s="6">
        <f t="shared" si="57"/>
        <v>-59.817126999999999</v>
      </c>
    </row>
    <row r="352" spans="2:16" x14ac:dyDescent="0.25">
      <c r="B352">
        <v>30813166666.667</v>
      </c>
      <c r="C352">
        <v>-53.807423</v>
      </c>
      <c r="D352">
        <v>-46.198391000000001</v>
      </c>
      <c r="F352" s="6">
        <f t="shared" si="58"/>
        <v>25.318000000000001</v>
      </c>
      <c r="G352" s="6">
        <f t="shared" si="56"/>
        <v>-74.933113000000006</v>
      </c>
      <c r="J352">
        <v>30813166666.667</v>
      </c>
      <c r="K352">
        <v>-64.613495</v>
      </c>
      <c r="L352">
        <v>-55.777107000000001</v>
      </c>
      <c r="N352" s="6">
        <f t="shared" si="59"/>
        <v>25.318000000000001</v>
      </c>
      <c r="O352" s="6">
        <f t="shared" si="57"/>
        <v>-66.651168999999996</v>
      </c>
    </row>
    <row r="353" spans="2:16" x14ac:dyDescent="0.25">
      <c r="B353">
        <v>31648333333.333</v>
      </c>
      <c r="C353">
        <v>-58.136391000000003</v>
      </c>
      <c r="D353">
        <v>-50.434944000000002</v>
      </c>
      <c r="F353" s="6">
        <f t="shared" si="58"/>
        <v>26.908888888888999</v>
      </c>
      <c r="G353" s="6">
        <f t="shared" si="56"/>
        <v>-78.181815999999998</v>
      </c>
      <c r="J353">
        <v>31648333333.333</v>
      </c>
      <c r="K353">
        <v>-62.237186000000001</v>
      </c>
      <c r="L353">
        <v>-53.841056999999999</v>
      </c>
      <c r="N353" s="6">
        <f t="shared" si="59"/>
        <v>26.908888888888999</v>
      </c>
      <c r="O353" s="6">
        <f t="shared" si="57"/>
        <v>-74.504974000000004</v>
      </c>
    </row>
    <row r="354" spans="2:16" x14ac:dyDescent="0.25">
      <c r="B354">
        <v>32483500000</v>
      </c>
      <c r="C354">
        <v>-58.646576000000003</v>
      </c>
      <c r="D354">
        <v>-51.450015999999998</v>
      </c>
      <c r="F354" s="6">
        <f t="shared" si="58"/>
        <v>28.499777777778</v>
      </c>
      <c r="G354" s="6">
        <f t="shared" si="56"/>
        <v>-75.12809</v>
      </c>
      <c r="J354">
        <v>32483500000</v>
      </c>
      <c r="K354">
        <v>-64.692413000000002</v>
      </c>
      <c r="L354">
        <v>-56.377495000000003</v>
      </c>
      <c r="N354" s="6">
        <f t="shared" si="59"/>
        <v>28.499777777778</v>
      </c>
      <c r="O354" s="6">
        <f t="shared" si="57"/>
        <v>-65.862960999999999</v>
      </c>
    </row>
    <row r="355" spans="2:16" x14ac:dyDescent="0.25">
      <c r="B355">
        <v>33318666666.667</v>
      </c>
      <c r="C355">
        <v>-62.206783000000001</v>
      </c>
      <c r="D355">
        <v>-55.213042999999999</v>
      </c>
      <c r="F355" s="6">
        <f t="shared" si="58"/>
        <v>30.090666666667001</v>
      </c>
      <c r="G355" s="6">
        <f t="shared" si="56"/>
        <v>-86.863219999999998</v>
      </c>
      <c r="J355">
        <v>33318666666.667</v>
      </c>
      <c r="K355">
        <v>-64.666045999999994</v>
      </c>
      <c r="L355">
        <v>-56.478073000000002</v>
      </c>
      <c r="N355" s="6">
        <f t="shared" si="59"/>
        <v>30.090666666667001</v>
      </c>
      <c r="O355" s="6">
        <f t="shared" si="57"/>
        <v>-79.652100000000004</v>
      </c>
    </row>
    <row r="356" spans="2:16" x14ac:dyDescent="0.25">
      <c r="B356">
        <v>34153833333.333</v>
      </c>
      <c r="C356">
        <v>-61.772316000000004</v>
      </c>
      <c r="D356">
        <v>-55.007061</v>
      </c>
      <c r="F356" s="6">
        <f t="shared" si="58"/>
        <v>31.681555555555999</v>
      </c>
      <c r="G356" s="6">
        <f t="shared" si="56"/>
        <v>-78.997551000000001</v>
      </c>
      <c r="J356">
        <v>34153833333.333</v>
      </c>
      <c r="K356">
        <v>-63.829402999999999</v>
      </c>
      <c r="L356">
        <v>-55.200915999999999</v>
      </c>
      <c r="N356" s="6">
        <f t="shared" si="59"/>
        <v>31.681555555555999</v>
      </c>
      <c r="O356" s="6">
        <f t="shared" si="57"/>
        <v>-73.627685999999997</v>
      </c>
    </row>
    <row r="357" spans="2:16" x14ac:dyDescent="0.25">
      <c r="B357">
        <v>34989000000</v>
      </c>
      <c r="C357">
        <v>-64.962272999999996</v>
      </c>
      <c r="D357">
        <v>-58.045302999999997</v>
      </c>
      <c r="F357" s="6">
        <f t="shared" si="58"/>
        <v>33.272444444443998</v>
      </c>
      <c r="G357" s="6">
        <f t="shared" si="56"/>
        <v>-78.254088999999993</v>
      </c>
      <c r="J357">
        <v>34989000000</v>
      </c>
      <c r="K357">
        <v>-64.569489000000004</v>
      </c>
      <c r="L357">
        <v>-55.714317000000001</v>
      </c>
      <c r="N357" s="6">
        <f t="shared" si="59"/>
        <v>33.272444444443998</v>
      </c>
      <c r="O357" s="6">
        <f t="shared" si="57"/>
        <v>-76.238715999999997</v>
      </c>
    </row>
    <row r="358" spans="2:16" x14ac:dyDescent="0.25">
      <c r="B358">
        <v>35824166666.667</v>
      </c>
      <c r="C358">
        <v>-63.601695999999997</v>
      </c>
      <c r="D358">
        <v>-56.023055999999997</v>
      </c>
      <c r="F358" s="6">
        <f t="shared" si="58"/>
        <v>34.863333333333003</v>
      </c>
      <c r="G358" s="6">
        <f t="shared" si="56"/>
        <v>-67.473174999999998</v>
      </c>
      <c r="J358">
        <v>35824166666.667</v>
      </c>
      <c r="K358">
        <v>-65.176781000000005</v>
      </c>
      <c r="L358">
        <v>-56.420197000000002</v>
      </c>
      <c r="N358" s="6">
        <f t="shared" si="59"/>
        <v>34.863333333333003</v>
      </c>
      <c r="O358" s="6">
        <f t="shared" si="57"/>
        <v>-84.395499999999998</v>
      </c>
    </row>
    <row r="359" spans="2:16" x14ac:dyDescent="0.25">
      <c r="B359">
        <v>36659333333.333</v>
      </c>
      <c r="C359">
        <v>-62.180653</v>
      </c>
      <c r="D359">
        <v>-53.315655</v>
      </c>
      <c r="F359" s="6">
        <f t="shared" si="58"/>
        <v>36.454222222222</v>
      </c>
      <c r="G359" s="6">
        <f t="shared" si="56"/>
        <v>-64.517714999999995</v>
      </c>
      <c r="J359">
        <v>36659333333.333</v>
      </c>
      <c r="K359">
        <v>-65.010695999999996</v>
      </c>
      <c r="L359">
        <v>-56.244621000000002</v>
      </c>
      <c r="N359" s="6">
        <f t="shared" si="59"/>
        <v>36.454222222222</v>
      </c>
      <c r="O359" s="6">
        <f t="shared" si="57"/>
        <v>-69.806006999999994</v>
      </c>
    </row>
    <row r="360" spans="2:16" x14ac:dyDescent="0.25">
      <c r="B360">
        <v>37494500000</v>
      </c>
      <c r="C360">
        <v>-63.976230999999999</v>
      </c>
      <c r="D360">
        <v>-54.383648000000001</v>
      </c>
      <c r="F360" s="6">
        <f t="shared" si="58"/>
        <v>38.045111111110998</v>
      </c>
      <c r="G360" s="6">
        <f t="shared" si="56"/>
        <v>-66.801024999999996</v>
      </c>
      <c r="J360">
        <v>37494500000</v>
      </c>
      <c r="K360">
        <v>-64.060265000000001</v>
      </c>
      <c r="L360">
        <v>-54.911110000000001</v>
      </c>
      <c r="N360" s="6">
        <f t="shared" si="59"/>
        <v>38.045111111110998</v>
      </c>
      <c r="O360" s="6">
        <f t="shared" si="57"/>
        <v>-64.798751999999993</v>
      </c>
    </row>
    <row r="361" spans="2:16" x14ac:dyDescent="0.25">
      <c r="B361">
        <v>38329666666.667</v>
      </c>
      <c r="C361">
        <v>-61.072612999999997</v>
      </c>
      <c r="D361">
        <v>-51.471541999999999</v>
      </c>
      <c r="F361" s="6">
        <f t="shared" si="58"/>
        <v>39.636000000000003</v>
      </c>
      <c r="G361" s="6">
        <f t="shared" si="56"/>
        <v>-50.915241000000002</v>
      </c>
      <c r="J361">
        <v>38329666666.667</v>
      </c>
      <c r="K361">
        <v>-65.695969000000005</v>
      </c>
      <c r="L361">
        <v>-55.665610999999998</v>
      </c>
      <c r="N361" s="6">
        <f t="shared" si="59"/>
        <v>39.636000000000003</v>
      </c>
      <c r="O361" s="6">
        <f t="shared" si="57"/>
        <v>-76.464957999999996</v>
      </c>
    </row>
    <row r="362" spans="2:16" x14ac:dyDescent="0.25">
      <c r="B362">
        <v>39164833333.333</v>
      </c>
      <c r="C362">
        <v>-60.932808000000001</v>
      </c>
      <c r="D362">
        <v>-51.436912999999997</v>
      </c>
      <c r="F362" s="6" t="s">
        <v>21</v>
      </c>
      <c r="J362">
        <v>39164833333.333</v>
      </c>
      <c r="K362">
        <v>-69.414139000000006</v>
      </c>
      <c r="L362">
        <v>-58.694569000000001</v>
      </c>
      <c r="N362" s="6" t="s">
        <v>21</v>
      </c>
    </row>
    <row r="363" spans="2:16" x14ac:dyDescent="0.25">
      <c r="B363">
        <v>40000000000</v>
      </c>
      <c r="C363">
        <v>-61.795245999999999</v>
      </c>
      <c r="D363">
        <v>-51.717635999999999</v>
      </c>
      <c r="J363">
        <v>40000000000</v>
      </c>
      <c r="K363">
        <v>-70.714400999999995</v>
      </c>
      <c r="L363">
        <v>-60.080306999999998</v>
      </c>
    </row>
    <row r="364" spans="2:16" x14ac:dyDescent="0.25">
      <c r="B364" t="s">
        <v>21</v>
      </c>
      <c r="J364" t="s">
        <v>21</v>
      </c>
    </row>
    <row r="365" spans="2:16" x14ac:dyDescent="0.25">
      <c r="F365" s="6" t="s">
        <v>55</v>
      </c>
      <c r="N365" s="6" t="s">
        <v>55</v>
      </c>
    </row>
    <row r="366" spans="2:16" ht="15.75" x14ac:dyDescent="0.25">
      <c r="F366" s="6" t="s">
        <v>19</v>
      </c>
      <c r="G366" s="6" t="str">
        <f t="shared" ref="G366:G385" si="60">D392</f>
        <v>4Ix2L dBc Log Mag(dB)</v>
      </c>
      <c r="H366" s="33">
        <v>4</v>
      </c>
      <c r="N366" s="6" t="s">
        <v>19</v>
      </c>
      <c r="O366" s="6" t="str">
        <f t="shared" ref="O366:O385" si="61">L392</f>
        <v>4Ix2L dBc Log Mag(dB)</v>
      </c>
      <c r="P366" s="33">
        <v>4</v>
      </c>
    </row>
    <row r="367" spans="2:16" ht="15.75" x14ac:dyDescent="0.25">
      <c r="B367" t="s">
        <v>53</v>
      </c>
      <c r="F367" s="6">
        <f t="shared" ref="F367:F385" si="62">B393/1000000000</f>
        <v>21.635999999999999</v>
      </c>
      <c r="G367" s="6">
        <f t="shared" si="60"/>
        <v>-64.160094999999998</v>
      </c>
      <c r="H367" s="34">
        <f>ABS(AVERAGE(G367:G385)-(H366-1)*10)</f>
        <v>101.18328615789473</v>
      </c>
      <c r="J367" t="s">
        <v>53</v>
      </c>
      <c r="N367" s="6">
        <f t="shared" ref="N367:N385" si="63">J393/1000000000</f>
        <v>21.635999999999999</v>
      </c>
      <c r="O367" s="6">
        <f t="shared" si="61"/>
        <v>-56.563907999999998</v>
      </c>
      <c r="P367" s="34">
        <f>ABS(AVERAGE(O367:O385)-(P366-1)*10)</f>
        <v>94.58838294736843</v>
      </c>
    </row>
    <row r="368" spans="2:16" x14ac:dyDescent="0.25">
      <c r="B368" t="s">
        <v>19</v>
      </c>
      <c r="C368" t="s">
        <v>159</v>
      </c>
      <c r="D368" t="s">
        <v>85</v>
      </c>
      <c r="F368" s="6">
        <f t="shared" si="62"/>
        <v>22.656222222221999</v>
      </c>
      <c r="G368" s="6">
        <f t="shared" si="60"/>
        <v>-65.768814000000006</v>
      </c>
      <c r="J368" t="s">
        <v>19</v>
      </c>
      <c r="K368" t="s">
        <v>159</v>
      </c>
      <c r="L368" t="s">
        <v>85</v>
      </c>
      <c r="N368" s="6">
        <f t="shared" si="63"/>
        <v>22.656222222221999</v>
      </c>
      <c r="O368" s="6">
        <f t="shared" si="61"/>
        <v>-46.842796</v>
      </c>
    </row>
    <row r="369" spans="2:15" x14ac:dyDescent="0.25">
      <c r="B369">
        <v>11000000000</v>
      </c>
      <c r="C369">
        <v>-91.134192999999996</v>
      </c>
      <c r="D369">
        <v>-84.348288999999994</v>
      </c>
      <c r="F369" s="6">
        <f t="shared" si="62"/>
        <v>23.676444444444002</v>
      </c>
      <c r="G369" s="6">
        <f t="shared" si="60"/>
        <v>-59.630755999999998</v>
      </c>
      <c r="J369">
        <v>11000000000</v>
      </c>
      <c r="K369">
        <v>-72.296706999999998</v>
      </c>
      <c r="L369">
        <v>-61.116321999999997</v>
      </c>
      <c r="N369" s="6">
        <f t="shared" si="63"/>
        <v>23.676444444444002</v>
      </c>
      <c r="O369" s="6">
        <f t="shared" si="61"/>
        <v>-56.113129000000001</v>
      </c>
    </row>
    <row r="370" spans="2:15" x14ac:dyDescent="0.25">
      <c r="B370">
        <v>12590888888.889</v>
      </c>
      <c r="C370">
        <v>-88.484015999999997</v>
      </c>
      <c r="D370">
        <v>-81.979538000000005</v>
      </c>
      <c r="F370" s="6">
        <f t="shared" si="62"/>
        <v>24.696666666666999</v>
      </c>
      <c r="G370" s="6">
        <f t="shared" si="60"/>
        <v>-58.953960000000002</v>
      </c>
      <c r="J370">
        <v>12590888888.889</v>
      </c>
      <c r="K370">
        <v>-80.284324999999995</v>
      </c>
      <c r="L370">
        <v>-72.197913999999997</v>
      </c>
      <c r="N370" s="6">
        <f t="shared" si="63"/>
        <v>24.696666666666999</v>
      </c>
      <c r="O370" s="6">
        <f t="shared" si="61"/>
        <v>-56.661937999999999</v>
      </c>
    </row>
    <row r="371" spans="2:15" x14ac:dyDescent="0.25">
      <c r="B371">
        <v>14181777777.778</v>
      </c>
      <c r="C371">
        <v>-79.092788999999996</v>
      </c>
      <c r="D371">
        <v>-73.055274999999995</v>
      </c>
      <c r="F371" s="6">
        <f t="shared" si="62"/>
        <v>25.716888888888999</v>
      </c>
      <c r="G371" s="6">
        <f t="shared" si="60"/>
        <v>-59.778072000000002</v>
      </c>
      <c r="J371">
        <v>14181777777.778</v>
      </c>
      <c r="K371">
        <v>-82.400681000000006</v>
      </c>
      <c r="L371">
        <v>-76.038757000000004</v>
      </c>
      <c r="N371" s="6">
        <f t="shared" si="63"/>
        <v>25.716888888888999</v>
      </c>
      <c r="O371" s="6">
        <f t="shared" si="61"/>
        <v>-56.314247000000002</v>
      </c>
    </row>
    <row r="372" spans="2:15" x14ac:dyDescent="0.25">
      <c r="B372">
        <v>15772666666.667</v>
      </c>
      <c r="C372">
        <v>-73.020088000000001</v>
      </c>
      <c r="D372">
        <v>-67.057952999999998</v>
      </c>
      <c r="F372" s="6">
        <f t="shared" si="62"/>
        <v>26.737111111111002</v>
      </c>
      <c r="G372" s="6">
        <f t="shared" si="60"/>
        <v>-60.683933000000003</v>
      </c>
      <c r="J372">
        <v>15772666666.667</v>
      </c>
      <c r="K372">
        <v>-86.876555999999994</v>
      </c>
      <c r="L372">
        <v>-80.524772999999996</v>
      </c>
      <c r="N372" s="6">
        <f t="shared" si="63"/>
        <v>26.737111111111002</v>
      </c>
      <c r="O372" s="6">
        <f t="shared" si="61"/>
        <v>-54.494385000000001</v>
      </c>
    </row>
    <row r="373" spans="2:15" x14ac:dyDescent="0.25">
      <c r="B373">
        <v>17363555555.556</v>
      </c>
      <c r="C373">
        <v>-71.602287000000004</v>
      </c>
      <c r="D373">
        <v>-65.777266999999995</v>
      </c>
      <c r="F373" s="6">
        <f t="shared" si="62"/>
        <v>27.757333333333001</v>
      </c>
      <c r="G373" s="6">
        <f t="shared" si="60"/>
        <v>-68.802916999999994</v>
      </c>
      <c r="J373">
        <v>17363555555.556</v>
      </c>
      <c r="K373">
        <v>-93.208434999999994</v>
      </c>
      <c r="L373">
        <v>-86.479636999999997</v>
      </c>
      <c r="N373" s="6">
        <f t="shared" si="63"/>
        <v>27.757333333333001</v>
      </c>
      <c r="O373" s="6">
        <f t="shared" si="61"/>
        <v>-58.936214</v>
      </c>
    </row>
    <row r="374" spans="2:15" x14ac:dyDescent="0.25">
      <c r="B374">
        <v>18954444444.444</v>
      </c>
      <c r="C374">
        <v>-83.599304000000004</v>
      </c>
      <c r="D374">
        <v>-77.527953999999994</v>
      </c>
      <c r="F374" s="6">
        <f t="shared" si="62"/>
        <v>28.777555555555999</v>
      </c>
      <c r="G374" s="6">
        <f t="shared" si="60"/>
        <v>-72.926697000000004</v>
      </c>
      <c r="J374">
        <v>18954444444.444</v>
      </c>
      <c r="K374">
        <v>-89.376472000000007</v>
      </c>
      <c r="L374">
        <v>-82.492965999999996</v>
      </c>
      <c r="N374" s="6">
        <f t="shared" si="63"/>
        <v>28.777555555555999</v>
      </c>
      <c r="O374" s="6">
        <f t="shared" si="61"/>
        <v>-60.842689999999997</v>
      </c>
    </row>
    <row r="375" spans="2:15" x14ac:dyDescent="0.25">
      <c r="B375">
        <v>20545333333.333</v>
      </c>
      <c r="C375">
        <v>-100.50182</v>
      </c>
      <c r="D375">
        <v>-94.026206999999999</v>
      </c>
      <c r="F375" s="6">
        <f t="shared" si="62"/>
        <v>29.797777777777998</v>
      </c>
      <c r="G375" s="6">
        <f t="shared" si="60"/>
        <v>-75.595862999999994</v>
      </c>
      <c r="J375">
        <v>20545333333.333</v>
      </c>
      <c r="K375">
        <v>-89.002448999999999</v>
      </c>
      <c r="L375">
        <v>-81.715393000000006</v>
      </c>
      <c r="N375" s="6">
        <f t="shared" si="63"/>
        <v>29.797777777777998</v>
      </c>
      <c r="O375" s="6">
        <f t="shared" si="61"/>
        <v>-57.343043999999999</v>
      </c>
    </row>
    <row r="376" spans="2:15" x14ac:dyDescent="0.25">
      <c r="B376">
        <v>22136222222.222</v>
      </c>
      <c r="C376">
        <v>-82.264526000000004</v>
      </c>
      <c r="D376">
        <v>-74.655495000000002</v>
      </c>
      <c r="F376" s="6">
        <f t="shared" si="62"/>
        <v>30.818000000000001</v>
      </c>
      <c r="G376" s="6">
        <f t="shared" si="60"/>
        <v>-82.546951000000007</v>
      </c>
      <c r="J376">
        <v>22136222222.222</v>
      </c>
      <c r="K376">
        <v>-70.194237000000001</v>
      </c>
      <c r="L376">
        <v>-61.357849000000002</v>
      </c>
      <c r="N376" s="6">
        <f t="shared" si="63"/>
        <v>30.818000000000001</v>
      </c>
      <c r="O376" s="6">
        <f t="shared" si="61"/>
        <v>-55.327789000000003</v>
      </c>
    </row>
    <row r="377" spans="2:15" x14ac:dyDescent="0.25">
      <c r="B377">
        <v>23727111111.111</v>
      </c>
      <c r="C377">
        <v>-75.360878</v>
      </c>
      <c r="D377">
        <v>-67.659430999999998</v>
      </c>
      <c r="F377" s="6">
        <f t="shared" si="62"/>
        <v>31.838222222222001</v>
      </c>
      <c r="G377" s="6">
        <f t="shared" si="60"/>
        <v>-72.987472999999994</v>
      </c>
      <c r="J377">
        <v>23727111111.111</v>
      </c>
      <c r="K377">
        <v>-68.213256999999999</v>
      </c>
      <c r="L377">
        <v>-59.817126999999999</v>
      </c>
      <c r="N377" s="6">
        <f t="shared" si="63"/>
        <v>31.838222222222001</v>
      </c>
      <c r="O377" s="6">
        <f t="shared" si="61"/>
        <v>-70.899772999999996</v>
      </c>
    </row>
    <row r="378" spans="2:15" x14ac:dyDescent="0.25">
      <c r="B378">
        <v>25318000000</v>
      </c>
      <c r="C378">
        <v>-82.129677000000001</v>
      </c>
      <c r="D378">
        <v>-74.933113000000006</v>
      </c>
      <c r="F378" s="6">
        <f t="shared" si="62"/>
        <v>32.858444444443997</v>
      </c>
      <c r="G378" s="6">
        <f t="shared" si="60"/>
        <v>-73.041038999999998</v>
      </c>
      <c r="J378">
        <v>25318000000</v>
      </c>
      <c r="K378">
        <v>-74.966080000000005</v>
      </c>
      <c r="L378">
        <v>-66.651168999999996</v>
      </c>
      <c r="N378" s="6">
        <f t="shared" si="63"/>
        <v>32.858444444443997</v>
      </c>
      <c r="O378" s="6">
        <f t="shared" si="61"/>
        <v>-74.401070000000004</v>
      </c>
    </row>
    <row r="379" spans="2:15" x14ac:dyDescent="0.25">
      <c r="B379">
        <v>26908888888.889</v>
      </c>
      <c r="C379">
        <v>-85.175551999999996</v>
      </c>
      <c r="D379">
        <v>-78.181815999999998</v>
      </c>
      <c r="F379" s="6">
        <f t="shared" si="62"/>
        <v>33.878666666667002</v>
      </c>
      <c r="G379" s="6">
        <f t="shared" si="60"/>
        <v>-80.432686000000004</v>
      </c>
      <c r="J379">
        <v>26908888888.889</v>
      </c>
      <c r="K379">
        <v>-82.692947000000004</v>
      </c>
      <c r="L379">
        <v>-74.504974000000004</v>
      </c>
      <c r="N379" s="6">
        <f t="shared" si="63"/>
        <v>33.878666666667002</v>
      </c>
      <c r="O379" s="6">
        <f t="shared" si="61"/>
        <v>-75.738297000000003</v>
      </c>
    </row>
    <row r="380" spans="2:15" x14ac:dyDescent="0.25">
      <c r="B380">
        <v>28499777777.778</v>
      </c>
      <c r="C380">
        <v>-81.893341000000007</v>
      </c>
      <c r="D380">
        <v>-75.12809</v>
      </c>
      <c r="F380" s="6">
        <f t="shared" si="62"/>
        <v>34.898888888888997</v>
      </c>
      <c r="G380" s="6">
        <f t="shared" si="60"/>
        <v>-77.842681999999996</v>
      </c>
      <c r="J380">
        <v>28499777777.778</v>
      </c>
      <c r="K380">
        <v>-74.491439999999997</v>
      </c>
      <c r="L380">
        <v>-65.862960999999999</v>
      </c>
      <c r="N380" s="6">
        <f t="shared" si="63"/>
        <v>34.898888888888997</v>
      </c>
      <c r="O380" s="6">
        <f t="shared" si="61"/>
        <v>-64.402725000000004</v>
      </c>
    </row>
    <row r="381" spans="2:15" x14ac:dyDescent="0.25">
      <c r="B381">
        <v>30090666666.667</v>
      </c>
      <c r="C381">
        <v>-93.780190000000005</v>
      </c>
      <c r="D381">
        <v>-86.863219999999998</v>
      </c>
      <c r="F381" s="6">
        <f t="shared" si="62"/>
        <v>35.919111111111</v>
      </c>
      <c r="G381" s="6">
        <f t="shared" si="60"/>
        <v>-74.854812999999993</v>
      </c>
      <c r="J381">
        <v>30090666666.667</v>
      </c>
      <c r="K381">
        <v>-88.507271000000003</v>
      </c>
      <c r="L381">
        <v>-79.652100000000004</v>
      </c>
      <c r="N381" s="6">
        <f t="shared" si="63"/>
        <v>35.919111111111</v>
      </c>
      <c r="O381" s="6">
        <f t="shared" si="61"/>
        <v>-74.614410000000007</v>
      </c>
    </row>
    <row r="382" spans="2:15" x14ac:dyDescent="0.25">
      <c r="B382">
        <v>31681555555.556</v>
      </c>
      <c r="C382">
        <v>-86.576194999999998</v>
      </c>
      <c r="D382">
        <v>-78.997551000000001</v>
      </c>
      <c r="F382" s="6">
        <f t="shared" si="62"/>
        <v>36.939333333333003</v>
      </c>
      <c r="G382" s="6">
        <f t="shared" si="60"/>
        <v>-77.903960999999995</v>
      </c>
      <c r="J382">
        <v>31681555555.556</v>
      </c>
      <c r="K382">
        <v>-82.384270000000001</v>
      </c>
      <c r="L382">
        <v>-73.627685999999997</v>
      </c>
      <c r="N382" s="6">
        <f t="shared" si="63"/>
        <v>36.939333333333003</v>
      </c>
      <c r="O382" s="6">
        <f t="shared" si="61"/>
        <v>-76.885779999999997</v>
      </c>
    </row>
    <row r="383" spans="2:15" x14ac:dyDescent="0.25">
      <c r="B383">
        <v>33272444444.444</v>
      </c>
      <c r="C383">
        <v>-87.119095000000002</v>
      </c>
      <c r="D383">
        <v>-78.254088999999993</v>
      </c>
      <c r="F383" s="6">
        <f t="shared" si="62"/>
        <v>37.959555555556001</v>
      </c>
      <c r="G383" s="6">
        <f t="shared" si="60"/>
        <v>-80.279342999999997</v>
      </c>
      <c r="J383">
        <v>33272444444.444</v>
      </c>
      <c r="K383">
        <v>-85.004790999999997</v>
      </c>
      <c r="L383">
        <v>-76.238715999999997</v>
      </c>
      <c r="N383" s="6">
        <f t="shared" si="63"/>
        <v>37.959555555556001</v>
      </c>
      <c r="O383" s="6">
        <f t="shared" si="61"/>
        <v>-76.096648999999999</v>
      </c>
    </row>
    <row r="384" spans="2:15" x14ac:dyDescent="0.25">
      <c r="B384">
        <v>34863333333.333</v>
      </c>
      <c r="C384">
        <v>-77.065758000000002</v>
      </c>
      <c r="D384">
        <v>-67.473174999999998</v>
      </c>
      <c r="F384" s="6">
        <f t="shared" si="62"/>
        <v>38.979777777777997</v>
      </c>
      <c r="G384" s="6">
        <f t="shared" si="60"/>
        <v>-75.465508</v>
      </c>
      <c r="J384">
        <v>34863333333.333</v>
      </c>
      <c r="K384">
        <v>-93.544662000000002</v>
      </c>
      <c r="L384">
        <v>-84.395499999999998</v>
      </c>
      <c r="N384" s="6">
        <f t="shared" si="63"/>
        <v>38.979777777777997</v>
      </c>
      <c r="O384" s="6">
        <f t="shared" si="61"/>
        <v>-81.277100000000004</v>
      </c>
    </row>
    <row r="385" spans="2:16" x14ac:dyDescent="0.25">
      <c r="B385">
        <v>36454222222.222</v>
      </c>
      <c r="C385">
        <v>-74.118790000000004</v>
      </c>
      <c r="D385">
        <v>-64.517714999999995</v>
      </c>
      <c r="F385" s="6">
        <f t="shared" si="62"/>
        <v>40</v>
      </c>
      <c r="G385" s="6">
        <f t="shared" si="60"/>
        <v>-70.826874000000004</v>
      </c>
      <c r="J385">
        <v>36454222222.222</v>
      </c>
      <c r="K385">
        <v>-79.836365000000001</v>
      </c>
      <c r="L385">
        <v>-69.806006999999994</v>
      </c>
      <c r="N385" s="6">
        <f t="shared" si="63"/>
        <v>40</v>
      </c>
      <c r="O385" s="6">
        <f t="shared" si="61"/>
        <v>-73.423332000000002</v>
      </c>
    </row>
    <row r="386" spans="2:16" x14ac:dyDescent="0.25">
      <c r="B386">
        <v>38045111111.111</v>
      </c>
      <c r="C386">
        <v>-76.296927999999994</v>
      </c>
      <c r="D386">
        <v>-66.801024999999996</v>
      </c>
      <c r="F386" s="6" t="s">
        <v>21</v>
      </c>
      <c r="J386">
        <v>38045111111.111</v>
      </c>
      <c r="K386">
        <v>-75.518317999999994</v>
      </c>
      <c r="L386">
        <v>-64.798751999999993</v>
      </c>
      <c r="N386" s="6" t="s">
        <v>21</v>
      </c>
    </row>
    <row r="387" spans="2:16" x14ac:dyDescent="0.25">
      <c r="B387">
        <v>39636000000</v>
      </c>
      <c r="C387">
        <v>-60.992851000000002</v>
      </c>
      <c r="D387">
        <v>-50.915241000000002</v>
      </c>
      <c r="J387">
        <v>39636000000</v>
      </c>
      <c r="K387">
        <v>-87.099052</v>
      </c>
      <c r="L387">
        <v>-76.464957999999996</v>
      </c>
    </row>
    <row r="388" spans="2:16" x14ac:dyDescent="0.25">
      <c r="B388" t="s">
        <v>21</v>
      </c>
      <c r="J388" t="s">
        <v>21</v>
      </c>
    </row>
    <row r="389" spans="2:16" x14ac:dyDescent="0.25">
      <c r="F389" s="6" t="s">
        <v>57</v>
      </c>
      <c r="N389" s="6" t="s">
        <v>57</v>
      </c>
    </row>
    <row r="390" spans="2:16" ht="15.75" x14ac:dyDescent="0.25">
      <c r="F390" s="6" t="s">
        <v>19</v>
      </c>
      <c r="G390" s="6" t="str">
        <f t="shared" ref="G390:G409" si="64">D416</f>
        <v>4Ix3L dBc Log Mag(dB)</v>
      </c>
      <c r="H390" s="33">
        <v>4</v>
      </c>
      <c r="N390" s="6" t="s">
        <v>19</v>
      </c>
      <c r="O390" s="6" t="str">
        <f t="shared" ref="O390:O409" si="65">L416</f>
        <v>4Ix3L dBc Log Mag(dB)</v>
      </c>
      <c r="P390" s="33">
        <v>4</v>
      </c>
    </row>
    <row r="391" spans="2:16" ht="15.75" x14ac:dyDescent="0.25">
      <c r="B391" t="s">
        <v>55</v>
      </c>
      <c r="F391" s="6">
        <f t="shared" ref="F391:F409" si="66">B417/1000000000</f>
        <v>11</v>
      </c>
      <c r="G391" s="6">
        <f t="shared" si="64"/>
        <v>-59.157744999999998</v>
      </c>
      <c r="H391" s="34">
        <f>ABS(AVERAGE(G391:G409)-(H390-1)*10)</f>
        <v>108.04532415789474</v>
      </c>
      <c r="J391" t="s">
        <v>55</v>
      </c>
      <c r="N391" s="6">
        <f t="shared" ref="N391:N409" si="67">J417/1000000000</f>
        <v>11</v>
      </c>
      <c r="O391" s="6">
        <f t="shared" si="65"/>
        <v>-70.107726999999997</v>
      </c>
      <c r="P391" s="34">
        <f>ABS(AVERAGE(O391:O409)-(P390-1)*10)</f>
        <v>103.21209636842106</v>
      </c>
    </row>
    <row r="392" spans="2:16" x14ac:dyDescent="0.25">
      <c r="B392" t="s">
        <v>19</v>
      </c>
      <c r="C392" t="s">
        <v>160</v>
      </c>
      <c r="D392" t="s">
        <v>86</v>
      </c>
      <c r="F392" s="6">
        <f t="shared" si="66"/>
        <v>12.611111111111001</v>
      </c>
      <c r="G392" s="6">
        <f t="shared" si="64"/>
        <v>-68.296111999999994</v>
      </c>
      <c r="J392" t="s">
        <v>19</v>
      </c>
      <c r="K392" t="s">
        <v>160</v>
      </c>
      <c r="L392" t="s">
        <v>86</v>
      </c>
      <c r="N392" s="6">
        <f t="shared" si="67"/>
        <v>12.611111111111001</v>
      </c>
      <c r="O392" s="6">
        <f t="shared" si="65"/>
        <v>-69.365668999999997</v>
      </c>
    </row>
    <row r="393" spans="2:16" x14ac:dyDescent="0.25">
      <c r="B393">
        <v>21636000000</v>
      </c>
      <c r="C393">
        <v>-70.945992000000004</v>
      </c>
      <c r="D393">
        <v>-64.160094999999998</v>
      </c>
      <c r="F393" s="6">
        <f t="shared" si="66"/>
        <v>14.222222222221999</v>
      </c>
      <c r="G393" s="6">
        <f t="shared" si="64"/>
        <v>-76.102348000000006</v>
      </c>
      <c r="J393">
        <v>21636000000</v>
      </c>
      <c r="K393">
        <v>-67.744300999999993</v>
      </c>
      <c r="L393">
        <v>-56.563907999999998</v>
      </c>
      <c r="N393" s="6">
        <f t="shared" si="67"/>
        <v>14.222222222221999</v>
      </c>
      <c r="O393" s="6">
        <f t="shared" si="65"/>
        <v>-68.646934999999999</v>
      </c>
    </row>
    <row r="394" spans="2:16" x14ac:dyDescent="0.25">
      <c r="B394">
        <v>22656222222.222</v>
      </c>
      <c r="C394">
        <v>-72.273285000000001</v>
      </c>
      <c r="D394">
        <v>-65.768814000000006</v>
      </c>
      <c r="F394" s="6">
        <f t="shared" si="66"/>
        <v>15.833333333333</v>
      </c>
      <c r="G394" s="6">
        <f t="shared" si="64"/>
        <v>-83.157173</v>
      </c>
      <c r="J394">
        <v>22656222222.222</v>
      </c>
      <c r="K394">
        <v>-54.929214000000002</v>
      </c>
      <c r="L394">
        <v>-46.842796</v>
      </c>
      <c r="N394" s="6">
        <f t="shared" si="67"/>
        <v>15.833333333333</v>
      </c>
      <c r="O394" s="6">
        <f t="shared" si="65"/>
        <v>-66.374893</v>
      </c>
    </row>
    <row r="395" spans="2:16" x14ac:dyDescent="0.25">
      <c r="B395">
        <v>23676444444.444</v>
      </c>
      <c r="C395">
        <v>-65.668273999999997</v>
      </c>
      <c r="D395">
        <v>-59.630755999999998</v>
      </c>
      <c r="F395" s="6">
        <f t="shared" si="66"/>
        <v>17.444444444443999</v>
      </c>
      <c r="G395" s="6">
        <f t="shared" si="64"/>
        <v>-76.032677000000007</v>
      </c>
      <c r="J395">
        <v>23676444444.444</v>
      </c>
      <c r="K395">
        <v>-62.475048000000001</v>
      </c>
      <c r="L395">
        <v>-56.113129000000001</v>
      </c>
      <c r="N395" s="6">
        <f t="shared" si="67"/>
        <v>17.444444444443999</v>
      </c>
      <c r="O395" s="6">
        <f t="shared" si="65"/>
        <v>-81.446540999999996</v>
      </c>
    </row>
    <row r="396" spans="2:16" x14ac:dyDescent="0.25">
      <c r="B396">
        <v>24696666666.667</v>
      </c>
      <c r="C396">
        <v>-64.9161</v>
      </c>
      <c r="D396">
        <v>-58.953960000000002</v>
      </c>
      <c r="F396" s="6">
        <f t="shared" si="66"/>
        <v>19.055555555556001</v>
      </c>
      <c r="G396" s="6">
        <f t="shared" si="64"/>
        <v>-80.126571999999996</v>
      </c>
      <c r="J396">
        <v>24696666666.667</v>
      </c>
      <c r="K396">
        <v>-63.013725000000001</v>
      </c>
      <c r="L396">
        <v>-56.661937999999999</v>
      </c>
      <c r="N396" s="6">
        <f t="shared" si="67"/>
        <v>19.055555555556001</v>
      </c>
      <c r="O396" s="6">
        <f t="shared" si="65"/>
        <v>-77.235709999999997</v>
      </c>
    </row>
    <row r="397" spans="2:16" x14ac:dyDescent="0.25">
      <c r="B397">
        <v>25716888888.889</v>
      </c>
      <c r="C397">
        <v>-65.603095999999994</v>
      </c>
      <c r="D397">
        <v>-59.778072000000002</v>
      </c>
      <c r="F397" s="6">
        <f t="shared" si="66"/>
        <v>20.666666666666998</v>
      </c>
      <c r="G397" s="6">
        <f t="shared" si="64"/>
        <v>-74.883399999999995</v>
      </c>
      <c r="J397">
        <v>25716888888.889</v>
      </c>
      <c r="K397">
        <v>-63.043044999999999</v>
      </c>
      <c r="L397">
        <v>-56.314247000000002</v>
      </c>
      <c r="N397" s="6">
        <f t="shared" si="67"/>
        <v>20.666666666666998</v>
      </c>
      <c r="O397" s="6">
        <f t="shared" si="65"/>
        <v>-72.712387000000007</v>
      </c>
    </row>
    <row r="398" spans="2:16" x14ac:dyDescent="0.25">
      <c r="B398">
        <v>26737111111.111</v>
      </c>
      <c r="C398">
        <v>-66.755279999999999</v>
      </c>
      <c r="D398">
        <v>-60.683933000000003</v>
      </c>
      <c r="F398" s="6">
        <f t="shared" si="66"/>
        <v>22.277777777777999</v>
      </c>
      <c r="G398" s="6">
        <f t="shared" si="64"/>
        <v>-81.152107000000001</v>
      </c>
      <c r="J398">
        <v>26737111111.111</v>
      </c>
      <c r="K398">
        <v>-61.377892000000003</v>
      </c>
      <c r="L398">
        <v>-54.494385000000001</v>
      </c>
      <c r="N398" s="6">
        <f t="shared" si="67"/>
        <v>22.277777777777999</v>
      </c>
      <c r="O398" s="6">
        <f t="shared" si="65"/>
        <v>-68.136016999999995</v>
      </c>
    </row>
    <row r="399" spans="2:16" x14ac:dyDescent="0.25">
      <c r="B399">
        <v>27757333333.333</v>
      </c>
      <c r="C399">
        <v>-75.278533999999993</v>
      </c>
      <c r="D399">
        <v>-68.802916999999994</v>
      </c>
      <c r="F399" s="6">
        <f t="shared" si="66"/>
        <v>23.888888888888999</v>
      </c>
      <c r="G399" s="6">
        <f t="shared" si="64"/>
        <v>-77.095116000000004</v>
      </c>
      <c r="J399">
        <v>27757333333.333</v>
      </c>
      <c r="K399">
        <v>-66.223274000000004</v>
      </c>
      <c r="L399">
        <v>-58.936214</v>
      </c>
      <c r="N399" s="6">
        <f t="shared" si="67"/>
        <v>23.888888888888999</v>
      </c>
      <c r="O399" s="6">
        <f t="shared" si="65"/>
        <v>-71.942481999999998</v>
      </c>
    </row>
    <row r="400" spans="2:16" x14ac:dyDescent="0.25">
      <c r="B400">
        <v>28777555555.556</v>
      </c>
      <c r="C400">
        <v>-80.535728000000006</v>
      </c>
      <c r="D400">
        <v>-72.926697000000004</v>
      </c>
      <c r="F400" s="6">
        <f t="shared" si="66"/>
        <v>25.5</v>
      </c>
      <c r="G400" s="6">
        <f t="shared" si="64"/>
        <v>-73.093086</v>
      </c>
      <c r="J400">
        <v>28777555555.556</v>
      </c>
      <c r="K400">
        <v>-69.679077000000007</v>
      </c>
      <c r="L400">
        <v>-60.842689999999997</v>
      </c>
      <c r="N400" s="6">
        <f t="shared" si="67"/>
        <v>25.5</v>
      </c>
      <c r="O400" s="6">
        <f t="shared" si="65"/>
        <v>-81.990356000000006</v>
      </c>
    </row>
    <row r="401" spans="2:16" x14ac:dyDescent="0.25">
      <c r="B401">
        <v>29797777777.778</v>
      </c>
      <c r="C401">
        <v>-83.297318000000004</v>
      </c>
      <c r="D401">
        <v>-75.595862999999994</v>
      </c>
      <c r="F401" s="6">
        <f t="shared" si="66"/>
        <v>27.111111111111001</v>
      </c>
      <c r="G401" s="6">
        <f t="shared" si="64"/>
        <v>-73.963684000000001</v>
      </c>
      <c r="J401">
        <v>29797777777.778</v>
      </c>
      <c r="K401">
        <v>-65.739174000000006</v>
      </c>
      <c r="L401">
        <v>-57.343043999999999</v>
      </c>
      <c r="N401" s="6">
        <f t="shared" si="67"/>
        <v>27.111111111111001</v>
      </c>
      <c r="O401" s="6">
        <f t="shared" si="65"/>
        <v>-71.230293000000003</v>
      </c>
    </row>
    <row r="402" spans="2:16" x14ac:dyDescent="0.25">
      <c r="B402">
        <v>30818000000</v>
      </c>
      <c r="C402">
        <v>-89.743506999999994</v>
      </c>
      <c r="D402">
        <v>-82.546951000000007</v>
      </c>
      <c r="F402" s="6">
        <f t="shared" si="66"/>
        <v>28.722222222222001</v>
      </c>
      <c r="G402" s="6">
        <f t="shared" si="64"/>
        <v>-75.140533000000005</v>
      </c>
      <c r="J402">
        <v>30818000000</v>
      </c>
      <c r="K402">
        <v>-63.642704000000002</v>
      </c>
      <c r="L402">
        <v>-55.327789000000003</v>
      </c>
      <c r="N402" s="6">
        <f t="shared" si="67"/>
        <v>28.722222222222001</v>
      </c>
      <c r="O402" s="6">
        <f t="shared" si="65"/>
        <v>-65.176743000000002</v>
      </c>
    </row>
    <row r="403" spans="2:16" x14ac:dyDescent="0.25">
      <c r="B403">
        <v>31838222222.222</v>
      </c>
      <c r="C403">
        <v>-79.981216000000003</v>
      </c>
      <c r="D403">
        <v>-72.987472999999994</v>
      </c>
      <c r="F403" s="6">
        <f t="shared" si="66"/>
        <v>30.333333333333002</v>
      </c>
      <c r="G403" s="6">
        <f t="shared" si="64"/>
        <v>-74.644829000000001</v>
      </c>
      <c r="J403">
        <v>31838222222.222</v>
      </c>
      <c r="K403">
        <v>-79.087753000000006</v>
      </c>
      <c r="L403">
        <v>-70.899772999999996</v>
      </c>
      <c r="N403" s="6">
        <f t="shared" si="67"/>
        <v>30.333333333333002</v>
      </c>
      <c r="O403" s="6">
        <f t="shared" si="65"/>
        <v>-85.086074999999994</v>
      </c>
    </row>
    <row r="404" spans="2:16" x14ac:dyDescent="0.25">
      <c r="B404">
        <v>32858444444.444</v>
      </c>
      <c r="C404">
        <v>-79.806290000000004</v>
      </c>
      <c r="D404">
        <v>-73.041038999999998</v>
      </c>
      <c r="F404" s="6">
        <f t="shared" si="66"/>
        <v>31.944444444443999</v>
      </c>
      <c r="G404" s="6">
        <f t="shared" si="64"/>
        <v>-81.273643000000007</v>
      </c>
      <c r="J404">
        <v>32858444444.444</v>
      </c>
      <c r="K404">
        <v>-83.029555999999999</v>
      </c>
      <c r="L404">
        <v>-74.401070000000004</v>
      </c>
      <c r="N404" s="6">
        <f t="shared" si="67"/>
        <v>31.944444444443999</v>
      </c>
      <c r="O404" s="6">
        <f t="shared" si="65"/>
        <v>-75.208748</v>
      </c>
    </row>
    <row r="405" spans="2:16" x14ac:dyDescent="0.25">
      <c r="B405">
        <v>33878666666.667</v>
      </c>
      <c r="C405">
        <v>-87.349654999999998</v>
      </c>
      <c r="D405">
        <v>-80.432686000000004</v>
      </c>
      <c r="F405" s="6">
        <f t="shared" si="66"/>
        <v>33.555555555555998</v>
      </c>
      <c r="G405" s="6">
        <f t="shared" si="64"/>
        <v>-87.122574</v>
      </c>
      <c r="J405">
        <v>33878666666.667</v>
      </c>
      <c r="K405">
        <v>-84.593468000000001</v>
      </c>
      <c r="L405">
        <v>-75.738297000000003</v>
      </c>
      <c r="N405" s="6">
        <f t="shared" si="67"/>
        <v>33.555555555555998</v>
      </c>
      <c r="O405" s="6">
        <f t="shared" si="65"/>
        <v>-76.457572999999996</v>
      </c>
    </row>
    <row r="406" spans="2:16" x14ac:dyDescent="0.25">
      <c r="B406">
        <v>34898888888.889</v>
      </c>
      <c r="C406">
        <v>-85.421317999999999</v>
      </c>
      <c r="D406">
        <v>-77.842681999999996</v>
      </c>
      <c r="F406" s="6">
        <f t="shared" si="66"/>
        <v>35.166666666666998</v>
      </c>
      <c r="G406" s="6">
        <f t="shared" si="64"/>
        <v>-81.524756999999994</v>
      </c>
      <c r="J406">
        <v>34898888888.889</v>
      </c>
      <c r="K406">
        <v>-73.159317000000001</v>
      </c>
      <c r="L406">
        <v>-64.402725000000004</v>
      </c>
      <c r="N406" s="6">
        <f t="shared" si="67"/>
        <v>35.166666666666998</v>
      </c>
      <c r="O406" s="6">
        <f t="shared" si="65"/>
        <v>-82.628699999999995</v>
      </c>
    </row>
    <row r="407" spans="2:16" x14ac:dyDescent="0.25">
      <c r="B407">
        <v>35919111111.111</v>
      </c>
      <c r="C407">
        <v>-83.719809999999995</v>
      </c>
      <c r="D407">
        <v>-74.854812999999993</v>
      </c>
      <c r="F407" s="6">
        <f t="shared" si="66"/>
        <v>36.777777777777999</v>
      </c>
      <c r="G407" s="6">
        <f t="shared" si="64"/>
        <v>-85.694153</v>
      </c>
      <c r="J407">
        <v>35919111111.111</v>
      </c>
      <c r="K407">
        <v>-83.380493000000001</v>
      </c>
      <c r="L407">
        <v>-74.614410000000007</v>
      </c>
      <c r="N407" s="6">
        <f t="shared" si="67"/>
        <v>36.777777777777999</v>
      </c>
      <c r="O407" s="6">
        <f t="shared" si="65"/>
        <v>-70.113952999999995</v>
      </c>
    </row>
    <row r="408" spans="2:16" x14ac:dyDescent="0.25">
      <c r="B408">
        <v>36939333333.333</v>
      </c>
      <c r="C408">
        <v>-87.496536000000006</v>
      </c>
      <c r="D408">
        <v>-77.903960999999995</v>
      </c>
      <c r="F408" s="6">
        <f t="shared" si="66"/>
        <v>38.388888888888999</v>
      </c>
      <c r="G408" s="6">
        <f t="shared" si="64"/>
        <v>-71.683539999999994</v>
      </c>
      <c r="J408">
        <v>36939333333.333</v>
      </c>
      <c r="K408">
        <v>-86.034942999999998</v>
      </c>
      <c r="L408">
        <v>-76.885779999999997</v>
      </c>
      <c r="N408" s="6">
        <f t="shared" si="67"/>
        <v>38.388888888888999</v>
      </c>
      <c r="O408" s="6">
        <f t="shared" si="65"/>
        <v>-67.575264000000004</v>
      </c>
    </row>
    <row r="409" spans="2:16" x14ac:dyDescent="0.25">
      <c r="B409">
        <v>37959555555.556</v>
      </c>
      <c r="C409">
        <v>-89.880409</v>
      </c>
      <c r="D409">
        <v>-80.279342999999997</v>
      </c>
      <c r="F409" s="6">
        <f t="shared" si="66"/>
        <v>40</v>
      </c>
      <c r="G409" s="6">
        <f t="shared" si="64"/>
        <v>-102.71711000000001</v>
      </c>
      <c r="J409">
        <v>37959555555.556</v>
      </c>
      <c r="K409">
        <v>-86.127007000000006</v>
      </c>
      <c r="L409">
        <v>-76.096648999999999</v>
      </c>
      <c r="N409" s="6">
        <f t="shared" si="67"/>
        <v>40</v>
      </c>
      <c r="O409" s="6">
        <f t="shared" si="65"/>
        <v>-69.593765000000005</v>
      </c>
    </row>
    <row r="410" spans="2:16" x14ac:dyDescent="0.25">
      <c r="B410">
        <v>38979777777.778</v>
      </c>
      <c r="C410">
        <v>-84.961403000000004</v>
      </c>
      <c r="D410">
        <v>-75.465508</v>
      </c>
      <c r="F410" s="6" t="s">
        <v>21</v>
      </c>
      <c r="J410">
        <v>38979777777.778</v>
      </c>
      <c r="K410">
        <v>-91.996673999999999</v>
      </c>
      <c r="L410">
        <v>-81.277100000000004</v>
      </c>
      <c r="N410" s="6" t="s">
        <v>21</v>
      </c>
    </row>
    <row r="411" spans="2:16" x14ac:dyDescent="0.25">
      <c r="B411">
        <v>40000000000</v>
      </c>
      <c r="C411">
        <v>-80.904480000000007</v>
      </c>
      <c r="D411">
        <v>-70.826874000000004</v>
      </c>
      <c r="J411">
        <v>40000000000</v>
      </c>
      <c r="K411">
        <v>-84.057426000000007</v>
      </c>
      <c r="L411">
        <v>-73.423332000000002</v>
      </c>
    </row>
    <row r="412" spans="2:16" x14ac:dyDescent="0.25">
      <c r="B412" t="s">
        <v>21</v>
      </c>
      <c r="J412" t="s">
        <v>21</v>
      </c>
    </row>
    <row r="413" spans="2:16" x14ac:dyDescent="0.25">
      <c r="F413" s="6" t="s">
        <v>59</v>
      </c>
      <c r="N413" s="6" t="s">
        <v>59</v>
      </c>
    </row>
    <row r="414" spans="2:16" ht="15.75" x14ac:dyDescent="0.25">
      <c r="F414" s="6" t="s">
        <v>19</v>
      </c>
      <c r="G414" s="6" t="str">
        <f t="shared" ref="G414:G433" si="68">D440</f>
        <v>4Ix4L dBc Log Mag(dB)</v>
      </c>
      <c r="H414" s="33">
        <v>4</v>
      </c>
      <c r="N414" s="6" t="s">
        <v>19</v>
      </c>
      <c r="O414" s="6" t="str">
        <f t="shared" ref="O414:O433" si="69">L440</f>
        <v>4Ix4L dBc Log Mag(dB)</v>
      </c>
      <c r="P414" s="33">
        <v>4</v>
      </c>
    </row>
    <row r="415" spans="2:16" ht="15.75" x14ac:dyDescent="0.25">
      <c r="B415" t="s">
        <v>57</v>
      </c>
      <c r="F415" s="6">
        <f t="shared" ref="F415:F433" si="70">B441/1000000000</f>
        <v>19.956</v>
      </c>
      <c r="G415" s="6">
        <f t="shared" si="68"/>
        <v>-58.886169000000002</v>
      </c>
      <c r="H415" s="34">
        <f>ABS(AVERAGE(G415:G433)-(H414-1)*10)</f>
        <v>99.691992052631576</v>
      </c>
      <c r="J415" t="s">
        <v>57</v>
      </c>
      <c r="N415" s="6">
        <f t="shared" ref="N415:N433" si="71">J441/1000000000</f>
        <v>19.956</v>
      </c>
      <c r="O415" s="6">
        <f t="shared" si="69"/>
        <v>-56.089297999999999</v>
      </c>
      <c r="P415" s="34">
        <f>ABS(AVERAGE(O415:O433)-(P414-1)*10)</f>
        <v>91.192041526315791</v>
      </c>
    </row>
    <row r="416" spans="2:16" x14ac:dyDescent="0.25">
      <c r="B416" t="s">
        <v>19</v>
      </c>
      <c r="C416" t="s">
        <v>161</v>
      </c>
      <c r="D416" t="s">
        <v>87</v>
      </c>
      <c r="F416" s="6">
        <f t="shared" si="70"/>
        <v>21.069555555556001</v>
      </c>
      <c r="G416" s="6">
        <f t="shared" si="68"/>
        <v>-64.557495000000003</v>
      </c>
      <c r="J416" t="s">
        <v>19</v>
      </c>
      <c r="K416" t="s">
        <v>161</v>
      </c>
      <c r="L416" t="s">
        <v>87</v>
      </c>
      <c r="N416" s="6">
        <f t="shared" si="71"/>
        <v>21.069555555556001</v>
      </c>
      <c r="O416" s="6">
        <f t="shared" si="69"/>
        <v>-59.229785999999997</v>
      </c>
    </row>
    <row r="417" spans="2:15" x14ac:dyDescent="0.25">
      <c r="B417">
        <v>11000000000</v>
      </c>
      <c r="C417">
        <v>-65.943641999999997</v>
      </c>
      <c r="D417">
        <v>-59.157744999999998</v>
      </c>
      <c r="F417" s="6">
        <f t="shared" si="70"/>
        <v>22.183111111111</v>
      </c>
      <c r="G417" s="6">
        <f t="shared" si="68"/>
        <v>-69.371116999999998</v>
      </c>
      <c r="J417">
        <v>11000000000</v>
      </c>
      <c r="K417">
        <v>-81.288116000000002</v>
      </c>
      <c r="L417">
        <v>-70.107726999999997</v>
      </c>
      <c r="N417" s="6">
        <f t="shared" si="71"/>
        <v>22.183111111111</v>
      </c>
      <c r="O417" s="6">
        <f t="shared" si="69"/>
        <v>-57.398045000000003</v>
      </c>
    </row>
    <row r="418" spans="2:15" x14ac:dyDescent="0.25">
      <c r="B418">
        <v>12611111111.111</v>
      </c>
      <c r="C418">
        <v>-74.800583000000003</v>
      </c>
      <c r="D418">
        <v>-68.296111999999994</v>
      </c>
      <c r="F418" s="6">
        <f t="shared" si="70"/>
        <v>23.296666666667001</v>
      </c>
      <c r="G418" s="6">
        <f t="shared" si="68"/>
        <v>-70.332679999999996</v>
      </c>
      <c r="J418">
        <v>12611111111.111</v>
      </c>
      <c r="K418">
        <v>-77.452087000000006</v>
      </c>
      <c r="L418">
        <v>-69.365668999999997</v>
      </c>
      <c r="N418" s="6">
        <f t="shared" si="71"/>
        <v>23.296666666667001</v>
      </c>
      <c r="O418" s="6">
        <f t="shared" si="69"/>
        <v>-53.939163000000001</v>
      </c>
    </row>
    <row r="419" spans="2:15" x14ac:dyDescent="0.25">
      <c r="B419">
        <v>14222222222.222</v>
      </c>
      <c r="C419">
        <v>-82.139861999999994</v>
      </c>
      <c r="D419">
        <v>-76.102348000000006</v>
      </c>
      <c r="F419" s="6">
        <f t="shared" si="70"/>
        <v>24.410222222222</v>
      </c>
      <c r="G419" s="6">
        <f t="shared" si="68"/>
        <v>-65.787338000000005</v>
      </c>
      <c r="J419">
        <v>14222222222.222</v>
      </c>
      <c r="K419">
        <v>-75.008858000000004</v>
      </c>
      <c r="L419">
        <v>-68.646934999999999</v>
      </c>
      <c r="N419" s="6">
        <f t="shared" si="71"/>
        <v>24.410222222222</v>
      </c>
      <c r="O419" s="6">
        <f t="shared" si="69"/>
        <v>-55.877215999999997</v>
      </c>
    </row>
    <row r="420" spans="2:15" x14ac:dyDescent="0.25">
      <c r="B420">
        <v>15833333333.333</v>
      </c>
      <c r="C420">
        <v>-89.119308000000004</v>
      </c>
      <c r="D420">
        <v>-83.157173</v>
      </c>
      <c r="F420" s="6">
        <f t="shared" si="70"/>
        <v>25.523777777778001</v>
      </c>
      <c r="G420" s="6">
        <f t="shared" si="68"/>
        <v>-65.623137999999997</v>
      </c>
      <c r="J420">
        <v>15833333333.333</v>
      </c>
      <c r="K420">
        <v>-72.726685000000003</v>
      </c>
      <c r="L420">
        <v>-66.374893</v>
      </c>
      <c r="N420" s="6">
        <f t="shared" si="71"/>
        <v>25.523777777778001</v>
      </c>
      <c r="O420" s="6">
        <f t="shared" si="69"/>
        <v>-56.406089999999999</v>
      </c>
    </row>
    <row r="421" spans="2:15" x14ac:dyDescent="0.25">
      <c r="B421">
        <v>17444444444.444</v>
      </c>
      <c r="C421">
        <v>-81.857688999999993</v>
      </c>
      <c r="D421">
        <v>-76.032677000000007</v>
      </c>
      <c r="F421" s="6">
        <f t="shared" si="70"/>
        <v>26.637333333333</v>
      </c>
      <c r="G421" s="6">
        <f t="shared" si="68"/>
        <v>-73.087913999999998</v>
      </c>
      <c r="J421">
        <v>17444444444.444</v>
      </c>
      <c r="K421">
        <v>-88.175338999999994</v>
      </c>
      <c r="L421">
        <v>-81.446540999999996</v>
      </c>
      <c r="N421" s="6">
        <f t="shared" si="71"/>
        <v>26.637333333333</v>
      </c>
      <c r="O421" s="6">
        <f t="shared" si="69"/>
        <v>-55.083469000000001</v>
      </c>
    </row>
    <row r="422" spans="2:15" x14ac:dyDescent="0.25">
      <c r="B422">
        <v>19055555555.556</v>
      </c>
      <c r="C422">
        <v>-86.197922000000005</v>
      </c>
      <c r="D422">
        <v>-80.126571999999996</v>
      </c>
      <c r="F422" s="6">
        <f t="shared" si="70"/>
        <v>27.750888888889001</v>
      </c>
      <c r="G422" s="6">
        <f t="shared" si="68"/>
        <v>-60.524203999999997</v>
      </c>
      <c r="J422">
        <v>19055555555.556</v>
      </c>
      <c r="K422">
        <v>-84.119217000000006</v>
      </c>
      <c r="L422">
        <v>-77.235709999999997</v>
      </c>
      <c r="N422" s="6">
        <f t="shared" si="71"/>
        <v>27.750888888889001</v>
      </c>
      <c r="O422" s="6">
        <f t="shared" si="69"/>
        <v>-56.066830000000003</v>
      </c>
    </row>
    <row r="423" spans="2:15" x14ac:dyDescent="0.25">
      <c r="B423">
        <v>20666666666.667</v>
      </c>
      <c r="C423">
        <v>-81.359009</v>
      </c>
      <c r="D423">
        <v>-74.883399999999995</v>
      </c>
      <c r="F423" s="6">
        <f t="shared" si="70"/>
        <v>28.864444444444</v>
      </c>
      <c r="G423" s="6">
        <f t="shared" si="68"/>
        <v>-60.483494</v>
      </c>
      <c r="J423">
        <v>20666666666.667</v>
      </c>
      <c r="K423">
        <v>-79.999450999999993</v>
      </c>
      <c r="L423">
        <v>-72.712387000000007</v>
      </c>
      <c r="N423" s="6">
        <f t="shared" si="71"/>
        <v>28.864444444444</v>
      </c>
      <c r="O423" s="6">
        <f t="shared" si="69"/>
        <v>-57.307678000000003</v>
      </c>
    </row>
    <row r="424" spans="2:15" x14ac:dyDescent="0.25">
      <c r="B424">
        <v>22277777777.778</v>
      </c>
      <c r="C424">
        <v>-88.761139</v>
      </c>
      <c r="D424">
        <v>-81.152107000000001</v>
      </c>
      <c r="F424" s="6">
        <f t="shared" si="70"/>
        <v>29.978000000000002</v>
      </c>
      <c r="G424" s="6">
        <f t="shared" si="68"/>
        <v>-62.030273000000001</v>
      </c>
      <c r="J424">
        <v>22277777777.778</v>
      </c>
      <c r="K424">
        <v>-76.972403999999997</v>
      </c>
      <c r="L424">
        <v>-68.136016999999995</v>
      </c>
      <c r="N424" s="6">
        <f t="shared" si="71"/>
        <v>29.978000000000002</v>
      </c>
      <c r="O424" s="6">
        <f t="shared" si="69"/>
        <v>-57.009247000000002</v>
      </c>
    </row>
    <row r="425" spans="2:15" x14ac:dyDescent="0.25">
      <c r="B425">
        <v>23888888888.889</v>
      </c>
      <c r="C425">
        <v>-84.796561999999994</v>
      </c>
      <c r="D425">
        <v>-77.095116000000004</v>
      </c>
      <c r="F425" s="6">
        <f t="shared" si="70"/>
        <v>31.091555555555999</v>
      </c>
      <c r="G425" s="6">
        <f t="shared" si="68"/>
        <v>-63.334831000000001</v>
      </c>
      <c r="J425">
        <v>23888888888.889</v>
      </c>
      <c r="K425">
        <v>-80.338607999999994</v>
      </c>
      <c r="L425">
        <v>-71.942481999999998</v>
      </c>
      <c r="N425" s="6">
        <f t="shared" si="71"/>
        <v>31.091555555555999</v>
      </c>
      <c r="O425" s="6">
        <f t="shared" si="69"/>
        <v>-66.169746000000004</v>
      </c>
    </row>
    <row r="426" spans="2:15" x14ac:dyDescent="0.25">
      <c r="B426">
        <v>25500000000</v>
      </c>
      <c r="C426">
        <v>-80.289649999999995</v>
      </c>
      <c r="D426">
        <v>-73.093086</v>
      </c>
      <c r="F426" s="6">
        <f t="shared" si="70"/>
        <v>32.205111111111002</v>
      </c>
      <c r="G426" s="6">
        <f t="shared" si="68"/>
        <v>-68.064819</v>
      </c>
      <c r="J426">
        <v>25500000000</v>
      </c>
      <c r="K426">
        <v>-90.305274999999995</v>
      </c>
      <c r="L426">
        <v>-81.990356000000006</v>
      </c>
      <c r="N426" s="6">
        <f t="shared" si="71"/>
        <v>32.205111111111002</v>
      </c>
      <c r="O426" s="6">
        <f t="shared" si="69"/>
        <v>-82.664672999999993</v>
      </c>
    </row>
    <row r="427" spans="2:15" x14ac:dyDescent="0.25">
      <c r="B427">
        <v>27111111111.111</v>
      </c>
      <c r="C427">
        <v>-80.957419999999999</v>
      </c>
      <c r="D427">
        <v>-73.963684000000001</v>
      </c>
      <c r="F427" s="6">
        <f t="shared" si="70"/>
        <v>33.318666666666999</v>
      </c>
      <c r="G427" s="6">
        <f t="shared" si="68"/>
        <v>-71.283530999999996</v>
      </c>
      <c r="J427">
        <v>27111111111.111</v>
      </c>
      <c r="K427">
        <v>-79.418266000000003</v>
      </c>
      <c r="L427">
        <v>-71.230293000000003</v>
      </c>
      <c r="N427" s="6">
        <f t="shared" si="71"/>
        <v>33.318666666666999</v>
      </c>
      <c r="O427" s="6">
        <f t="shared" si="69"/>
        <v>-69.988579000000001</v>
      </c>
    </row>
    <row r="428" spans="2:15" x14ac:dyDescent="0.25">
      <c r="B428">
        <v>28722222222.222</v>
      </c>
      <c r="C428">
        <v>-81.905784999999995</v>
      </c>
      <c r="D428">
        <v>-75.140533000000005</v>
      </c>
      <c r="F428" s="6">
        <f t="shared" si="70"/>
        <v>34.432222222222002</v>
      </c>
      <c r="G428" s="6">
        <f t="shared" si="68"/>
        <v>-74.039412999999996</v>
      </c>
      <c r="J428">
        <v>28722222222.222</v>
      </c>
      <c r="K428">
        <v>-73.805228999999997</v>
      </c>
      <c r="L428">
        <v>-65.176743000000002</v>
      </c>
      <c r="N428" s="6">
        <f t="shared" si="71"/>
        <v>34.432222222222002</v>
      </c>
      <c r="O428" s="6">
        <f t="shared" si="69"/>
        <v>-65.022262999999995</v>
      </c>
    </row>
    <row r="429" spans="2:15" x14ac:dyDescent="0.25">
      <c r="B429">
        <v>30333333333.333</v>
      </c>
      <c r="C429">
        <v>-81.561797999999996</v>
      </c>
      <c r="D429">
        <v>-74.644829000000001</v>
      </c>
      <c r="F429" s="6">
        <f t="shared" si="70"/>
        <v>35.545777777778</v>
      </c>
      <c r="G429" s="6">
        <f t="shared" si="68"/>
        <v>-76.116996999999998</v>
      </c>
      <c r="J429">
        <v>30333333333.333</v>
      </c>
      <c r="K429">
        <v>-93.941246000000007</v>
      </c>
      <c r="L429">
        <v>-85.086074999999994</v>
      </c>
      <c r="N429" s="6">
        <f t="shared" si="71"/>
        <v>35.545777777778</v>
      </c>
      <c r="O429" s="6">
        <f t="shared" si="69"/>
        <v>-60.304504000000001</v>
      </c>
    </row>
    <row r="430" spans="2:15" x14ac:dyDescent="0.25">
      <c r="B430">
        <v>31944444444.444</v>
      </c>
      <c r="C430">
        <v>-88.852279999999993</v>
      </c>
      <c r="D430">
        <v>-81.273643000000007</v>
      </c>
      <c r="F430" s="6">
        <f t="shared" si="70"/>
        <v>36.659333333333002</v>
      </c>
      <c r="G430" s="6">
        <f t="shared" si="68"/>
        <v>-80.254456000000005</v>
      </c>
      <c r="J430">
        <v>31944444444.444</v>
      </c>
      <c r="K430">
        <v>-83.965332000000004</v>
      </c>
      <c r="L430">
        <v>-75.208748</v>
      </c>
      <c r="N430" s="6">
        <f t="shared" si="71"/>
        <v>36.659333333333002</v>
      </c>
      <c r="O430" s="6">
        <f t="shared" si="69"/>
        <v>-59.811726</v>
      </c>
    </row>
    <row r="431" spans="2:15" x14ac:dyDescent="0.25">
      <c r="B431">
        <v>33555555555.556</v>
      </c>
      <c r="C431">
        <v>-95.987572</v>
      </c>
      <c r="D431">
        <v>-87.122574</v>
      </c>
      <c r="F431" s="6">
        <f t="shared" si="70"/>
        <v>37.772888888889</v>
      </c>
      <c r="G431" s="6">
        <f t="shared" si="68"/>
        <v>-84.675979999999996</v>
      </c>
      <c r="J431">
        <v>33555555555.556</v>
      </c>
      <c r="K431">
        <v>-85.223647999999997</v>
      </c>
      <c r="L431">
        <v>-76.457572999999996</v>
      </c>
      <c r="N431" s="6">
        <f t="shared" si="71"/>
        <v>37.772888888889</v>
      </c>
      <c r="O431" s="6">
        <f t="shared" si="69"/>
        <v>-58.271107000000001</v>
      </c>
    </row>
    <row r="432" spans="2:15" x14ac:dyDescent="0.25">
      <c r="B432">
        <v>35166666666.667</v>
      </c>
      <c r="C432">
        <v>-91.117339999999999</v>
      </c>
      <c r="D432">
        <v>-81.524756999999994</v>
      </c>
      <c r="F432" s="6">
        <f t="shared" si="70"/>
        <v>38.886444444444002</v>
      </c>
      <c r="G432" s="6">
        <f t="shared" si="68"/>
        <v>-83.109748999999994</v>
      </c>
      <c r="J432">
        <v>35166666666.667</v>
      </c>
      <c r="K432">
        <v>-91.777862999999996</v>
      </c>
      <c r="L432">
        <v>-82.628699999999995</v>
      </c>
      <c r="N432" s="6">
        <f t="shared" si="71"/>
        <v>38.886444444444002</v>
      </c>
      <c r="O432" s="6">
        <f t="shared" si="69"/>
        <v>-65.316627999999994</v>
      </c>
    </row>
    <row r="433" spans="2:16" x14ac:dyDescent="0.25">
      <c r="B433">
        <v>36777777777.778</v>
      </c>
      <c r="C433">
        <v>-95.295219000000003</v>
      </c>
      <c r="D433">
        <v>-85.694153</v>
      </c>
      <c r="F433" s="6">
        <f t="shared" si="70"/>
        <v>40</v>
      </c>
      <c r="G433" s="6">
        <f t="shared" si="68"/>
        <v>-72.584250999999995</v>
      </c>
      <c r="J433">
        <v>36777777777.778</v>
      </c>
      <c r="K433">
        <v>-80.144310000000004</v>
      </c>
      <c r="L433">
        <v>-70.113952999999995</v>
      </c>
      <c r="N433" s="6">
        <f t="shared" si="71"/>
        <v>40</v>
      </c>
      <c r="O433" s="6">
        <f t="shared" si="69"/>
        <v>-70.692740999999998</v>
      </c>
    </row>
    <row r="434" spans="2:16" x14ac:dyDescent="0.25">
      <c r="B434">
        <v>38388888888.889</v>
      </c>
      <c r="C434">
        <v>-81.179435999999995</v>
      </c>
      <c r="D434">
        <v>-71.683539999999994</v>
      </c>
      <c r="F434" s="6" t="s">
        <v>21</v>
      </c>
      <c r="J434">
        <v>38388888888.889</v>
      </c>
      <c r="K434">
        <v>-78.294837999999999</v>
      </c>
      <c r="L434">
        <v>-67.575264000000004</v>
      </c>
      <c r="N434" s="6" t="s">
        <v>21</v>
      </c>
    </row>
    <row r="435" spans="2:16" x14ac:dyDescent="0.25">
      <c r="B435">
        <v>40000000000</v>
      </c>
      <c r="C435">
        <v>-112.79472</v>
      </c>
      <c r="D435">
        <v>-102.71711000000001</v>
      </c>
      <c r="J435">
        <v>40000000000</v>
      </c>
      <c r="K435">
        <v>-80.227858999999995</v>
      </c>
      <c r="L435">
        <v>-69.593765000000005</v>
      </c>
    </row>
    <row r="436" spans="2:16" x14ac:dyDescent="0.25">
      <c r="B436" t="s">
        <v>21</v>
      </c>
      <c r="J436" t="s">
        <v>21</v>
      </c>
    </row>
    <row r="437" spans="2:16" x14ac:dyDescent="0.25">
      <c r="F437" s="6" t="s">
        <v>61</v>
      </c>
      <c r="N437" s="6" t="s">
        <v>61</v>
      </c>
    </row>
    <row r="438" spans="2:16" ht="15.75" x14ac:dyDescent="0.25">
      <c r="F438" s="6" t="s">
        <v>19</v>
      </c>
      <c r="G438" s="6" t="str">
        <f t="shared" ref="G438:G457" si="72">D464</f>
        <v>4Ix5L dBc Log Mag(dB)</v>
      </c>
      <c r="H438" s="33">
        <v>4</v>
      </c>
      <c r="N438" s="6" t="s">
        <v>19</v>
      </c>
      <c r="O438" s="6" t="str">
        <f t="shared" ref="O438:O457" si="73">L464</f>
        <v>4Ix5L dBc Log Mag(dB)</v>
      </c>
      <c r="P438" s="33">
        <v>4</v>
      </c>
    </row>
    <row r="439" spans="2:16" ht="15.75" x14ac:dyDescent="0.25">
      <c r="B439" t="s">
        <v>59</v>
      </c>
      <c r="F439" s="6">
        <f t="shared" ref="F439:F457" si="74">B465/1000000000</f>
        <v>30.956</v>
      </c>
      <c r="G439" s="6">
        <f t="shared" si="72"/>
        <v>-65.444389000000001</v>
      </c>
      <c r="H439" s="34">
        <f>ABS(AVERAGE(G439:G457)-(H438-1)*10)</f>
        <v>97.434467263157899</v>
      </c>
      <c r="J439" t="s">
        <v>59</v>
      </c>
      <c r="N439" s="6">
        <f t="shared" ref="N439:N457" si="75">J465/1000000000</f>
        <v>30.956</v>
      </c>
      <c r="O439" s="6">
        <f t="shared" si="73"/>
        <v>-77.370911000000007</v>
      </c>
      <c r="P439" s="34">
        <f>ABS(AVERAGE(O439:O457)-(P438-1)*10)</f>
        <v>110.02766305263158</v>
      </c>
    </row>
    <row r="440" spans="2:16" x14ac:dyDescent="0.25">
      <c r="B440" t="s">
        <v>19</v>
      </c>
      <c r="C440" t="s">
        <v>162</v>
      </c>
      <c r="D440" t="s">
        <v>88</v>
      </c>
      <c r="F440" s="6">
        <f t="shared" si="74"/>
        <v>31.458444444444002</v>
      </c>
      <c r="G440" s="6">
        <f t="shared" si="72"/>
        <v>-62.812480999999998</v>
      </c>
      <c r="J440" t="s">
        <v>19</v>
      </c>
      <c r="K440" t="s">
        <v>162</v>
      </c>
      <c r="L440" t="s">
        <v>88</v>
      </c>
      <c r="N440" s="6">
        <f t="shared" si="75"/>
        <v>31.458444444444002</v>
      </c>
      <c r="O440" s="6">
        <f t="shared" si="73"/>
        <v>-74.101669000000001</v>
      </c>
    </row>
    <row r="441" spans="2:16" x14ac:dyDescent="0.25">
      <c r="B441">
        <v>19956000000</v>
      </c>
      <c r="C441">
        <v>-65.672072999999997</v>
      </c>
      <c r="D441">
        <v>-58.886169000000002</v>
      </c>
      <c r="F441" s="6">
        <f t="shared" si="74"/>
        <v>31.960888888888999</v>
      </c>
      <c r="G441" s="6">
        <f t="shared" si="72"/>
        <v>-62.995055999999998</v>
      </c>
      <c r="J441">
        <v>19956000000</v>
      </c>
      <c r="K441">
        <v>-67.269683999999998</v>
      </c>
      <c r="L441">
        <v>-56.089297999999999</v>
      </c>
      <c r="N441" s="6">
        <f t="shared" si="75"/>
        <v>31.960888888888999</v>
      </c>
      <c r="O441" s="6">
        <f t="shared" si="73"/>
        <v>-80.519287000000006</v>
      </c>
    </row>
    <row r="442" spans="2:16" x14ac:dyDescent="0.25">
      <c r="B442">
        <v>21069555555.556</v>
      </c>
      <c r="C442">
        <v>-71.061965999999998</v>
      </c>
      <c r="D442">
        <v>-64.557495000000003</v>
      </c>
      <c r="F442" s="6">
        <f t="shared" si="74"/>
        <v>32.463333333332997</v>
      </c>
      <c r="G442" s="6">
        <f t="shared" si="72"/>
        <v>-63.920623999999997</v>
      </c>
      <c r="J442">
        <v>21069555555.556</v>
      </c>
      <c r="K442">
        <v>-67.316199999999995</v>
      </c>
      <c r="L442">
        <v>-59.229785999999997</v>
      </c>
      <c r="N442" s="6">
        <f t="shared" si="75"/>
        <v>32.463333333332997</v>
      </c>
      <c r="O442" s="6">
        <f t="shared" si="73"/>
        <v>-79.929389999999998</v>
      </c>
    </row>
    <row r="443" spans="2:16" x14ac:dyDescent="0.25">
      <c r="B443">
        <v>22183111111.111</v>
      </c>
      <c r="C443">
        <v>-75.408637999999996</v>
      </c>
      <c r="D443">
        <v>-69.371116999999998</v>
      </c>
      <c r="F443" s="6">
        <f t="shared" si="74"/>
        <v>32.965777777778001</v>
      </c>
      <c r="G443" s="6">
        <f t="shared" si="72"/>
        <v>-70.592155000000005</v>
      </c>
      <c r="J443">
        <v>22183111111.111</v>
      </c>
      <c r="K443">
        <v>-63.759963999999997</v>
      </c>
      <c r="L443">
        <v>-57.398045000000003</v>
      </c>
      <c r="N443" s="6">
        <f t="shared" si="75"/>
        <v>32.965777777778001</v>
      </c>
      <c r="O443" s="6">
        <f t="shared" si="73"/>
        <v>-85.502350000000007</v>
      </c>
    </row>
    <row r="444" spans="2:16" x14ac:dyDescent="0.25">
      <c r="B444">
        <v>23296666666.667</v>
      </c>
      <c r="C444">
        <v>-76.294815</v>
      </c>
      <c r="D444">
        <v>-70.332679999999996</v>
      </c>
      <c r="F444" s="6">
        <f t="shared" si="74"/>
        <v>33.468222222222003</v>
      </c>
      <c r="G444" s="6">
        <f t="shared" si="72"/>
        <v>-66.058982999999998</v>
      </c>
      <c r="J444">
        <v>23296666666.667</v>
      </c>
      <c r="K444">
        <v>-60.290954999999997</v>
      </c>
      <c r="L444">
        <v>-53.939163000000001</v>
      </c>
      <c r="N444" s="6">
        <f t="shared" si="75"/>
        <v>33.468222222222003</v>
      </c>
      <c r="O444" s="6">
        <f t="shared" si="73"/>
        <v>-81.018165999999994</v>
      </c>
    </row>
    <row r="445" spans="2:16" x14ac:dyDescent="0.25">
      <c r="B445">
        <v>24410222222.222</v>
      </c>
      <c r="C445">
        <v>-71.612358</v>
      </c>
      <c r="D445">
        <v>-65.787338000000005</v>
      </c>
      <c r="F445" s="6">
        <f t="shared" si="74"/>
        <v>33.970666666667</v>
      </c>
      <c r="G445" s="6">
        <f t="shared" si="72"/>
        <v>-69.719718999999998</v>
      </c>
      <c r="J445">
        <v>24410222222.222</v>
      </c>
      <c r="K445">
        <v>-62.606017999999999</v>
      </c>
      <c r="L445">
        <v>-55.877215999999997</v>
      </c>
      <c r="N445" s="6">
        <f t="shared" si="75"/>
        <v>33.970666666667</v>
      </c>
      <c r="O445" s="6">
        <f t="shared" si="73"/>
        <v>-88.038878999999994</v>
      </c>
    </row>
    <row r="446" spans="2:16" x14ac:dyDescent="0.25">
      <c r="B446">
        <v>25523777777.778</v>
      </c>
      <c r="C446">
        <v>-71.694480999999996</v>
      </c>
      <c r="D446">
        <v>-65.623137999999997</v>
      </c>
      <c r="F446" s="6">
        <f t="shared" si="74"/>
        <v>34.473111111111002</v>
      </c>
      <c r="G446" s="6">
        <f t="shared" si="72"/>
        <v>-67.778121999999996</v>
      </c>
      <c r="J446">
        <v>25523777777.778</v>
      </c>
      <c r="K446">
        <v>-63.289597000000001</v>
      </c>
      <c r="L446">
        <v>-56.406089999999999</v>
      </c>
      <c r="N446" s="6">
        <f t="shared" si="75"/>
        <v>34.473111111111002</v>
      </c>
      <c r="O446" s="6">
        <f t="shared" si="73"/>
        <v>-80.975387999999995</v>
      </c>
    </row>
    <row r="447" spans="2:16" x14ac:dyDescent="0.25">
      <c r="B447">
        <v>26637333333.333</v>
      </c>
      <c r="C447">
        <v>-79.563522000000006</v>
      </c>
      <c r="D447">
        <v>-73.087913999999998</v>
      </c>
      <c r="F447" s="6">
        <f t="shared" si="74"/>
        <v>34.975555555555999</v>
      </c>
      <c r="G447" s="6">
        <f t="shared" si="72"/>
        <v>-64.657730000000001</v>
      </c>
      <c r="J447">
        <v>26637333333.333</v>
      </c>
      <c r="K447">
        <v>-62.370528999999998</v>
      </c>
      <c r="L447">
        <v>-55.083469000000001</v>
      </c>
      <c r="N447" s="6">
        <f t="shared" si="75"/>
        <v>34.975555555555999</v>
      </c>
      <c r="O447" s="6">
        <f t="shared" si="73"/>
        <v>-81.166472999999996</v>
      </c>
    </row>
    <row r="448" spans="2:16" x14ac:dyDescent="0.25">
      <c r="B448">
        <v>27750888888.889</v>
      </c>
      <c r="C448">
        <v>-68.133232000000007</v>
      </c>
      <c r="D448">
        <v>-60.524203999999997</v>
      </c>
      <c r="F448" s="6">
        <f t="shared" si="74"/>
        <v>35.478000000000002</v>
      </c>
      <c r="G448" s="6">
        <f t="shared" si="72"/>
        <v>-67.301215999999997</v>
      </c>
      <c r="J448">
        <v>27750888888.889</v>
      </c>
      <c r="K448">
        <v>-64.903221000000002</v>
      </c>
      <c r="L448">
        <v>-56.066830000000003</v>
      </c>
      <c r="N448" s="6">
        <f t="shared" si="75"/>
        <v>35.478000000000002</v>
      </c>
      <c r="O448" s="6">
        <f t="shared" si="73"/>
        <v>-81.678223000000003</v>
      </c>
    </row>
    <row r="449" spans="2:16" x14ac:dyDescent="0.25">
      <c r="B449">
        <v>28864444444.444</v>
      </c>
      <c r="C449">
        <v>-68.184944000000002</v>
      </c>
      <c r="D449">
        <v>-60.483494</v>
      </c>
      <c r="F449" s="6">
        <f t="shared" si="74"/>
        <v>35.980444444444004</v>
      </c>
      <c r="G449" s="6">
        <f t="shared" si="72"/>
        <v>-69.727172999999993</v>
      </c>
      <c r="J449">
        <v>28864444444.444</v>
      </c>
      <c r="K449">
        <v>-65.703811999999999</v>
      </c>
      <c r="L449">
        <v>-57.307678000000003</v>
      </c>
      <c r="N449" s="6">
        <f t="shared" si="75"/>
        <v>35.980444444444004</v>
      </c>
      <c r="O449" s="6">
        <f t="shared" si="73"/>
        <v>-76.137657000000004</v>
      </c>
    </row>
    <row r="450" spans="2:16" x14ac:dyDescent="0.25">
      <c r="B450">
        <v>29978000000</v>
      </c>
      <c r="C450">
        <v>-69.226837000000003</v>
      </c>
      <c r="D450">
        <v>-62.030273000000001</v>
      </c>
      <c r="F450" s="6">
        <f t="shared" si="74"/>
        <v>36.482888888889001</v>
      </c>
      <c r="G450" s="6">
        <f t="shared" si="72"/>
        <v>-69.121994000000001</v>
      </c>
      <c r="J450">
        <v>29978000000</v>
      </c>
      <c r="K450">
        <v>-65.324164999999994</v>
      </c>
      <c r="L450">
        <v>-57.009247000000002</v>
      </c>
      <c r="N450" s="6">
        <f t="shared" si="75"/>
        <v>36.482888888889001</v>
      </c>
      <c r="O450" s="6">
        <f t="shared" si="73"/>
        <v>-76.353424000000004</v>
      </c>
    </row>
    <row r="451" spans="2:16" x14ac:dyDescent="0.25">
      <c r="B451">
        <v>31091555555.556</v>
      </c>
      <c r="C451">
        <v>-70.328575000000001</v>
      </c>
      <c r="D451">
        <v>-63.334831000000001</v>
      </c>
      <c r="F451" s="6">
        <f t="shared" si="74"/>
        <v>36.985333333333003</v>
      </c>
      <c r="G451" s="6">
        <f t="shared" si="72"/>
        <v>-66.616378999999995</v>
      </c>
      <c r="J451">
        <v>31091555555.556</v>
      </c>
      <c r="K451">
        <v>-74.357719000000003</v>
      </c>
      <c r="L451">
        <v>-66.169746000000004</v>
      </c>
      <c r="N451" s="6">
        <f t="shared" si="75"/>
        <v>36.985333333333003</v>
      </c>
      <c r="O451" s="6">
        <f t="shared" si="73"/>
        <v>-84.129799000000006</v>
      </c>
    </row>
    <row r="452" spans="2:16" x14ac:dyDescent="0.25">
      <c r="B452">
        <v>32205111111.111</v>
      </c>
      <c r="C452">
        <v>-74.830070000000006</v>
      </c>
      <c r="D452">
        <v>-68.064819</v>
      </c>
      <c r="F452" s="6">
        <f t="shared" si="74"/>
        <v>37.487777777778</v>
      </c>
      <c r="G452" s="6">
        <f t="shared" si="72"/>
        <v>-65.491675999999998</v>
      </c>
      <c r="J452">
        <v>32205111111.111</v>
      </c>
      <c r="K452">
        <v>-91.293159000000003</v>
      </c>
      <c r="L452">
        <v>-82.664672999999993</v>
      </c>
      <c r="N452" s="6">
        <f t="shared" si="75"/>
        <v>37.487777777778</v>
      </c>
      <c r="O452" s="6">
        <f t="shared" si="73"/>
        <v>-78.025306999999998</v>
      </c>
    </row>
    <row r="453" spans="2:16" x14ac:dyDescent="0.25">
      <c r="B453">
        <v>33318666666.667</v>
      </c>
      <c r="C453">
        <v>-78.200500000000005</v>
      </c>
      <c r="D453">
        <v>-71.283530999999996</v>
      </c>
      <c r="F453" s="6">
        <f t="shared" si="74"/>
        <v>37.990222222222002</v>
      </c>
      <c r="G453" s="6">
        <f t="shared" si="72"/>
        <v>-71.814903000000001</v>
      </c>
      <c r="J453">
        <v>33318666666.667</v>
      </c>
      <c r="K453">
        <v>-78.84375</v>
      </c>
      <c r="L453">
        <v>-69.988579000000001</v>
      </c>
      <c r="N453" s="6">
        <f t="shared" si="75"/>
        <v>37.990222222222002</v>
      </c>
      <c r="O453" s="6">
        <f t="shared" si="73"/>
        <v>-81.374656999999999</v>
      </c>
    </row>
    <row r="454" spans="2:16" x14ac:dyDescent="0.25">
      <c r="B454">
        <v>34432222222.222</v>
      </c>
      <c r="C454">
        <v>-81.618049999999997</v>
      </c>
      <c r="D454">
        <v>-74.039412999999996</v>
      </c>
      <c r="F454" s="6">
        <f t="shared" si="74"/>
        <v>38.492666666666999</v>
      </c>
      <c r="G454" s="6">
        <f t="shared" si="72"/>
        <v>-65.388580000000005</v>
      </c>
      <c r="J454">
        <v>34432222222.222</v>
      </c>
      <c r="K454">
        <v>-73.778846999999999</v>
      </c>
      <c r="L454">
        <v>-65.022262999999995</v>
      </c>
      <c r="N454" s="6">
        <f t="shared" si="75"/>
        <v>38.492666666666999</v>
      </c>
      <c r="O454" s="6">
        <f t="shared" si="73"/>
        <v>-80.826087999999999</v>
      </c>
    </row>
    <row r="455" spans="2:16" x14ac:dyDescent="0.25">
      <c r="B455">
        <v>35545777777.778</v>
      </c>
      <c r="C455">
        <v>-84.981994999999998</v>
      </c>
      <c r="D455">
        <v>-76.116996999999998</v>
      </c>
      <c r="F455" s="6">
        <f t="shared" si="74"/>
        <v>38.995111111111001</v>
      </c>
      <c r="G455" s="6">
        <f t="shared" si="72"/>
        <v>-68.817215000000004</v>
      </c>
      <c r="J455">
        <v>35545777777.778</v>
      </c>
      <c r="K455">
        <v>-69.070580000000007</v>
      </c>
      <c r="L455">
        <v>-60.304504000000001</v>
      </c>
      <c r="N455" s="6">
        <f t="shared" si="75"/>
        <v>38.995111111111001</v>
      </c>
      <c r="O455" s="6">
        <f t="shared" si="73"/>
        <v>-84.633148000000006</v>
      </c>
    </row>
    <row r="456" spans="2:16" x14ac:dyDescent="0.25">
      <c r="B456">
        <v>36659333333.333</v>
      </c>
      <c r="C456">
        <v>-89.847037999999998</v>
      </c>
      <c r="D456">
        <v>-80.254456000000005</v>
      </c>
      <c r="F456" s="6">
        <f t="shared" si="74"/>
        <v>39.497555555555998</v>
      </c>
      <c r="G456" s="6">
        <f t="shared" si="72"/>
        <v>-75.143921000000006</v>
      </c>
      <c r="J456">
        <v>36659333333.333</v>
      </c>
      <c r="K456">
        <v>-68.960883999999993</v>
      </c>
      <c r="L456">
        <v>-59.811726</v>
      </c>
      <c r="N456" s="6">
        <f t="shared" si="75"/>
        <v>39.497555555555998</v>
      </c>
      <c r="O456" s="6">
        <f t="shared" si="73"/>
        <v>-77.783005000000003</v>
      </c>
    </row>
    <row r="457" spans="2:16" x14ac:dyDescent="0.25">
      <c r="B457">
        <v>37772888888.889</v>
      </c>
      <c r="C457">
        <v>-94.277045999999999</v>
      </c>
      <c r="D457">
        <v>-84.675979999999996</v>
      </c>
      <c r="F457" s="6">
        <f t="shared" si="74"/>
        <v>40</v>
      </c>
      <c r="G457" s="6">
        <f t="shared" si="72"/>
        <v>-67.852562000000006</v>
      </c>
      <c r="J457">
        <v>37772888888.889</v>
      </c>
      <c r="K457">
        <v>-68.301460000000006</v>
      </c>
      <c r="L457">
        <v>-58.271107000000001</v>
      </c>
      <c r="N457" s="6">
        <f t="shared" si="75"/>
        <v>40</v>
      </c>
      <c r="O457" s="6">
        <f t="shared" si="73"/>
        <v>-70.961776999999998</v>
      </c>
    </row>
    <row r="458" spans="2:16" x14ac:dyDescent="0.25">
      <c r="B458">
        <v>38886444444.444</v>
      </c>
      <c r="C458">
        <v>-92.605652000000006</v>
      </c>
      <c r="D458">
        <v>-83.109748999999994</v>
      </c>
      <c r="F458" s="6" t="s">
        <v>21</v>
      </c>
      <c r="J458">
        <v>38886444444.444</v>
      </c>
      <c r="K458">
        <v>-76.036201000000005</v>
      </c>
      <c r="L458">
        <v>-65.316627999999994</v>
      </c>
      <c r="N458" s="6" t="s">
        <v>21</v>
      </c>
    </row>
    <row r="459" spans="2:16" x14ac:dyDescent="0.25">
      <c r="B459">
        <v>40000000000</v>
      </c>
      <c r="C459">
        <v>-82.661857999999995</v>
      </c>
      <c r="D459">
        <v>-72.584250999999995</v>
      </c>
      <c r="J459">
        <v>40000000000</v>
      </c>
      <c r="K459">
        <v>-81.326836</v>
      </c>
      <c r="L459">
        <v>-70.692740999999998</v>
      </c>
    </row>
    <row r="460" spans="2:16" x14ac:dyDescent="0.25">
      <c r="B460" t="s">
        <v>21</v>
      </c>
      <c r="J460" t="s">
        <v>21</v>
      </c>
    </row>
    <row r="461" spans="2:16" x14ac:dyDescent="0.25">
      <c r="F461" s="6" t="s">
        <v>63</v>
      </c>
      <c r="N461" s="6" t="s">
        <v>63</v>
      </c>
    </row>
    <row r="462" spans="2:16" ht="15.75" x14ac:dyDescent="0.25">
      <c r="F462" s="6" t="s">
        <v>19</v>
      </c>
      <c r="G462" s="6" t="str">
        <f t="shared" ref="G462:G481" si="76">D488</f>
        <v>5Ix1L dBc Log Mag(dB)</v>
      </c>
      <c r="H462" s="33">
        <v>5</v>
      </c>
      <c r="N462" s="6" t="s">
        <v>19</v>
      </c>
      <c r="O462" s="6" t="str">
        <f t="shared" ref="O462:O481" si="77">L488</f>
        <v>5Ix1L dBc Log Mag(dB)</v>
      </c>
      <c r="P462" s="33">
        <v>5</v>
      </c>
    </row>
    <row r="463" spans="2:16" ht="15.75" x14ac:dyDescent="0.25">
      <c r="B463" t="s">
        <v>61</v>
      </c>
      <c r="F463" s="6">
        <f t="shared" ref="F463:F481" si="78">B489/1000000000</f>
        <v>11</v>
      </c>
      <c r="G463" s="6">
        <f t="shared" si="76"/>
        <v>-48.801464000000003</v>
      </c>
      <c r="H463" s="34">
        <f>ABS(AVERAGE(G463:G481)-(H462-1)*10)</f>
        <v>112.91281252631579</v>
      </c>
      <c r="J463" t="s">
        <v>61</v>
      </c>
      <c r="N463" s="6">
        <f t="shared" ref="N463:N481" si="79">J489/1000000000</f>
        <v>11</v>
      </c>
      <c r="O463" s="6">
        <f t="shared" si="77"/>
        <v>-49.802280000000003</v>
      </c>
      <c r="P463" s="34">
        <f>ABS(AVERAGE(O463:O481)-(P462-1)*10)</f>
        <v>108.28741747368421</v>
      </c>
    </row>
    <row r="464" spans="2:16" x14ac:dyDescent="0.25">
      <c r="B464" t="s">
        <v>19</v>
      </c>
      <c r="C464" t="s">
        <v>163</v>
      </c>
      <c r="D464" t="s">
        <v>89</v>
      </c>
      <c r="F464" s="6">
        <f t="shared" si="78"/>
        <v>12.585833333332999</v>
      </c>
      <c r="G464" s="6">
        <f t="shared" si="76"/>
        <v>-60.358226999999999</v>
      </c>
      <c r="J464" t="s">
        <v>19</v>
      </c>
      <c r="K464" t="s">
        <v>163</v>
      </c>
      <c r="L464" t="s">
        <v>89</v>
      </c>
      <c r="N464" s="6">
        <f t="shared" si="79"/>
        <v>12.585833333332999</v>
      </c>
      <c r="O464" s="6">
        <f t="shared" si="77"/>
        <v>-62.282352000000003</v>
      </c>
    </row>
    <row r="465" spans="2:15" x14ac:dyDescent="0.25">
      <c r="B465">
        <v>30956000000</v>
      </c>
      <c r="C465">
        <v>-72.230286000000007</v>
      </c>
      <c r="D465">
        <v>-65.444389000000001</v>
      </c>
      <c r="F465" s="6">
        <f t="shared" si="78"/>
        <v>14.171666666666999</v>
      </c>
      <c r="G465" s="6">
        <f t="shared" si="76"/>
        <v>-82.910506999999996</v>
      </c>
      <c r="J465">
        <v>30956000000</v>
      </c>
      <c r="K465">
        <v>-88.551299999999998</v>
      </c>
      <c r="L465">
        <v>-77.370911000000007</v>
      </c>
      <c r="N465" s="6">
        <f t="shared" si="79"/>
        <v>14.171666666666999</v>
      </c>
      <c r="O465" s="6">
        <f t="shared" si="77"/>
        <v>-75.398323000000005</v>
      </c>
    </row>
    <row r="466" spans="2:15" x14ac:dyDescent="0.25">
      <c r="B466">
        <v>31458444444.444</v>
      </c>
      <c r="C466">
        <v>-69.316956000000005</v>
      </c>
      <c r="D466">
        <v>-62.812480999999998</v>
      </c>
      <c r="F466" s="6">
        <f t="shared" si="78"/>
        <v>15.7575</v>
      </c>
      <c r="G466" s="6">
        <f t="shared" si="76"/>
        <v>-80.870345999999998</v>
      </c>
      <c r="J466">
        <v>31458444444.444</v>
      </c>
      <c r="K466">
        <v>-82.188086999999996</v>
      </c>
      <c r="L466">
        <v>-74.101669000000001</v>
      </c>
      <c r="N466" s="6">
        <f t="shared" si="79"/>
        <v>15.7575</v>
      </c>
      <c r="O466" s="6">
        <f t="shared" si="77"/>
        <v>-83.438659999999999</v>
      </c>
    </row>
    <row r="467" spans="2:15" x14ac:dyDescent="0.25">
      <c r="B467">
        <v>31960888888.889</v>
      </c>
      <c r="C467">
        <v>-69.032570000000007</v>
      </c>
      <c r="D467">
        <v>-62.995055999999998</v>
      </c>
      <c r="F467" s="6">
        <f t="shared" si="78"/>
        <v>17.343333333333</v>
      </c>
      <c r="G467" s="6">
        <f t="shared" si="76"/>
        <v>-80.078963999999999</v>
      </c>
      <c r="J467">
        <v>31960888888.889</v>
      </c>
      <c r="K467">
        <v>-86.881202999999999</v>
      </c>
      <c r="L467">
        <v>-80.519287000000006</v>
      </c>
      <c r="N467" s="6">
        <f t="shared" si="79"/>
        <v>17.343333333333</v>
      </c>
      <c r="O467" s="6">
        <f t="shared" si="77"/>
        <v>-74.037018000000003</v>
      </c>
    </row>
    <row r="468" spans="2:15" x14ac:dyDescent="0.25">
      <c r="B468">
        <v>32463333333.333</v>
      </c>
      <c r="C468">
        <v>-69.882767000000001</v>
      </c>
      <c r="D468">
        <v>-63.920623999999997</v>
      </c>
      <c r="F468" s="6">
        <f t="shared" si="78"/>
        <v>18.929166666667001</v>
      </c>
      <c r="G468" s="6">
        <f t="shared" si="76"/>
        <v>-69.986412000000001</v>
      </c>
      <c r="J468">
        <v>32463333333.333</v>
      </c>
      <c r="K468">
        <v>-86.281173999999993</v>
      </c>
      <c r="L468">
        <v>-79.929389999999998</v>
      </c>
      <c r="N468" s="6">
        <f t="shared" si="79"/>
        <v>18.929166666667001</v>
      </c>
      <c r="O468" s="6">
        <f t="shared" si="77"/>
        <v>-83.227210999999997</v>
      </c>
    </row>
    <row r="469" spans="2:15" x14ac:dyDescent="0.25">
      <c r="B469">
        <v>32965777777.778</v>
      </c>
      <c r="C469">
        <v>-76.417175</v>
      </c>
      <c r="D469">
        <v>-70.592155000000005</v>
      </c>
      <c r="F469" s="6">
        <f t="shared" si="78"/>
        <v>20.515000000000001</v>
      </c>
      <c r="G469" s="6">
        <f t="shared" si="76"/>
        <v>-69.813370000000006</v>
      </c>
      <c r="J469">
        <v>32965777777.778</v>
      </c>
      <c r="K469">
        <v>-92.231148000000005</v>
      </c>
      <c r="L469">
        <v>-85.502350000000007</v>
      </c>
      <c r="N469" s="6">
        <f t="shared" si="79"/>
        <v>20.515000000000001</v>
      </c>
      <c r="O469" s="6">
        <f t="shared" si="77"/>
        <v>-76.005904999999998</v>
      </c>
    </row>
    <row r="470" spans="2:15" x14ac:dyDescent="0.25">
      <c r="B470">
        <v>33468222222.222</v>
      </c>
      <c r="C470">
        <v>-72.130332999999993</v>
      </c>
      <c r="D470">
        <v>-66.058982999999998</v>
      </c>
      <c r="F470" s="6">
        <f t="shared" si="78"/>
        <v>22.100833333333</v>
      </c>
      <c r="G470" s="6">
        <f t="shared" si="76"/>
        <v>-67.992042999999995</v>
      </c>
      <c r="J470">
        <v>33468222222.222</v>
      </c>
      <c r="K470">
        <v>-87.901672000000005</v>
      </c>
      <c r="L470">
        <v>-81.018165999999994</v>
      </c>
      <c r="N470" s="6">
        <f t="shared" si="79"/>
        <v>22.100833333333</v>
      </c>
      <c r="O470" s="6">
        <f t="shared" si="77"/>
        <v>-71.085327000000007</v>
      </c>
    </row>
    <row r="471" spans="2:15" x14ac:dyDescent="0.25">
      <c r="B471">
        <v>33970666666.667</v>
      </c>
      <c r="C471">
        <v>-76.195335</v>
      </c>
      <c r="D471">
        <v>-69.719718999999998</v>
      </c>
      <c r="F471" s="6">
        <f t="shared" si="78"/>
        <v>23.686666666667001</v>
      </c>
      <c r="G471" s="6">
        <f t="shared" si="76"/>
        <v>-71.668120999999999</v>
      </c>
      <c r="J471">
        <v>33970666666.667</v>
      </c>
      <c r="K471">
        <v>-95.325935000000001</v>
      </c>
      <c r="L471">
        <v>-88.038878999999994</v>
      </c>
      <c r="N471" s="6">
        <f t="shared" si="79"/>
        <v>23.686666666667001</v>
      </c>
      <c r="O471" s="6">
        <f t="shared" si="77"/>
        <v>-70.550285000000002</v>
      </c>
    </row>
    <row r="472" spans="2:15" x14ac:dyDescent="0.25">
      <c r="B472">
        <v>34473111111.111</v>
      </c>
      <c r="C472">
        <v>-75.387153999999995</v>
      </c>
      <c r="D472">
        <v>-67.778121999999996</v>
      </c>
      <c r="F472" s="6">
        <f t="shared" si="78"/>
        <v>25.272500000000001</v>
      </c>
      <c r="G472" s="6">
        <f t="shared" si="76"/>
        <v>-85.988868999999994</v>
      </c>
      <c r="J472">
        <v>34473111111.111</v>
      </c>
      <c r="K472">
        <v>-89.811774999999997</v>
      </c>
      <c r="L472">
        <v>-80.975387999999995</v>
      </c>
      <c r="N472" s="6">
        <f t="shared" si="79"/>
        <v>25.272500000000001</v>
      </c>
      <c r="O472" s="6">
        <f t="shared" si="77"/>
        <v>-69.911766</v>
      </c>
    </row>
    <row r="473" spans="2:15" x14ac:dyDescent="0.25">
      <c r="B473">
        <v>34975555555.556</v>
      </c>
      <c r="C473">
        <v>-72.359177000000003</v>
      </c>
      <c r="D473">
        <v>-64.657730000000001</v>
      </c>
      <c r="F473" s="6">
        <f t="shared" si="78"/>
        <v>26.858333333333</v>
      </c>
      <c r="G473" s="6">
        <f t="shared" si="76"/>
        <v>-92.021736000000004</v>
      </c>
      <c r="J473">
        <v>34975555555.556</v>
      </c>
      <c r="K473">
        <v>-89.562599000000006</v>
      </c>
      <c r="L473">
        <v>-81.166472999999996</v>
      </c>
      <c r="N473" s="6">
        <f t="shared" si="79"/>
        <v>26.858333333333</v>
      </c>
      <c r="O473" s="6">
        <f t="shared" si="77"/>
        <v>-63.141624</v>
      </c>
    </row>
    <row r="474" spans="2:15" x14ac:dyDescent="0.25">
      <c r="B474">
        <v>35478000000</v>
      </c>
      <c r="C474">
        <v>-74.497780000000006</v>
      </c>
      <c r="D474">
        <v>-67.301215999999997</v>
      </c>
      <c r="F474" s="6">
        <f t="shared" si="78"/>
        <v>28.444166666666998</v>
      </c>
      <c r="G474" s="6">
        <f t="shared" si="76"/>
        <v>-75.500084000000001</v>
      </c>
      <c r="J474">
        <v>35478000000</v>
      </c>
      <c r="K474">
        <v>-89.993140999999994</v>
      </c>
      <c r="L474">
        <v>-81.678223000000003</v>
      </c>
      <c r="N474" s="6">
        <f t="shared" si="79"/>
        <v>28.444166666666998</v>
      </c>
      <c r="O474" s="6">
        <f t="shared" si="77"/>
        <v>-61.594893999999996</v>
      </c>
    </row>
    <row r="475" spans="2:15" x14ac:dyDescent="0.25">
      <c r="B475">
        <v>35980444444.444</v>
      </c>
      <c r="C475">
        <v>-76.720909000000006</v>
      </c>
      <c r="D475">
        <v>-69.727172999999993</v>
      </c>
      <c r="F475" s="6">
        <f t="shared" si="78"/>
        <v>30.03</v>
      </c>
      <c r="G475" s="6">
        <f t="shared" si="76"/>
        <v>-76.518119999999996</v>
      </c>
      <c r="J475">
        <v>35980444444.444</v>
      </c>
      <c r="K475">
        <v>-84.325637999999998</v>
      </c>
      <c r="L475">
        <v>-76.137657000000004</v>
      </c>
      <c r="N475" s="6">
        <f t="shared" si="79"/>
        <v>30.03</v>
      </c>
      <c r="O475" s="6">
        <f t="shared" si="77"/>
        <v>-60.182980000000001</v>
      </c>
    </row>
    <row r="476" spans="2:15" x14ac:dyDescent="0.25">
      <c r="B476">
        <v>36482888888.889</v>
      </c>
      <c r="C476">
        <v>-75.887244999999993</v>
      </c>
      <c r="D476">
        <v>-69.121994000000001</v>
      </c>
      <c r="F476" s="6">
        <f t="shared" si="78"/>
        <v>31.615833333333001</v>
      </c>
      <c r="G476" s="6">
        <f t="shared" si="76"/>
        <v>-91.968224000000006</v>
      </c>
      <c r="J476">
        <v>36482888888.889</v>
      </c>
      <c r="K476">
        <v>-84.981903000000003</v>
      </c>
      <c r="L476">
        <v>-76.353424000000004</v>
      </c>
      <c r="N476" s="6">
        <f t="shared" si="79"/>
        <v>31.615833333333001</v>
      </c>
      <c r="O476" s="6">
        <f t="shared" si="77"/>
        <v>-60.656723</v>
      </c>
    </row>
    <row r="477" spans="2:15" x14ac:dyDescent="0.25">
      <c r="B477">
        <v>36985333333.333</v>
      </c>
      <c r="C477">
        <v>-73.533348000000004</v>
      </c>
      <c r="D477">
        <v>-66.616378999999995</v>
      </c>
      <c r="F477" s="6">
        <f t="shared" si="78"/>
        <v>33.201666666667002</v>
      </c>
      <c r="G477" s="6">
        <f t="shared" si="76"/>
        <v>-77.999747999999997</v>
      </c>
      <c r="J477">
        <v>36985333333.333</v>
      </c>
      <c r="K477">
        <v>-92.984970000000004</v>
      </c>
      <c r="L477">
        <v>-84.129799000000006</v>
      </c>
      <c r="N477" s="6">
        <f t="shared" si="79"/>
        <v>33.201666666667002</v>
      </c>
      <c r="O477" s="6">
        <f t="shared" si="77"/>
        <v>-61.721511999999997</v>
      </c>
    </row>
    <row r="478" spans="2:15" x14ac:dyDescent="0.25">
      <c r="B478">
        <v>37487777777.778</v>
      </c>
      <c r="C478">
        <v>-73.070312999999999</v>
      </c>
      <c r="D478">
        <v>-65.491675999999998</v>
      </c>
      <c r="F478" s="6">
        <f t="shared" si="78"/>
        <v>34.787500000000001</v>
      </c>
      <c r="G478" s="6">
        <f t="shared" si="76"/>
        <v>-66.753928999999999</v>
      </c>
      <c r="J478">
        <v>37487777777.778</v>
      </c>
      <c r="K478">
        <v>-86.781891000000002</v>
      </c>
      <c r="L478">
        <v>-78.025306999999998</v>
      </c>
      <c r="N478" s="6">
        <f t="shared" si="79"/>
        <v>34.787500000000001</v>
      </c>
      <c r="O478" s="6">
        <f t="shared" si="77"/>
        <v>-66.257964999999999</v>
      </c>
    </row>
    <row r="479" spans="2:15" x14ac:dyDescent="0.25">
      <c r="B479">
        <v>37990222222.222</v>
      </c>
      <c r="C479">
        <v>-80.679901000000001</v>
      </c>
      <c r="D479">
        <v>-71.814903000000001</v>
      </c>
      <c r="F479" s="6">
        <f t="shared" si="78"/>
        <v>36.373333333333001</v>
      </c>
      <c r="G479" s="6">
        <f t="shared" si="76"/>
        <v>-69.145591999999994</v>
      </c>
      <c r="J479">
        <v>37990222222.222</v>
      </c>
      <c r="K479">
        <v>-90.140732</v>
      </c>
      <c r="L479">
        <v>-81.374656999999999</v>
      </c>
      <c r="N479" s="6">
        <f t="shared" si="79"/>
        <v>36.373333333333001</v>
      </c>
      <c r="O479" s="6">
        <f t="shared" si="77"/>
        <v>-65.553421</v>
      </c>
    </row>
    <row r="480" spans="2:15" x14ac:dyDescent="0.25">
      <c r="B480">
        <v>38492666666.667</v>
      </c>
      <c r="C480">
        <v>-74.981155000000001</v>
      </c>
      <c r="D480">
        <v>-65.388580000000005</v>
      </c>
      <c r="F480" s="6">
        <f t="shared" si="78"/>
        <v>37.959166666667002</v>
      </c>
      <c r="G480" s="6">
        <f t="shared" si="76"/>
        <v>-67.670592999999997</v>
      </c>
      <c r="J480">
        <v>38492666666.667</v>
      </c>
      <c r="K480">
        <v>-89.975243000000006</v>
      </c>
      <c r="L480">
        <v>-80.826087999999999</v>
      </c>
      <c r="N480" s="6">
        <f t="shared" si="79"/>
        <v>37.959166666667002</v>
      </c>
      <c r="O480" s="6">
        <f t="shared" si="77"/>
        <v>-70.324698999999995</v>
      </c>
    </row>
    <row r="481" spans="2:16" x14ac:dyDescent="0.25">
      <c r="B481">
        <v>38995111111.111</v>
      </c>
      <c r="C481">
        <v>-78.418282000000005</v>
      </c>
      <c r="D481">
        <v>-68.817215000000004</v>
      </c>
      <c r="F481" s="6">
        <f t="shared" si="78"/>
        <v>39.545000000000002</v>
      </c>
      <c r="G481" s="6">
        <f t="shared" si="76"/>
        <v>-49.297089</v>
      </c>
      <c r="J481">
        <v>38995111111.111</v>
      </c>
      <c r="K481">
        <v>-94.663505999999998</v>
      </c>
      <c r="L481">
        <v>-84.633148000000006</v>
      </c>
      <c r="N481" s="6">
        <f t="shared" si="79"/>
        <v>39.545000000000002</v>
      </c>
      <c r="O481" s="6">
        <f t="shared" si="77"/>
        <v>-72.287987000000001</v>
      </c>
    </row>
    <row r="482" spans="2:16" x14ac:dyDescent="0.25">
      <c r="B482">
        <v>39497555555.556</v>
      </c>
      <c r="C482">
        <v>-84.639815999999996</v>
      </c>
      <c r="D482">
        <v>-75.143921000000006</v>
      </c>
      <c r="F482" s="6" t="s">
        <v>21</v>
      </c>
      <c r="J482">
        <v>39497555555.556</v>
      </c>
      <c r="K482">
        <v>-88.502578999999997</v>
      </c>
      <c r="L482">
        <v>-77.783005000000003</v>
      </c>
      <c r="N482" s="6" t="s">
        <v>21</v>
      </c>
    </row>
    <row r="483" spans="2:16" x14ac:dyDescent="0.25">
      <c r="B483">
        <v>40000000000</v>
      </c>
      <c r="C483">
        <v>-77.930176000000003</v>
      </c>
      <c r="D483">
        <v>-67.852562000000006</v>
      </c>
      <c r="J483">
        <v>40000000000</v>
      </c>
      <c r="K483">
        <v>-81.595871000000002</v>
      </c>
      <c r="L483">
        <v>-70.961776999999998</v>
      </c>
    </row>
    <row r="484" spans="2:16" x14ac:dyDescent="0.25">
      <c r="B484" t="s">
        <v>21</v>
      </c>
      <c r="J484" t="s">
        <v>21</v>
      </c>
    </row>
    <row r="485" spans="2:16" x14ac:dyDescent="0.25">
      <c r="F485" s="6" t="s">
        <v>64</v>
      </c>
      <c r="N485" s="6" t="s">
        <v>64</v>
      </c>
    </row>
    <row r="486" spans="2:16" ht="15.75" x14ac:dyDescent="0.25">
      <c r="F486" s="6" t="s">
        <v>19</v>
      </c>
      <c r="G486" s="6" t="str">
        <f t="shared" ref="G486:G505" si="80">D512</f>
        <v>5Ix2L dBc Log Mag(dB)</v>
      </c>
      <c r="H486" s="33">
        <v>5</v>
      </c>
      <c r="N486" s="6" t="s">
        <v>19</v>
      </c>
      <c r="O486" s="6" t="str">
        <f t="shared" ref="O486:O505" si="81">L512</f>
        <v>5Ix2L dBc Log Mag(dB)</v>
      </c>
      <c r="P486" s="33">
        <v>5</v>
      </c>
    </row>
    <row r="487" spans="2:16" ht="15.75" x14ac:dyDescent="0.25">
      <c r="B487" t="s">
        <v>63</v>
      </c>
      <c r="F487" s="6">
        <f t="shared" ref="F487:F505" si="82">B513/1000000000</f>
        <v>21.545000000000002</v>
      </c>
      <c r="G487" s="6">
        <f t="shared" si="80"/>
        <v>-72.698868000000004</v>
      </c>
      <c r="H487" s="34">
        <f>ABS(AVERAGE(G487:G505)-(H486-1)*10)</f>
        <v>118.39162126315787</v>
      </c>
      <c r="J487" t="s">
        <v>63</v>
      </c>
      <c r="N487" s="6">
        <f t="shared" ref="N487:N505" si="83">J513/1000000000</f>
        <v>21.545000000000002</v>
      </c>
      <c r="O487" s="6">
        <f t="shared" si="81"/>
        <v>-66.658385999999993</v>
      </c>
      <c r="P487" s="34">
        <f>ABS(AVERAGE(O487:O505)-(P486-1)*10)</f>
        <v>119.35181942105264</v>
      </c>
    </row>
    <row r="488" spans="2:16" x14ac:dyDescent="0.25">
      <c r="B488" t="s">
        <v>19</v>
      </c>
      <c r="C488" t="s">
        <v>164</v>
      </c>
      <c r="D488" t="s">
        <v>90</v>
      </c>
      <c r="F488" s="6">
        <f t="shared" si="82"/>
        <v>22.570277777777999</v>
      </c>
      <c r="G488" s="6">
        <f t="shared" si="80"/>
        <v>-79.362183000000002</v>
      </c>
      <c r="J488" t="s">
        <v>19</v>
      </c>
      <c r="K488" t="s">
        <v>164</v>
      </c>
      <c r="L488" t="s">
        <v>90</v>
      </c>
      <c r="N488" s="6">
        <f t="shared" si="83"/>
        <v>22.570277777777999</v>
      </c>
      <c r="O488" s="6">
        <f t="shared" si="81"/>
        <v>-64.437186999999994</v>
      </c>
    </row>
    <row r="489" spans="2:16" x14ac:dyDescent="0.25">
      <c r="B489">
        <v>11000000000</v>
      </c>
      <c r="C489">
        <v>-55.587364000000001</v>
      </c>
      <c r="D489">
        <v>-48.801464000000003</v>
      </c>
      <c r="F489" s="6">
        <f t="shared" si="82"/>
        <v>23.595555555556</v>
      </c>
      <c r="G489" s="6">
        <f t="shared" si="80"/>
        <v>-73.916786000000002</v>
      </c>
      <c r="J489">
        <v>11000000000</v>
      </c>
      <c r="K489">
        <v>-60.982669999999999</v>
      </c>
      <c r="L489">
        <v>-49.802280000000003</v>
      </c>
      <c r="N489" s="6">
        <f t="shared" si="83"/>
        <v>23.595555555556</v>
      </c>
      <c r="O489" s="6">
        <f t="shared" si="81"/>
        <v>-71.333031000000005</v>
      </c>
    </row>
    <row r="490" spans="2:16" x14ac:dyDescent="0.25">
      <c r="B490">
        <v>12585833333.333</v>
      </c>
      <c r="C490">
        <v>-66.862701000000001</v>
      </c>
      <c r="D490">
        <v>-60.358226999999999</v>
      </c>
      <c r="F490" s="6">
        <f t="shared" si="82"/>
        <v>24.620833333333</v>
      </c>
      <c r="G490" s="6">
        <f t="shared" si="80"/>
        <v>-77.186583999999996</v>
      </c>
      <c r="J490">
        <v>12585833333.333</v>
      </c>
      <c r="K490">
        <v>-70.368767000000005</v>
      </c>
      <c r="L490">
        <v>-62.282352000000003</v>
      </c>
      <c r="N490" s="6">
        <f t="shared" si="83"/>
        <v>24.620833333333</v>
      </c>
      <c r="O490" s="6">
        <f t="shared" si="81"/>
        <v>-81.525818000000001</v>
      </c>
    </row>
    <row r="491" spans="2:16" x14ac:dyDescent="0.25">
      <c r="B491">
        <v>14171666666.667</v>
      </c>
      <c r="C491">
        <v>-88.948020999999997</v>
      </c>
      <c r="D491">
        <v>-82.910506999999996</v>
      </c>
      <c r="F491" s="6">
        <f t="shared" si="82"/>
        <v>25.646111111111001</v>
      </c>
      <c r="G491" s="6">
        <f t="shared" si="80"/>
        <v>-71.566406000000001</v>
      </c>
      <c r="J491">
        <v>14171666666.667</v>
      </c>
      <c r="K491">
        <v>-81.760245999999995</v>
      </c>
      <c r="L491">
        <v>-75.398323000000005</v>
      </c>
      <c r="N491" s="6">
        <f t="shared" si="83"/>
        <v>25.646111111111001</v>
      </c>
      <c r="O491" s="6">
        <f t="shared" si="81"/>
        <v>-77.113235000000003</v>
      </c>
    </row>
    <row r="492" spans="2:16" x14ac:dyDescent="0.25">
      <c r="B492">
        <v>15757500000</v>
      </c>
      <c r="C492">
        <v>-86.832481000000001</v>
      </c>
      <c r="D492">
        <v>-80.870345999999998</v>
      </c>
      <c r="F492" s="6">
        <f t="shared" si="82"/>
        <v>26.671388888888998</v>
      </c>
      <c r="G492" s="6">
        <f t="shared" si="80"/>
        <v>-69.378647000000001</v>
      </c>
      <c r="J492">
        <v>15757500000</v>
      </c>
      <c r="K492">
        <v>-89.790451000000004</v>
      </c>
      <c r="L492">
        <v>-83.438659999999999</v>
      </c>
      <c r="N492" s="6">
        <f t="shared" si="83"/>
        <v>26.671388888888998</v>
      </c>
      <c r="O492" s="6">
        <f t="shared" si="81"/>
        <v>-77.884743</v>
      </c>
    </row>
    <row r="493" spans="2:16" x14ac:dyDescent="0.25">
      <c r="B493">
        <v>17343333333.333</v>
      </c>
      <c r="C493">
        <v>-85.903983999999994</v>
      </c>
      <c r="D493">
        <v>-80.078963999999999</v>
      </c>
      <c r="F493" s="6">
        <f t="shared" si="82"/>
        <v>27.696666666666999</v>
      </c>
      <c r="G493" s="6">
        <f t="shared" si="80"/>
        <v>-71.429030999999995</v>
      </c>
      <c r="J493">
        <v>17343333333.333</v>
      </c>
      <c r="K493">
        <v>-80.765816000000001</v>
      </c>
      <c r="L493">
        <v>-74.037018000000003</v>
      </c>
      <c r="N493" s="6">
        <f t="shared" si="83"/>
        <v>27.696666666666999</v>
      </c>
      <c r="O493" s="6">
        <f t="shared" si="81"/>
        <v>-81.298980999999998</v>
      </c>
    </row>
    <row r="494" spans="2:16" x14ac:dyDescent="0.25">
      <c r="B494">
        <v>18929166666.667</v>
      </c>
      <c r="C494">
        <v>-76.057761999999997</v>
      </c>
      <c r="D494">
        <v>-69.986412000000001</v>
      </c>
      <c r="F494" s="6">
        <f t="shared" si="82"/>
        <v>28.721944444443999</v>
      </c>
      <c r="G494" s="6">
        <f t="shared" si="80"/>
        <v>-72.874854999999997</v>
      </c>
      <c r="J494">
        <v>18929166666.667</v>
      </c>
      <c r="K494">
        <v>-90.110718000000006</v>
      </c>
      <c r="L494">
        <v>-83.227210999999997</v>
      </c>
      <c r="N494" s="6">
        <f t="shared" si="83"/>
        <v>28.721944444443999</v>
      </c>
      <c r="O494" s="6">
        <f t="shared" si="81"/>
        <v>-80.531661999999997</v>
      </c>
    </row>
    <row r="495" spans="2:16" x14ac:dyDescent="0.25">
      <c r="B495">
        <v>20515000000</v>
      </c>
      <c r="C495">
        <v>-76.288978999999998</v>
      </c>
      <c r="D495">
        <v>-69.813370000000006</v>
      </c>
      <c r="F495" s="6">
        <f t="shared" si="82"/>
        <v>29.747222222222</v>
      </c>
      <c r="G495" s="6">
        <f t="shared" si="80"/>
        <v>-79.103950999999995</v>
      </c>
      <c r="J495">
        <v>20515000000</v>
      </c>
      <c r="K495">
        <v>-83.292968999999999</v>
      </c>
      <c r="L495">
        <v>-76.005904999999998</v>
      </c>
      <c r="N495" s="6">
        <f t="shared" si="83"/>
        <v>29.747222222222</v>
      </c>
      <c r="O495" s="6">
        <f t="shared" si="81"/>
        <v>-80.619324000000006</v>
      </c>
    </row>
    <row r="496" spans="2:16" x14ac:dyDescent="0.25">
      <c r="B496">
        <v>22100833333.333</v>
      </c>
      <c r="C496">
        <v>-75.601073999999997</v>
      </c>
      <c r="D496">
        <v>-67.992042999999995</v>
      </c>
      <c r="F496" s="6">
        <f t="shared" si="82"/>
        <v>30.772500000000001</v>
      </c>
      <c r="G496" s="6">
        <f t="shared" si="80"/>
        <v>-80.337288000000001</v>
      </c>
      <c r="J496">
        <v>22100833333.333</v>
      </c>
      <c r="K496">
        <v>-79.921715000000006</v>
      </c>
      <c r="L496">
        <v>-71.085327000000007</v>
      </c>
      <c r="N496" s="6">
        <f t="shared" si="83"/>
        <v>30.772500000000001</v>
      </c>
      <c r="O496" s="6">
        <f t="shared" si="81"/>
        <v>-98.624251999999998</v>
      </c>
    </row>
    <row r="497" spans="2:16" x14ac:dyDescent="0.25">
      <c r="B497">
        <v>23686666666.667</v>
      </c>
      <c r="C497">
        <v>-79.369568000000001</v>
      </c>
      <c r="D497">
        <v>-71.668120999999999</v>
      </c>
      <c r="F497" s="6">
        <f t="shared" si="82"/>
        <v>31.797777777777998</v>
      </c>
      <c r="G497" s="6">
        <f t="shared" si="80"/>
        <v>-81.019858999999997</v>
      </c>
      <c r="J497">
        <v>23686666666.667</v>
      </c>
      <c r="K497">
        <v>-78.946419000000006</v>
      </c>
      <c r="L497">
        <v>-70.550285000000002</v>
      </c>
      <c r="N497" s="6">
        <f t="shared" si="83"/>
        <v>31.797777777777998</v>
      </c>
      <c r="O497" s="6">
        <f t="shared" si="81"/>
        <v>-78.703238999999996</v>
      </c>
    </row>
    <row r="498" spans="2:16" x14ac:dyDescent="0.25">
      <c r="B498">
        <v>25272500000</v>
      </c>
      <c r="C498">
        <v>-93.185432000000006</v>
      </c>
      <c r="D498">
        <v>-85.988868999999994</v>
      </c>
      <c r="F498" s="6">
        <f t="shared" si="82"/>
        <v>32.823055555556003</v>
      </c>
      <c r="G498" s="6">
        <f t="shared" si="80"/>
        <v>-88.073577999999998</v>
      </c>
      <c r="J498">
        <v>25272500000</v>
      </c>
      <c r="K498">
        <v>-78.226685000000003</v>
      </c>
      <c r="L498">
        <v>-69.911766</v>
      </c>
      <c r="N498" s="6">
        <f t="shared" si="83"/>
        <v>32.823055555556003</v>
      </c>
      <c r="O498" s="6">
        <f t="shared" si="81"/>
        <v>-79.333327999999995</v>
      </c>
    </row>
    <row r="499" spans="2:16" x14ac:dyDescent="0.25">
      <c r="B499">
        <v>26858333333.333</v>
      </c>
      <c r="C499">
        <v>-99.015472000000003</v>
      </c>
      <c r="D499">
        <v>-92.021736000000004</v>
      </c>
      <c r="F499" s="6">
        <f t="shared" si="82"/>
        <v>33.848333333333002</v>
      </c>
      <c r="G499" s="6">
        <f t="shared" si="80"/>
        <v>-96.452240000000003</v>
      </c>
      <c r="J499">
        <v>26858333333.333</v>
      </c>
      <c r="K499">
        <v>-71.329597000000007</v>
      </c>
      <c r="L499">
        <v>-63.141624</v>
      </c>
      <c r="N499" s="6">
        <f t="shared" si="83"/>
        <v>33.848333333333002</v>
      </c>
      <c r="O499" s="6">
        <f t="shared" si="81"/>
        <v>-83.887848000000005</v>
      </c>
    </row>
    <row r="500" spans="2:16" x14ac:dyDescent="0.25">
      <c r="B500">
        <v>28444166666.667</v>
      </c>
      <c r="C500">
        <v>-82.265334999999993</v>
      </c>
      <c r="D500">
        <v>-75.500084000000001</v>
      </c>
      <c r="F500" s="6">
        <f t="shared" si="82"/>
        <v>34.873611111111003</v>
      </c>
      <c r="G500" s="6">
        <f t="shared" si="80"/>
        <v>-91.072670000000002</v>
      </c>
      <c r="J500">
        <v>28444166666.667</v>
      </c>
      <c r="K500">
        <v>-70.223381000000003</v>
      </c>
      <c r="L500">
        <v>-61.594893999999996</v>
      </c>
      <c r="N500" s="6">
        <f t="shared" si="83"/>
        <v>34.873611111111003</v>
      </c>
      <c r="O500" s="6">
        <f t="shared" si="81"/>
        <v>-83.488960000000006</v>
      </c>
    </row>
    <row r="501" spans="2:16" x14ac:dyDescent="0.25">
      <c r="B501">
        <v>30030000000</v>
      </c>
      <c r="C501">
        <v>-83.435080999999997</v>
      </c>
      <c r="D501">
        <v>-76.518119999999996</v>
      </c>
      <c r="F501" s="6">
        <f t="shared" si="82"/>
        <v>35.898888888888997</v>
      </c>
      <c r="G501" s="6">
        <f t="shared" si="80"/>
        <v>-77.045105000000007</v>
      </c>
      <c r="J501">
        <v>30030000000</v>
      </c>
      <c r="K501">
        <v>-69.038155000000003</v>
      </c>
      <c r="L501">
        <v>-60.182980000000001</v>
      </c>
      <c r="N501" s="6">
        <f t="shared" si="83"/>
        <v>35.898888888888997</v>
      </c>
      <c r="O501" s="6">
        <f t="shared" si="81"/>
        <v>-83.984183999999999</v>
      </c>
    </row>
    <row r="502" spans="2:16" x14ac:dyDescent="0.25">
      <c r="B502">
        <v>31615833333.333</v>
      </c>
      <c r="C502">
        <v>-99.546859999999995</v>
      </c>
      <c r="D502">
        <v>-91.968224000000006</v>
      </c>
      <c r="F502" s="6">
        <f t="shared" si="82"/>
        <v>36.924166666666999</v>
      </c>
      <c r="G502" s="6">
        <f t="shared" si="80"/>
        <v>-77.492110999999994</v>
      </c>
      <c r="J502">
        <v>31615833333.333</v>
      </c>
      <c r="K502">
        <v>-69.413307000000003</v>
      </c>
      <c r="L502">
        <v>-60.656723</v>
      </c>
      <c r="N502" s="6">
        <f t="shared" si="83"/>
        <v>36.924166666666999</v>
      </c>
      <c r="O502" s="6">
        <f t="shared" si="81"/>
        <v>-75.414542999999995</v>
      </c>
    </row>
    <row r="503" spans="2:16" x14ac:dyDescent="0.25">
      <c r="B503">
        <v>33201666666.667</v>
      </c>
      <c r="C503">
        <v>-86.864754000000005</v>
      </c>
      <c r="D503">
        <v>-77.999747999999997</v>
      </c>
      <c r="F503" s="6">
        <f t="shared" si="82"/>
        <v>37.949444444443998</v>
      </c>
      <c r="G503" s="6">
        <f t="shared" si="80"/>
        <v>-79.7547</v>
      </c>
      <c r="J503">
        <v>33201666666.667</v>
      </c>
      <c r="K503">
        <v>-70.487587000000005</v>
      </c>
      <c r="L503">
        <v>-61.721511999999997</v>
      </c>
      <c r="N503" s="6">
        <f t="shared" si="83"/>
        <v>37.949444444443998</v>
      </c>
      <c r="O503" s="6">
        <f t="shared" si="81"/>
        <v>-77.495468000000002</v>
      </c>
    </row>
    <row r="504" spans="2:16" x14ac:dyDescent="0.25">
      <c r="B504">
        <v>34787500000</v>
      </c>
      <c r="C504">
        <v>-76.346503999999996</v>
      </c>
      <c r="D504">
        <v>-66.753928999999999</v>
      </c>
      <c r="F504" s="6">
        <f t="shared" si="82"/>
        <v>38.974722222221999</v>
      </c>
      <c r="G504" s="6">
        <f t="shared" si="80"/>
        <v>-74.303978000000001</v>
      </c>
      <c r="J504">
        <v>34787500000</v>
      </c>
      <c r="K504">
        <v>-75.407120000000006</v>
      </c>
      <c r="L504">
        <v>-66.257964999999999</v>
      </c>
      <c r="N504" s="6">
        <f t="shared" si="83"/>
        <v>38.974722222221999</v>
      </c>
      <c r="O504" s="6">
        <f t="shared" si="81"/>
        <v>-75.647452999999999</v>
      </c>
    </row>
    <row r="505" spans="2:16" x14ac:dyDescent="0.25">
      <c r="B505">
        <v>36373333333.333</v>
      </c>
      <c r="C505">
        <v>-78.746657999999996</v>
      </c>
      <c r="D505">
        <v>-69.145591999999994</v>
      </c>
      <c r="F505" s="6">
        <f t="shared" si="82"/>
        <v>40</v>
      </c>
      <c r="G505" s="6">
        <f t="shared" si="80"/>
        <v>-76.371964000000006</v>
      </c>
      <c r="J505">
        <v>36373333333.333</v>
      </c>
      <c r="K505">
        <v>-75.583777999999995</v>
      </c>
      <c r="L505">
        <v>-65.553421</v>
      </c>
      <c r="N505" s="6">
        <f t="shared" si="83"/>
        <v>40</v>
      </c>
      <c r="O505" s="6">
        <f t="shared" si="81"/>
        <v>-89.702927000000003</v>
      </c>
    </row>
    <row r="506" spans="2:16" x14ac:dyDescent="0.25">
      <c r="B506">
        <v>37959166666.667</v>
      </c>
      <c r="C506">
        <v>-77.166488999999999</v>
      </c>
      <c r="D506">
        <v>-67.670592999999997</v>
      </c>
      <c r="F506" s="6" t="s">
        <v>21</v>
      </c>
      <c r="J506">
        <v>37959166666.667</v>
      </c>
      <c r="K506">
        <v>-81.044273000000004</v>
      </c>
      <c r="L506">
        <v>-70.324698999999995</v>
      </c>
      <c r="N506" s="6" t="s">
        <v>21</v>
      </c>
    </row>
    <row r="507" spans="2:16" x14ac:dyDescent="0.25">
      <c r="B507">
        <v>39545000000</v>
      </c>
      <c r="C507">
        <v>-59.374699</v>
      </c>
      <c r="D507">
        <v>-49.297089</v>
      </c>
      <c r="J507">
        <v>39545000000</v>
      </c>
      <c r="K507">
        <v>-82.922089</v>
      </c>
      <c r="L507">
        <v>-72.287987000000001</v>
      </c>
    </row>
    <row r="508" spans="2:16" x14ac:dyDescent="0.25">
      <c r="B508" t="s">
        <v>21</v>
      </c>
      <c r="J508" t="s">
        <v>21</v>
      </c>
    </row>
    <row r="509" spans="2:16" x14ac:dyDescent="0.25">
      <c r="F509" s="6" t="s">
        <v>66</v>
      </c>
      <c r="N509" s="6" t="s">
        <v>66</v>
      </c>
    </row>
    <row r="510" spans="2:16" ht="15.75" x14ac:dyDescent="0.25">
      <c r="F510" s="6" t="s">
        <v>19</v>
      </c>
      <c r="G510" s="6" t="str">
        <f t="shared" ref="G510:G529" si="84">D536</f>
        <v>5Ix3L dBc Log Mag(dB)</v>
      </c>
      <c r="H510" s="33">
        <v>5</v>
      </c>
      <c r="N510" s="6" t="s">
        <v>19</v>
      </c>
      <c r="O510" s="6" t="str">
        <f t="shared" ref="O510:O529" si="85">L536</f>
        <v>5Ix3L dBc Log Mag(dB)</v>
      </c>
      <c r="P510" s="33">
        <v>5</v>
      </c>
    </row>
    <row r="511" spans="2:16" ht="15.75" x14ac:dyDescent="0.25">
      <c r="B511" t="s">
        <v>64</v>
      </c>
      <c r="F511" s="6">
        <f t="shared" ref="F511:F529" si="86">B537/1000000000</f>
        <v>11</v>
      </c>
      <c r="G511" s="6">
        <f t="shared" si="84"/>
        <v>-56.817512999999998</v>
      </c>
      <c r="H511" s="34">
        <f>ABS(AVERAGE(G511:G529)-(H510-1)*10)</f>
        <v>116.62069421052631</v>
      </c>
      <c r="J511" t="s">
        <v>64</v>
      </c>
      <c r="N511" s="6">
        <f t="shared" ref="N511:N529" si="87">J537/1000000000</f>
        <v>11</v>
      </c>
      <c r="O511" s="6">
        <f t="shared" si="85"/>
        <v>-60.367713999999999</v>
      </c>
      <c r="P511" s="34">
        <f>ABS(AVERAGE(O511:O529)-(P510-1)*10)</f>
        <v>111.15964778947368</v>
      </c>
    </row>
    <row r="512" spans="2:16" x14ac:dyDescent="0.25">
      <c r="B512" t="s">
        <v>19</v>
      </c>
      <c r="C512" t="s">
        <v>165</v>
      </c>
      <c r="D512" t="s">
        <v>91</v>
      </c>
      <c r="F512" s="6">
        <f t="shared" si="86"/>
        <v>12.611111111111001</v>
      </c>
      <c r="G512" s="6">
        <f t="shared" si="84"/>
        <v>-61.677509000000001</v>
      </c>
      <c r="J512" t="s">
        <v>19</v>
      </c>
      <c r="K512" t="s">
        <v>165</v>
      </c>
      <c r="L512" t="s">
        <v>91</v>
      </c>
      <c r="N512" s="6">
        <f t="shared" si="87"/>
        <v>12.611111111111001</v>
      </c>
      <c r="O512" s="6">
        <f t="shared" si="85"/>
        <v>-66.006500000000003</v>
      </c>
    </row>
    <row r="513" spans="2:15" x14ac:dyDescent="0.25">
      <c r="B513">
        <v>21545000000</v>
      </c>
      <c r="C513">
        <v>-79.484772000000007</v>
      </c>
      <c r="D513">
        <v>-72.698868000000004</v>
      </c>
      <c r="F513" s="6">
        <f t="shared" si="86"/>
        <v>14.222222222221999</v>
      </c>
      <c r="G513" s="6">
        <f t="shared" si="84"/>
        <v>-62.924762999999999</v>
      </c>
      <c r="J513">
        <v>21545000000</v>
      </c>
      <c r="K513">
        <v>-77.838775999999996</v>
      </c>
      <c r="L513">
        <v>-66.658385999999993</v>
      </c>
      <c r="N513" s="6">
        <f t="shared" si="87"/>
        <v>14.222222222221999</v>
      </c>
      <c r="O513" s="6">
        <f t="shared" si="85"/>
        <v>-67.598029999999994</v>
      </c>
    </row>
    <row r="514" spans="2:15" x14ac:dyDescent="0.25">
      <c r="B514">
        <v>22570277777.778</v>
      </c>
      <c r="C514">
        <v>-85.866652999999999</v>
      </c>
      <c r="D514">
        <v>-79.362183000000002</v>
      </c>
      <c r="F514" s="6">
        <f t="shared" si="86"/>
        <v>15.833333333333</v>
      </c>
      <c r="G514" s="6">
        <f t="shared" si="84"/>
        <v>-74.317352</v>
      </c>
      <c r="J514">
        <v>22570277777.778</v>
      </c>
      <c r="K514">
        <v>-72.523605000000003</v>
      </c>
      <c r="L514">
        <v>-64.437186999999994</v>
      </c>
      <c r="N514" s="6">
        <f t="shared" si="87"/>
        <v>15.833333333333</v>
      </c>
      <c r="O514" s="6">
        <f t="shared" si="85"/>
        <v>-71.282402000000005</v>
      </c>
    </row>
    <row r="515" spans="2:15" x14ac:dyDescent="0.25">
      <c r="B515">
        <v>23595555555.556</v>
      </c>
      <c r="C515">
        <v>-79.954307999999997</v>
      </c>
      <c r="D515">
        <v>-73.916786000000002</v>
      </c>
      <c r="F515" s="6">
        <f t="shared" si="86"/>
        <v>17.444444444443999</v>
      </c>
      <c r="G515" s="6">
        <f t="shared" si="84"/>
        <v>-79.418982999999997</v>
      </c>
      <c r="J515">
        <v>23595555555.556</v>
      </c>
      <c r="K515">
        <v>-77.694953999999996</v>
      </c>
      <c r="L515">
        <v>-71.333031000000005</v>
      </c>
      <c r="N515" s="6">
        <f t="shared" si="87"/>
        <v>17.444444444443999</v>
      </c>
      <c r="O515" s="6">
        <f t="shared" si="85"/>
        <v>-61.86253</v>
      </c>
    </row>
    <row r="516" spans="2:15" x14ac:dyDescent="0.25">
      <c r="B516">
        <v>24620833333.333</v>
      </c>
      <c r="C516">
        <v>-83.148719999999997</v>
      </c>
      <c r="D516">
        <v>-77.186583999999996</v>
      </c>
      <c r="F516" s="6">
        <f t="shared" si="86"/>
        <v>19.055555555556001</v>
      </c>
      <c r="G516" s="6">
        <f t="shared" si="84"/>
        <v>-99.352051000000003</v>
      </c>
      <c r="J516">
        <v>24620833333.333</v>
      </c>
      <c r="K516">
        <v>-87.877601999999996</v>
      </c>
      <c r="L516">
        <v>-81.525818000000001</v>
      </c>
      <c r="N516" s="6">
        <f t="shared" si="87"/>
        <v>19.055555555556001</v>
      </c>
      <c r="O516" s="6">
        <f t="shared" si="85"/>
        <v>-72.933304000000007</v>
      </c>
    </row>
    <row r="517" spans="2:15" x14ac:dyDescent="0.25">
      <c r="B517">
        <v>25646111111.111</v>
      </c>
      <c r="C517">
        <v>-77.391425999999996</v>
      </c>
      <c r="D517">
        <v>-71.566406000000001</v>
      </c>
      <c r="F517" s="6">
        <f t="shared" si="86"/>
        <v>20.666666666666998</v>
      </c>
      <c r="G517" s="6">
        <f t="shared" si="84"/>
        <v>-84.669899000000001</v>
      </c>
      <c r="J517">
        <v>25646111111.111</v>
      </c>
      <c r="K517">
        <v>-83.842040999999995</v>
      </c>
      <c r="L517">
        <v>-77.113235000000003</v>
      </c>
      <c r="N517" s="6">
        <f t="shared" si="87"/>
        <v>20.666666666666998</v>
      </c>
      <c r="O517" s="6">
        <f t="shared" si="85"/>
        <v>-71.887489000000002</v>
      </c>
    </row>
    <row r="518" spans="2:15" x14ac:dyDescent="0.25">
      <c r="B518">
        <v>26671388888.889</v>
      </c>
      <c r="C518">
        <v>-75.449996999999996</v>
      </c>
      <c r="D518">
        <v>-69.378647000000001</v>
      </c>
      <c r="F518" s="6">
        <f t="shared" si="86"/>
        <v>22.277777777777999</v>
      </c>
      <c r="G518" s="6">
        <f t="shared" si="84"/>
        <v>-81.954903000000002</v>
      </c>
      <c r="J518">
        <v>26671388888.889</v>
      </c>
      <c r="K518">
        <v>-84.768249999999995</v>
      </c>
      <c r="L518">
        <v>-77.884743</v>
      </c>
      <c r="N518" s="6">
        <f t="shared" si="87"/>
        <v>22.277777777777999</v>
      </c>
      <c r="O518" s="6">
        <f t="shared" si="85"/>
        <v>-72.723708999999999</v>
      </c>
    </row>
    <row r="519" spans="2:15" x14ac:dyDescent="0.25">
      <c r="B519">
        <v>27696666666.667</v>
      </c>
      <c r="C519">
        <v>-77.904647999999995</v>
      </c>
      <c r="D519">
        <v>-71.429030999999995</v>
      </c>
      <c r="F519" s="6">
        <f t="shared" si="86"/>
        <v>23.888888888888999</v>
      </c>
      <c r="G519" s="6">
        <f t="shared" si="84"/>
        <v>-74.131957999999997</v>
      </c>
      <c r="J519">
        <v>27696666666.667</v>
      </c>
      <c r="K519">
        <v>-88.586044000000001</v>
      </c>
      <c r="L519">
        <v>-81.298980999999998</v>
      </c>
      <c r="N519" s="6">
        <f t="shared" si="87"/>
        <v>23.888888888888999</v>
      </c>
      <c r="O519" s="6">
        <f t="shared" si="85"/>
        <v>-76.297713999999999</v>
      </c>
    </row>
    <row r="520" spans="2:15" x14ac:dyDescent="0.25">
      <c r="B520">
        <v>28721944444.444</v>
      </c>
      <c r="C520">
        <v>-80.483886999999996</v>
      </c>
      <c r="D520">
        <v>-72.874854999999997</v>
      </c>
      <c r="F520" s="6">
        <f t="shared" si="86"/>
        <v>25.5</v>
      </c>
      <c r="G520" s="6">
        <f t="shared" si="84"/>
        <v>-67.282325999999998</v>
      </c>
      <c r="J520">
        <v>28721944444.444</v>
      </c>
      <c r="K520">
        <v>-89.368049999999997</v>
      </c>
      <c r="L520">
        <v>-80.531661999999997</v>
      </c>
      <c r="N520" s="6">
        <f t="shared" si="87"/>
        <v>25.5</v>
      </c>
      <c r="O520" s="6">
        <f t="shared" si="85"/>
        <v>-75.605903999999995</v>
      </c>
    </row>
    <row r="521" spans="2:15" x14ac:dyDescent="0.25">
      <c r="B521">
        <v>29747222222.222</v>
      </c>
      <c r="C521">
        <v>-86.805396999999999</v>
      </c>
      <c r="D521">
        <v>-79.103950999999995</v>
      </c>
      <c r="F521" s="6">
        <f t="shared" si="86"/>
        <v>27.111111111111001</v>
      </c>
      <c r="G521" s="6">
        <f t="shared" si="84"/>
        <v>-72.246132000000003</v>
      </c>
      <c r="J521">
        <v>29747222222.222</v>
      </c>
      <c r="K521">
        <v>-89.015450000000001</v>
      </c>
      <c r="L521">
        <v>-80.619324000000006</v>
      </c>
      <c r="N521" s="6">
        <f t="shared" si="87"/>
        <v>27.111111111111001</v>
      </c>
      <c r="O521" s="6">
        <f t="shared" si="85"/>
        <v>-71.790290999999996</v>
      </c>
    </row>
    <row r="522" spans="2:15" x14ac:dyDescent="0.25">
      <c r="B522">
        <v>30772500000</v>
      </c>
      <c r="C522">
        <v>-87.533851999999996</v>
      </c>
      <c r="D522">
        <v>-80.337288000000001</v>
      </c>
      <c r="F522" s="6">
        <f t="shared" si="86"/>
        <v>28.722222222222001</v>
      </c>
      <c r="G522" s="6">
        <f t="shared" si="84"/>
        <v>-75.452529999999996</v>
      </c>
      <c r="J522">
        <v>30772500000</v>
      </c>
      <c r="K522">
        <v>-106.93916</v>
      </c>
      <c r="L522">
        <v>-98.624251999999998</v>
      </c>
      <c r="N522" s="6">
        <f t="shared" si="87"/>
        <v>28.722222222222001</v>
      </c>
      <c r="O522" s="6">
        <f t="shared" si="85"/>
        <v>-72.626244</v>
      </c>
    </row>
    <row r="523" spans="2:15" x14ac:dyDescent="0.25">
      <c r="B523">
        <v>31797777777.778</v>
      </c>
      <c r="C523">
        <v>-88.013603000000003</v>
      </c>
      <c r="D523">
        <v>-81.019858999999997</v>
      </c>
      <c r="F523" s="6">
        <f t="shared" si="86"/>
        <v>30.333333333333002</v>
      </c>
      <c r="G523" s="6">
        <f t="shared" si="84"/>
        <v>-79.706894000000005</v>
      </c>
      <c r="J523">
        <v>31797777777.778</v>
      </c>
      <c r="K523">
        <v>-86.891211999999996</v>
      </c>
      <c r="L523">
        <v>-78.703238999999996</v>
      </c>
      <c r="N523" s="6">
        <f t="shared" si="87"/>
        <v>30.333333333333002</v>
      </c>
      <c r="O523" s="6">
        <f t="shared" si="85"/>
        <v>-77.861587999999998</v>
      </c>
    </row>
    <row r="524" spans="2:15" x14ac:dyDescent="0.25">
      <c r="B524">
        <v>32823055555.556</v>
      </c>
      <c r="C524">
        <v>-94.838829000000004</v>
      </c>
      <c r="D524">
        <v>-88.073577999999998</v>
      </c>
      <c r="F524" s="6">
        <f t="shared" si="86"/>
        <v>31.944444444443999</v>
      </c>
      <c r="G524" s="6">
        <f t="shared" si="84"/>
        <v>-75.327156000000002</v>
      </c>
      <c r="J524">
        <v>32823055555.556</v>
      </c>
      <c r="K524">
        <v>-87.961815000000001</v>
      </c>
      <c r="L524">
        <v>-79.333327999999995</v>
      </c>
      <c r="N524" s="6">
        <f t="shared" si="87"/>
        <v>31.944444444443999</v>
      </c>
      <c r="O524" s="6">
        <f t="shared" si="85"/>
        <v>-69.840714000000006</v>
      </c>
    </row>
    <row r="525" spans="2:15" x14ac:dyDescent="0.25">
      <c r="B525">
        <v>33848333333.333</v>
      </c>
      <c r="C525">
        <v>-103.36920000000001</v>
      </c>
      <c r="D525">
        <v>-96.452240000000003</v>
      </c>
      <c r="F525" s="6">
        <f t="shared" si="86"/>
        <v>33.555555555555998</v>
      </c>
      <c r="G525" s="6">
        <f t="shared" si="84"/>
        <v>-75.519835999999998</v>
      </c>
      <c r="J525">
        <v>33848333333.333</v>
      </c>
      <c r="K525">
        <v>-92.743019000000004</v>
      </c>
      <c r="L525">
        <v>-83.887848000000005</v>
      </c>
      <c r="N525" s="6">
        <f t="shared" si="87"/>
        <v>33.555555555555998</v>
      </c>
      <c r="O525" s="6">
        <f t="shared" si="85"/>
        <v>-69.919028999999995</v>
      </c>
    </row>
    <row r="526" spans="2:15" x14ac:dyDescent="0.25">
      <c r="B526">
        <v>34873611111.111</v>
      </c>
      <c r="C526">
        <v>-98.651313999999999</v>
      </c>
      <c r="D526">
        <v>-91.072670000000002</v>
      </c>
      <c r="F526" s="6">
        <f t="shared" si="86"/>
        <v>35.166666666666998</v>
      </c>
      <c r="G526" s="6">
        <f t="shared" si="84"/>
        <v>-82.961143000000007</v>
      </c>
      <c r="J526">
        <v>34873611111.111</v>
      </c>
      <c r="K526">
        <v>-92.245543999999995</v>
      </c>
      <c r="L526">
        <v>-83.488960000000006</v>
      </c>
      <c r="N526" s="6">
        <f t="shared" si="87"/>
        <v>35.166666666666998</v>
      </c>
      <c r="O526" s="6">
        <f t="shared" si="85"/>
        <v>-69.361710000000002</v>
      </c>
    </row>
    <row r="527" spans="2:15" x14ac:dyDescent="0.25">
      <c r="B527">
        <v>35898888888.889</v>
      </c>
      <c r="C527">
        <v>-85.910103000000007</v>
      </c>
      <c r="D527">
        <v>-77.045105000000007</v>
      </c>
      <c r="F527" s="6">
        <f t="shared" si="86"/>
        <v>36.777777777777999</v>
      </c>
      <c r="G527" s="6">
        <f t="shared" si="84"/>
        <v>-88.845253</v>
      </c>
      <c r="J527">
        <v>35898888888.889</v>
      </c>
      <c r="K527">
        <v>-92.750259</v>
      </c>
      <c r="L527">
        <v>-83.984183999999999</v>
      </c>
      <c r="N527" s="6">
        <f t="shared" si="87"/>
        <v>36.777777777777999</v>
      </c>
      <c r="O527" s="6">
        <f t="shared" si="85"/>
        <v>-68.357101</v>
      </c>
    </row>
    <row r="528" spans="2:15" x14ac:dyDescent="0.25">
      <c r="B528">
        <v>36924166666.667</v>
      </c>
      <c r="C528">
        <v>-87.084693999999999</v>
      </c>
      <c r="D528">
        <v>-77.492110999999994</v>
      </c>
      <c r="F528" s="6">
        <f t="shared" si="86"/>
        <v>38.388888888888999</v>
      </c>
      <c r="G528" s="6">
        <f t="shared" si="84"/>
        <v>-84.748267999999996</v>
      </c>
      <c r="J528">
        <v>36924166666.667</v>
      </c>
      <c r="K528">
        <v>-84.563698000000002</v>
      </c>
      <c r="L528">
        <v>-75.414542999999995</v>
      </c>
      <c r="N528" s="6">
        <f t="shared" si="87"/>
        <v>38.388888888888999</v>
      </c>
      <c r="O528" s="6">
        <f t="shared" si="85"/>
        <v>-69.636391000000003</v>
      </c>
    </row>
    <row r="529" spans="2:16" x14ac:dyDescent="0.25">
      <c r="B529">
        <v>37949444444.444</v>
      </c>
      <c r="C529">
        <v>-89.355766000000003</v>
      </c>
      <c r="D529">
        <v>-79.7547</v>
      </c>
      <c r="F529" s="6">
        <f t="shared" si="86"/>
        <v>40</v>
      </c>
      <c r="G529" s="6">
        <f t="shared" si="84"/>
        <v>-78.438721000000001</v>
      </c>
      <c r="J529">
        <v>37949444444.444</v>
      </c>
      <c r="K529">
        <v>-87.525825999999995</v>
      </c>
      <c r="L529">
        <v>-77.495468000000002</v>
      </c>
      <c r="N529" s="6">
        <f t="shared" si="87"/>
        <v>40</v>
      </c>
      <c r="O529" s="6">
        <f t="shared" si="85"/>
        <v>-86.074944000000002</v>
      </c>
    </row>
    <row r="530" spans="2:16" x14ac:dyDescent="0.25">
      <c r="B530">
        <v>38974722222.222</v>
      </c>
      <c r="C530">
        <v>-83.799873000000005</v>
      </c>
      <c r="D530">
        <v>-74.303978000000001</v>
      </c>
      <c r="F530" s="6" t="s">
        <v>21</v>
      </c>
      <c r="J530">
        <v>38974722222.222</v>
      </c>
      <c r="K530">
        <v>-86.367019999999997</v>
      </c>
      <c r="L530">
        <v>-75.647452999999999</v>
      </c>
      <c r="N530" s="6" t="s">
        <v>21</v>
      </c>
    </row>
    <row r="531" spans="2:16" x14ac:dyDescent="0.25">
      <c r="B531">
        <v>40000000000</v>
      </c>
      <c r="C531">
        <v>-86.449569999999994</v>
      </c>
      <c r="D531">
        <v>-76.371964000000006</v>
      </c>
      <c r="J531">
        <v>40000000000</v>
      </c>
      <c r="K531">
        <v>-100.33702</v>
      </c>
      <c r="L531">
        <v>-89.702927000000003</v>
      </c>
    </row>
    <row r="532" spans="2:16" x14ac:dyDescent="0.25">
      <c r="B532" t="s">
        <v>21</v>
      </c>
      <c r="J532" t="s">
        <v>21</v>
      </c>
    </row>
    <row r="533" spans="2:16" x14ac:dyDescent="0.25">
      <c r="F533" s="6" t="s">
        <v>68</v>
      </c>
      <c r="N533" s="6" t="s">
        <v>68</v>
      </c>
    </row>
    <row r="534" spans="2:16" ht="15.75" x14ac:dyDescent="0.25">
      <c r="F534" s="6" t="s">
        <v>19</v>
      </c>
      <c r="G534" s="6" t="str">
        <f t="shared" ref="G534:G553" si="88">D560</f>
        <v>5Ix4L dBc Log Mag(dB)</v>
      </c>
      <c r="H534" s="33">
        <v>5</v>
      </c>
      <c r="N534" s="6" t="s">
        <v>19</v>
      </c>
      <c r="O534" s="6" t="str">
        <f t="shared" ref="O534:O553" si="89">L560</f>
        <v>5Ix4L dBc Log Mag(dB)</v>
      </c>
      <c r="P534" s="33">
        <v>5</v>
      </c>
    </row>
    <row r="535" spans="2:16" ht="15.75" x14ac:dyDescent="0.25">
      <c r="B535" t="s">
        <v>66</v>
      </c>
      <c r="F535" s="6">
        <f t="shared" ref="F535:F553" si="90">B561/1000000000</f>
        <v>13.945</v>
      </c>
      <c r="G535" s="6">
        <f t="shared" si="88"/>
        <v>-64.533721999999997</v>
      </c>
      <c r="H535" s="34">
        <f>ABS(AVERAGE(G535:G553)-(H534-1)*10)</f>
        <v>114.9245432631579</v>
      </c>
      <c r="J535" t="s">
        <v>66</v>
      </c>
      <c r="N535" s="6">
        <f t="shared" ref="N535:N553" si="91">J561/1000000000</f>
        <v>13.945</v>
      </c>
      <c r="O535" s="6">
        <f t="shared" si="89"/>
        <v>-69.240371999999994</v>
      </c>
      <c r="P535" s="34">
        <f>ABS(AVERAGE(O535:O553)-(P534-1)*10)</f>
        <v>116.92242152631579</v>
      </c>
    </row>
    <row r="536" spans="2:16" x14ac:dyDescent="0.25">
      <c r="B536" t="s">
        <v>19</v>
      </c>
      <c r="C536" t="s">
        <v>166</v>
      </c>
      <c r="D536" t="s">
        <v>92</v>
      </c>
      <c r="F536" s="6">
        <f t="shared" si="90"/>
        <v>15.3925</v>
      </c>
      <c r="G536" s="6">
        <f t="shared" si="88"/>
        <v>-73.810920999999993</v>
      </c>
      <c r="J536" t="s">
        <v>19</v>
      </c>
      <c r="K536" t="s">
        <v>166</v>
      </c>
      <c r="L536" t="s">
        <v>92</v>
      </c>
      <c r="N536" s="6">
        <f t="shared" si="91"/>
        <v>15.3925</v>
      </c>
      <c r="O536" s="6">
        <f t="shared" si="89"/>
        <v>-72.348495</v>
      </c>
    </row>
    <row r="537" spans="2:16" x14ac:dyDescent="0.25">
      <c r="B537">
        <v>11000000000</v>
      </c>
      <c r="C537">
        <v>-63.603413000000003</v>
      </c>
      <c r="D537">
        <v>-56.817512999999998</v>
      </c>
      <c r="F537" s="6">
        <f t="shared" si="90"/>
        <v>16.84</v>
      </c>
      <c r="G537" s="6">
        <f t="shared" si="88"/>
        <v>-65.989647000000005</v>
      </c>
      <c r="J537">
        <v>11000000000</v>
      </c>
      <c r="K537">
        <v>-71.548102999999998</v>
      </c>
      <c r="L537">
        <v>-60.367713999999999</v>
      </c>
      <c r="N537" s="6">
        <f t="shared" si="91"/>
        <v>16.84</v>
      </c>
      <c r="O537" s="6">
        <f t="shared" si="89"/>
        <v>-84.187163999999996</v>
      </c>
    </row>
    <row r="538" spans="2:16" x14ac:dyDescent="0.25">
      <c r="B538">
        <v>12611111111.111</v>
      </c>
      <c r="C538">
        <v>-68.181984</v>
      </c>
      <c r="D538">
        <v>-61.677509000000001</v>
      </c>
      <c r="F538" s="6">
        <f t="shared" si="90"/>
        <v>18.287500000000001</v>
      </c>
      <c r="G538" s="6">
        <f t="shared" si="88"/>
        <v>-70.369629000000003</v>
      </c>
      <c r="J538">
        <v>12611111111.111</v>
      </c>
      <c r="K538">
        <v>-74.092911000000001</v>
      </c>
      <c r="L538">
        <v>-66.006500000000003</v>
      </c>
      <c r="N538" s="6">
        <f t="shared" si="91"/>
        <v>18.287500000000001</v>
      </c>
      <c r="O538" s="6">
        <f t="shared" si="89"/>
        <v>-76.472610000000003</v>
      </c>
    </row>
    <row r="539" spans="2:16" x14ac:dyDescent="0.25">
      <c r="B539">
        <v>14222222222.222</v>
      </c>
      <c r="C539">
        <v>-68.962280000000007</v>
      </c>
      <c r="D539">
        <v>-62.924762999999999</v>
      </c>
      <c r="F539" s="6">
        <f t="shared" si="90"/>
        <v>19.734999999999999</v>
      </c>
      <c r="G539" s="6">
        <f t="shared" si="88"/>
        <v>-71.432761999999997</v>
      </c>
      <c r="J539">
        <v>14222222222.222</v>
      </c>
      <c r="K539">
        <v>-73.959946000000002</v>
      </c>
      <c r="L539">
        <v>-67.598029999999994</v>
      </c>
      <c r="N539" s="6">
        <f t="shared" si="91"/>
        <v>19.734999999999999</v>
      </c>
      <c r="O539" s="6">
        <f t="shared" si="89"/>
        <v>-80.535919000000007</v>
      </c>
    </row>
    <row r="540" spans="2:16" x14ac:dyDescent="0.25">
      <c r="B540">
        <v>15833333333.333</v>
      </c>
      <c r="C540">
        <v>-80.279494999999997</v>
      </c>
      <c r="D540">
        <v>-74.317352</v>
      </c>
      <c r="F540" s="6">
        <f t="shared" si="90"/>
        <v>21.182500000000001</v>
      </c>
      <c r="G540" s="6">
        <f t="shared" si="88"/>
        <v>-71.430083999999994</v>
      </c>
      <c r="J540">
        <v>15833333333.333</v>
      </c>
      <c r="K540">
        <v>-77.634192999999996</v>
      </c>
      <c r="L540">
        <v>-71.282402000000005</v>
      </c>
      <c r="N540" s="6">
        <f t="shared" si="91"/>
        <v>21.182500000000001</v>
      </c>
      <c r="O540" s="6">
        <f t="shared" si="89"/>
        <v>-79.743851000000006</v>
      </c>
    </row>
    <row r="541" spans="2:16" x14ac:dyDescent="0.25">
      <c r="B541">
        <v>17444444444.444</v>
      </c>
      <c r="C541">
        <v>-85.243995999999996</v>
      </c>
      <c r="D541">
        <v>-79.418982999999997</v>
      </c>
      <c r="F541" s="6">
        <f t="shared" si="90"/>
        <v>22.63</v>
      </c>
      <c r="G541" s="6">
        <f t="shared" si="88"/>
        <v>-64.171211</v>
      </c>
      <c r="J541">
        <v>17444444444.444</v>
      </c>
      <c r="K541">
        <v>-68.591330999999997</v>
      </c>
      <c r="L541">
        <v>-61.86253</v>
      </c>
      <c r="N541" s="6">
        <f t="shared" si="91"/>
        <v>22.63</v>
      </c>
      <c r="O541" s="6">
        <f t="shared" si="89"/>
        <v>-80.040970000000002</v>
      </c>
    </row>
    <row r="542" spans="2:16" x14ac:dyDescent="0.25">
      <c r="B542">
        <v>19055555555.556</v>
      </c>
      <c r="C542">
        <v>-105.4234</v>
      </c>
      <c r="D542">
        <v>-99.352051000000003</v>
      </c>
      <c r="F542" s="6">
        <f t="shared" si="90"/>
        <v>24.077500000000001</v>
      </c>
      <c r="G542" s="6">
        <f t="shared" si="88"/>
        <v>-62.416870000000003</v>
      </c>
      <c r="J542">
        <v>19055555555.556</v>
      </c>
      <c r="K542">
        <v>-79.816811000000001</v>
      </c>
      <c r="L542">
        <v>-72.933304000000007</v>
      </c>
      <c r="N542" s="6">
        <f t="shared" si="91"/>
        <v>24.077500000000001</v>
      </c>
      <c r="O542" s="6">
        <f t="shared" si="89"/>
        <v>-82.034447</v>
      </c>
    </row>
    <row r="543" spans="2:16" x14ac:dyDescent="0.25">
      <c r="B543">
        <v>20666666666.667</v>
      </c>
      <c r="C543">
        <v>-91.145515000000003</v>
      </c>
      <c r="D543">
        <v>-84.669899000000001</v>
      </c>
      <c r="F543" s="6">
        <f t="shared" si="90"/>
        <v>25.524999999999999</v>
      </c>
      <c r="G543" s="6">
        <f t="shared" si="88"/>
        <v>-66.74633</v>
      </c>
      <c r="J543">
        <v>20666666666.667</v>
      </c>
      <c r="K543">
        <v>-79.174544999999995</v>
      </c>
      <c r="L543">
        <v>-71.887489000000002</v>
      </c>
      <c r="N543" s="6">
        <f t="shared" si="91"/>
        <v>25.524999999999999</v>
      </c>
      <c r="O543" s="6">
        <f t="shared" si="89"/>
        <v>-77.978531000000004</v>
      </c>
    </row>
    <row r="544" spans="2:16" x14ac:dyDescent="0.25">
      <c r="B544">
        <v>22277777777.778</v>
      </c>
      <c r="C544">
        <v>-89.563934000000003</v>
      </c>
      <c r="D544">
        <v>-81.954903000000002</v>
      </c>
      <c r="F544" s="6">
        <f t="shared" si="90"/>
        <v>26.9725</v>
      </c>
      <c r="G544" s="6">
        <f t="shared" si="88"/>
        <v>-75.657059000000004</v>
      </c>
      <c r="J544">
        <v>22277777777.778</v>
      </c>
      <c r="K544">
        <v>-81.560096999999999</v>
      </c>
      <c r="L544">
        <v>-72.723708999999999</v>
      </c>
      <c r="N544" s="6">
        <f t="shared" si="91"/>
        <v>26.9725</v>
      </c>
      <c r="O544" s="6">
        <f t="shared" si="89"/>
        <v>-82.897803999999994</v>
      </c>
    </row>
    <row r="545" spans="2:16" x14ac:dyDescent="0.25">
      <c r="B545">
        <v>23888888888.889</v>
      </c>
      <c r="C545">
        <v>-81.833404999999999</v>
      </c>
      <c r="D545">
        <v>-74.131957999999997</v>
      </c>
      <c r="F545" s="6">
        <f t="shared" si="90"/>
        <v>28.42</v>
      </c>
      <c r="G545" s="6">
        <f t="shared" si="88"/>
        <v>-82.419326999999996</v>
      </c>
      <c r="J545">
        <v>23888888888.889</v>
      </c>
      <c r="K545">
        <v>-84.693848000000003</v>
      </c>
      <c r="L545">
        <v>-76.297713999999999</v>
      </c>
      <c r="N545" s="6">
        <f t="shared" si="91"/>
        <v>28.42</v>
      </c>
      <c r="O545" s="6">
        <f t="shared" si="89"/>
        <v>-73.735405</v>
      </c>
    </row>
    <row r="546" spans="2:16" x14ac:dyDescent="0.25">
      <c r="B546">
        <v>25500000000</v>
      </c>
      <c r="C546">
        <v>-74.478888999999995</v>
      </c>
      <c r="D546">
        <v>-67.282325999999998</v>
      </c>
      <c r="F546" s="6">
        <f t="shared" si="90"/>
        <v>29.8675</v>
      </c>
      <c r="G546" s="6">
        <f t="shared" si="88"/>
        <v>-78.198875000000001</v>
      </c>
      <c r="J546">
        <v>25500000000</v>
      </c>
      <c r="K546">
        <v>-83.920822000000001</v>
      </c>
      <c r="L546">
        <v>-75.605903999999995</v>
      </c>
      <c r="N546" s="6">
        <f t="shared" si="91"/>
        <v>29.8675</v>
      </c>
      <c r="O546" s="6">
        <f t="shared" si="89"/>
        <v>-73.426224000000005</v>
      </c>
    </row>
    <row r="547" spans="2:16" x14ac:dyDescent="0.25">
      <c r="B547">
        <v>27111111111.111</v>
      </c>
      <c r="C547">
        <v>-79.239868000000001</v>
      </c>
      <c r="D547">
        <v>-72.246132000000003</v>
      </c>
      <c r="F547" s="6">
        <f t="shared" si="90"/>
        <v>31.315000000000001</v>
      </c>
      <c r="G547" s="6">
        <f t="shared" si="88"/>
        <v>-84.470070000000007</v>
      </c>
      <c r="J547">
        <v>27111111111.111</v>
      </c>
      <c r="K547">
        <v>-79.978263999999996</v>
      </c>
      <c r="L547">
        <v>-71.790290999999996</v>
      </c>
      <c r="N547" s="6">
        <f t="shared" si="91"/>
        <v>31.315000000000001</v>
      </c>
      <c r="O547" s="6">
        <f t="shared" si="89"/>
        <v>-75.227210999999997</v>
      </c>
    </row>
    <row r="548" spans="2:16" x14ac:dyDescent="0.25">
      <c r="B548">
        <v>28722222222.222</v>
      </c>
      <c r="C548">
        <v>-82.217781000000002</v>
      </c>
      <c r="D548">
        <v>-75.452529999999996</v>
      </c>
      <c r="F548" s="6">
        <f t="shared" si="90"/>
        <v>32.762500000000003</v>
      </c>
      <c r="G548" s="6">
        <f t="shared" si="88"/>
        <v>-85.019417000000004</v>
      </c>
      <c r="J548">
        <v>28722222222.222</v>
      </c>
      <c r="K548">
        <v>-81.254729999999995</v>
      </c>
      <c r="L548">
        <v>-72.626244</v>
      </c>
      <c r="N548" s="6">
        <f t="shared" si="91"/>
        <v>32.762500000000003</v>
      </c>
      <c r="O548" s="6">
        <f t="shared" si="89"/>
        <v>-74.241585000000001</v>
      </c>
    </row>
    <row r="549" spans="2:16" x14ac:dyDescent="0.25">
      <c r="B549">
        <v>30333333333.333</v>
      </c>
      <c r="C549">
        <v>-86.623863</v>
      </c>
      <c r="D549">
        <v>-79.706894000000005</v>
      </c>
      <c r="F549" s="6">
        <f t="shared" si="90"/>
        <v>34.21</v>
      </c>
      <c r="G549" s="6">
        <f t="shared" si="88"/>
        <v>-76.561797999999996</v>
      </c>
      <c r="J549">
        <v>30333333333.333</v>
      </c>
      <c r="K549">
        <v>-86.716758999999996</v>
      </c>
      <c r="L549">
        <v>-77.861587999999998</v>
      </c>
      <c r="N549" s="6">
        <f t="shared" si="91"/>
        <v>34.21</v>
      </c>
      <c r="O549" s="6">
        <f t="shared" si="89"/>
        <v>-83.902839999999998</v>
      </c>
    </row>
    <row r="550" spans="2:16" x14ac:dyDescent="0.25">
      <c r="B550">
        <v>31944444444.444</v>
      </c>
      <c r="C550">
        <v>-82.905792000000005</v>
      </c>
      <c r="D550">
        <v>-75.327156000000002</v>
      </c>
      <c r="F550" s="6">
        <f t="shared" si="90"/>
        <v>35.657499999999999</v>
      </c>
      <c r="G550" s="6">
        <f t="shared" si="88"/>
        <v>-85.628258000000002</v>
      </c>
      <c r="J550">
        <v>31944444444.444</v>
      </c>
      <c r="K550">
        <v>-78.597305000000006</v>
      </c>
      <c r="L550">
        <v>-69.840714000000006</v>
      </c>
      <c r="N550" s="6">
        <f t="shared" si="91"/>
        <v>35.657499999999999</v>
      </c>
      <c r="O550" s="6">
        <f t="shared" si="89"/>
        <v>-80.235527000000005</v>
      </c>
    </row>
    <row r="551" spans="2:16" x14ac:dyDescent="0.25">
      <c r="B551">
        <v>33555555555.556</v>
      </c>
      <c r="C551">
        <v>-84.384833999999998</v>
      </c>
      <c r="D551">
        <v>-75.519835999999998</v>
      </c>
      <c r="F551" s="6">
        <f t="shared" si="90"/>
        <v>37.104999999999997</v>
      </c>
      <c r="G551" s="6">
        <f t="shared" si="88"/>
        <v>-82.918930000000003</v>
      </c>
      <c r="J551">
        <v>33555555555.556</v>
      </c>
      <c r="K551">
        <v>-78.685103999999995</v>
      </c>
      <c r="L551">
        <v>-69.919028999999995</v>
      </c>
      <c r="N551" s="6">
        <f t="shared" si="91"/>
        <v>37.104999999999997</v>
      </c>
      <c r="O551" s="6">
        <f t="shared" si="89"/>
        <v>-71.051590000000004</v>
      </c>
    </row>
    <row r="552" spans="2:16" x14ac:dyDescent="0.25">
      <c r="B552">
        <v>35166666666.667</v>
      </c>
      <c r="C552">
        <v>-92.553725999999997</v>
      </c>
      <c r="D552">
        <v>-82.961143000000007</v>
      </c>
      <c r="F552" s="6">
        <f t="shared" si="90"/>
        <v>38.552500000000002</v>
      </c>
      <c r="G552" s="6">
        <f t="shared" si="88"/>
        <v>-79.524963</v>
      </c>
      <c r="J552">
        <v>35166666666.667</v>
      </c>
      <c r="K552">
        <v>-78.510872000000006</v>
      </c>
      <c r="L552">
        <v>-69.361710000000002</v>
      </c>
      <c r="N552" s="6">
        <f t="shared" si="91"/>
        <v>38.552500000000002</v>
      </c>
      <c r="O552" s="6">
        <f t="shared" si="89"/>
        <v>-74.740120000000005</v>
      </c>
    </row>
    <row r="553" spans="2:16" x14ac:dyDescent="0.25">
      <c r="B553">
        <v>36777777777.778</v>
      </c>
      <c r="C553">
        <v>-98.44632</v>
      </c>
      <c r="D553">
        <v>-88.845253</v>
      </c>
      <c r="F553" s="6">
        <f t="shared" si="90"/>
        <v>40</v>
      </c>
      <c r="G553" s="6">
        <f t="shared" si="88"/>
        <v>-82.266448999999994</v>
      </c>
      <c r="J553">
        <v>36777777777.778</v>
      </c>
      <c r="K553">
        <v>-78.387459000000007</v>
      </c>
      <c r="L553">
        <v>-68.357101</v>
      </c>
      <c r="N553" s="6">
        <f t="shared" si="91"/>
        <v>40</v>
      </c>
      <c r="O553" s="6">
        <f t="shared" si="89"/>
        <v>-69.485343999999998</v>
      </c>
    </row>
    <row r="554" spans="2:16" x14ac:dyDescent="0.25">
      <c r="B554">
        <v>38388888888.889</v>
      </c>
      <c r="C554">
        <v>-94.244170999999994</v>
      </c>
      <c r="D554">
        <v>-84.748267999999996</v>
      </c>
      <c r="F554" s="6" t="s">
        <v>21</v>
      </c>
      <c r="J554">
        <v>38388888888.889</v>
      </c>
      <c r="K554">
        <v>-80.355964999999998</v>
      </c>
      <c r="L554">
        <v>-69.636391000000003</v>
      </c>
      <c r="N554" s="6" t="s">
        <v>21</v>
      </c>
    </row>
    <row r="555" spans="2:16" x14ac:dyDescent="0.25">
      <c r="B555">
        <v>40000000000</v>
      </c>
      <c r="C555">
        <v>-88.516334999999998</v>
      </c>
      <c r="D555">
        <v>-78.438721000000001</v>
      </c>
      <c r="J555">
        <v>40000000000</v>
      </c>
      <c r="K555">
        <v>-96.709038000000007</v>
      </c>
      <c r="L555">
        <v>-86.074944000000002</v>
      </c>
    </row>
    <row r="556" spans="2:16" x14ac:dyDescent="0.25">
      <c r="B556" t="s">
        <v>21</v>
      </c>
      <c r="J556" t="s">
        <v>21</v>
      </c>
    </row>
    <row r="557" spans="2:16" x14ac:dyDescent="0.25">
      <c r="F557" s="6" t="s">
        <v>70</v>
      </c>
      <c r="N557" s="6" t="s">
        <v>70</v>
      </c>
    </row>
    <row r="558" spans="2:16" ht="15.75" x14ac:dyDescent="0.25">
      <c r="F558" s="6" t="s">
        <v>19</v>
      </c>
      <c r="G558" s="6" t="str">
        <f t="shared" ref="G558:G577" si="92">D584</f>
        <v>5Ix5L dBc Log Mag(dB)</v>
      </c>
      <c r="H558" s="33">
        <v>5</v>
      </c>
      <c r="N558" s="6" t="s">
        <v>19</v>
      </c>
      <c r="O558" s="6" t="str">
        <f t="shared" ref="O558:O577" si="93">L584</f>
        <v>5Ix5L dBc Log Mag(dB)</v>
      </c>
      <c r="P558" s="33">
        <v>5</v>
      </c>
    </row>
    <row r="559" spans="2:16" ht="15.75" x14ac:dyDescent="0.25">
      <c r="B559" t="s">
        <v>68</v>
      </c>
      <c r="F559" s="6">
        <f t="shared" ref="F559:F577" si="94">B585/1000000000</f>
        <v>24.945</v>
      </c>
      <c r="G559" s="6">
        <f t="shared" si="92"/>
        <v>-51.570911000000002</v>
      </c>
      <c r="H559" s="34">
        <f>ABS(AVERAGE(G559:G577)-(H558-1)*10)</f>
        <v>98.153412578947353</v>
      </c>
      <c r="J559" t="s">
        <v>68</v>
      </c>
      <c r="N559" s="6">
        <f t="shared" ref="N559:N577" si="95">J585/1000000000</f>
        <v>24.945</v>
      </c>
      <c r="O559" s="6">
        <f t="shared" si="93"/>
        <v>-57.736839000000003</v>
      </c>
      <c r="P559" s="34">
        <f>ABS(AVERAGE(O559:O577)-(P558-1)*10)</f>
        <v>107.45420873684212</v>
      </c>
    </row>
    <row r="560" spans="2:16" x14ac:dyDescent="0.25">
      <c r="B560" t="s">
        <v>19</v>
      </c>
      <c r="C560" t="s">
        <v>167</v>
      </c>
      <c r="D560" t="s">
        <v>93</v>
      </c>
      <c r="F560" s="6">
        <f t="shared" si="94"/>
        <v>25.781388888889001</v>
      </c>
      <c r="G560" s="6">
        <f t="shared" si="92"/>
        <v>-51.000991999999997</v>
      </c>
      <c r="J560" t="s">
        <v>19</v>
      </c>
      <c r="K560" t="s">
        <v>167</v>
      </c>
      <c r="L560" t="s">
        <v>93</v>
      </c>
      <c r="N560" s="6">
        <f t="shared" si="95"/>
        <v>25.781388888889001</v>
      </c>
      <c r="O560" s="6">
        <f t="shared" si="93"/>
        <v>-64.755324999999999</v>
      </c>
    </row>
    <row r="561" spans="2:15" x14ac:dyDescent="0.25">
      <c r="B561">
        <v>13945000000</v>
      </c>
      <c r="C561">
        <v>-71.319626</v>
      </c>
      <c r="D561">
        <v>-64.533721999999997</v>
      </c>
      <c r="F561" s="6">
        <f t="shared" si="94"/>
        <v>26.617777777777999</v>
      </c>
      <c r="G561" s="6">
        <f t="shared" si="92"/>
        <v>-51.661121000000001</v>
      </c>
      <c r="J561">
        <v>13945000000</v>
      </c>
      <c r="K561">
        <v>-80.420760999999999</v>
      </c>
      <c r="L561">
        <v>-69.240371999999994</v>
      </c>
      <c r="N561" s="6">
        <f t="shared" si="95"/>
        <v>26.617777777777999</v>
      </c>
      <c r="O561" s="6">
        <f t="shared" si="93"/>
        <v>-66.545135000000002</v>
      </c>
    </row>
    <row r="562" spans="2:15" x14ac:dyDescent="0.25">
      <c r="B562">
        <v>15392500000</v>
      </c>
      <c r="C562">
        <v>-80.315392000000003</v>
      </c>
      <c r="D562">
        <v>-73.810920999999993</v>
      </c>
      <c r="F562" s="6">
        <f t="shared" si="94"/>
        <v>27.454166666667</v>
      </c>
      <c r="G562" s="6">
        <f t="shared" si="92"/>
        <v>-56.568851000000002</v>
      </c>
      <c r="J562">
        <v>15392500000</v>
      </c>
      <c r="K562">
        <v>-80.434914000000006</v>
      </c>
      <c r="L562">
        <v>-72.348495</v>
      </c>
      <c r="N562" s="6">
        <f t="shared" si="95"/>
        <v>27.454166666667</v>
      </c>
      <c r="O562" s="6">
        <f t="shared" si="93"/>
        <v>-64.656616</v>
      </c>
    </row>
    <row r="563" spans="2:15" x14ac:dyDescent="0.25">
      <c r="B563">
        <v>16840000000</v>
      </c>
      <c r="C563">
        <v>-72.027161000000007</v>
      </c>
      <c r="D563">
        <v>-65.989647000000005</v>
      </c>
      <c r="F563" s="6">
        <f t="shared" si="94"/>
        <v>28.290555555556001</v>
      </c>
      <c r="G563" s="6">
        <f t="shared" si="92"/>
        <v>-55.242778999999999</v>
      </c>
      <c r="J563">
        <v>16840000000</v>
      </c>
      <c r="K563">
        <v>-90.549080000000004</v>
      </c>
      <c r="L563">
        <v>-84.187163999999996</v>
      </c>
      <c r="N563" s="6">
        <f t="shared" si="95"/>
        <v>28.290555555556001</v>
      </c>
      <c r="O563" s="6">
        <f t="shared" si="93"/>
        <v>-66.403450000000007</v>
      </c>
    </row>
    <row r="564" spans="2:15" x14ac:dyDescent="0.25">
      <c r="B564">
        <v>18287500000</v>
      </c>
      <c r="C564">
        <v>-76.331764000000007</v>
      </c>
      <c r="D564">
        <v>-70.369629000000003</v>
      </c>
      <c r="F564" s="6">
        <f t="shared" si="94"/>
        <v>29.126944444444</v>
      </c>
      <c r="G564" s="6">
        <f t="shared" si="92"/>
        <v>-60.936447000000001</v>
      </c>
      <c r="J564">
        <v>18287500000</v>
      </c>
      <c r="K564">
        <v>-82.824402000000006</v>
      </c>
      <c r="L564">
        <v>-76.472610000000003</v>
      </c>
      <c r="N564" s="6">
        <f t="shared" si="95"/>
        <v>29.126944444444</v>
      </c>
      <c r="O564" s="6">
        <f t="shared" si="93"/>
        <v>-63.845351999999998</v>
      </c>
    </row>
    <row r="565" spans="2:15" x14ac:dyDescent="0.25">
      <c r="B565">
        <v>19735000000</v>
      </c>
      <c r="C565">
        <v>-77.257782000000006</v>
      </c>
      <c r="D565">
        <v>-71.432761999999997</v>
      </c>
      <c r="F565" s="6">
        <f t="shared" si="94"/>
        <v>29.963333333333001</v>
      </c>
      <c r="G565" s="6">
        <f t="shared" si="92"/>
        <v>-71.800651999999999</v>
      </c>
      <c r="J565">
        <v>19735000000</v>
      </c>
      <c r="K565">
        <v>-87.264724999999999</v>
      </c>
      <c r="L565">
        <v>-80.535919000000007</v>
      </c>
      <c r="N565" s="6">
        <f t="shared" si="95"/>
        <v>29.963333333333001</v>
      </c>
      <c r="O565" s="6">
        <f t="shared" si="93"/>
        <v>-64.760741999999993</v>
      </c>
    </row>
    <row r="566" spans="2:15" x14ac:dyDescent="0.25">
      <c r="B566">
        <v>21182500000</v>
      </c>
      <c r="C566">
        <v>-77.501434000000003</v>
      </c>
      <c r="D566">
        <v>-71.430083999999994</v>
      </c>
      <c r="F566" s="6">
        <f t="shared" si="94"/>
        <v>30.799722222222002</v>
      </c>
      <c r="G566" s="6">
        <f t="shared" si="92"/>
        <v>-58.087314999999997</v>
      </c>
      <c r="J566">
        <v>21182500000</v>
      </c>
      <c r="K566">
        <v>-86.627357000000003</v>
      </c>
      <c r="L566">
        <v>-79.743851000000006</v>
      </c>
      <c r="N566" s="6">
        <f t="shared" si="95"/>
        <v>30.799722222222002</v>
      </c>
      <c r="O566" s="6">
        <f t="shared" si="93"/>
        <v>-67.936592000000005</v>
      </c>
    </row>
    <row r="567" spans="2:15" x14ac:dyDescent="0.25">
      <c r="B567">
        <v>22630000000</v>
      </c>
      <c r="C567">
        <v>-70.646820000000005</v>
      </c>
      <c r="D567">
        <v>-64.171211</v>
      </c>
      <c r="F567" s="6">
        <f t="shared" si="94"/>
        <v>31.636111111110999</v>
      </c>
      <c r="G567" s="6">
        <f t="shared" si="92"/>
        <v>-51.496989999999997</v>
      </c>
      <c r="J567">
        <v>22630000000</v>
      </c>
      <c r="K567">
        <v>-87.328033000000005</v>
      </c>
      <c r="L567">
        <v>-80.040970000000002</v>
      </c>
      <c r="N567" s="6">
        <f t="shared" si="95"/>
        <v>31.636111111110999</v>
      </c>
      <c r="O567" s="6">
        <f t="shared" si="93"/>
        <v>-66.522118000000006</v>
      </c>
    </row>
    <row r="568" spans="2:15" x14ac:dyDescent="0.25">
      <c r="B568">
        <v>24077500000</v>
      </c>
      <c r="C568">
        <v>-70.025902000000002</v>
      </c>
      <c r="D568">
        <v>-62.416870000000003</v>
      </c>
      <c r="F568" s="6">
        <f t="shared" si="94"/>
        <v>32.472499999999997</v>
      </c>
      <c r="G568" s="6">
        <f t="shared" si="92"/>
        <v>-53.485435000000003</v>
      </c>
      <c r="J568">
        <v>24077500000</v>
      </c>
      <c r="K568">
        <v>-90.870834000000002</v>
      </c>
      <c r="L568">
        <v>-82.034447</v>
      </c>
      <c r="N568" s="6">
        <f t="shared" si="95"/>
        <v>32.472499999999997</v>
      </c>
      <c r="O568" s="6">
        <f t="shared" si="93"/>
        <v>-69.358413999999996</v>
      </c>
    </row>
    <row r="569" spans="2:15" x14ac:dyDescent="0.25">
      <c r="B569">
        <v>25525000000</v>
      </c>
      <c r="C569">
        <v>-74.447777000000002</v>
      </c>
      <c r="D569">
        <v>-66.74633</v>
      </c>
      <c r="F569" s="6">
        <f t="shared" si="94"/>
        <v>33.308888888889001</v>
      </c>
      <c r="G569" s="6">
        <f t="shared" si="92"/>
        <v>-58.443587999999998</v>
      </c>
      <c r="J569">
        <v>25525000000</v>
      </c>
      <c r="K569">
        <v>-86.374663999999996</v>
      </c>
      <c r="L569">
        <v>-77.978531000000004</v>
      </c>
      <c r="N569" s="6">
        <f t="shared" si="95"/>
        <v>33.308888888889001</v>
      </c>
      <c r="O569" s="6">
        <f t="shared" si="93"/>
        <v>-72.345466999999999</v>
      </c>
    </row>
    <row r="570" spans="2:15" x14ac:dyDescent="0.25">
      <c r="B570">
        <v>26972500000</v>
      </c>
      <c r="C570">
        <v>-82.853622000000001</v>
      </c>
      <c r="D570">
        <v>-75.657059000000004</v>
      </c>
      <c r="F570" s="6">
        <f t="shared" si="94"/>
        <v>34.145277777777999</v>
      </c>
      <c r="G570" s="6">
        <f t="shared" si="92"/>
        <v>-59.227435999999997</v>
      </c>
      <c r="J570">
        <v>26972500000</v>
      </c>
      <c r="K570">
        <v>-91.212722999999997</v>
      </c>
      <c r="L570">
        <v>-82.897803999999994</v>
      </c>
      <c r="N570" s="6">
        <f t="shared" si="95"/>
        <v>34.145277777777999</v>
      </c>
      <c r="O570" s="6">
        <f t="shared" si="93"/>
        <v>-74.561867000000007</v>
      </c>
    </row>
    <row r="571" spans="2:15" x14ac:dyDescent="0.25">
      <c r="B571">
        <v>28420000000</v>
      </c>
      <c r="C571">
        <v>-89.413071000000002</v>
      </c>
      <c r="D571">
        <v>-82.419326999999996</v>
      </c>
      <c r="F571" s="6">
        <f t="shared" si="94"/>
        <v>34.981666666667003</v>
      </c>
      <c r="G571" s="6">
        <f t="shared" si="92"/>
        <v>-63.125411999999997</v>
      </c>
      <c r="J571">
        <v>28420000000</v>
      </c>
      <c r="K571">
        <v>-81.923378</v>
      </c>
      <c r="L571">
        <v>-73.735405</v>
      </c>
      <c r="N571" s="6">
        <f t="shared" si="95"/>
        <v>34.981666666667003</v>
      </c>
      <c r="O571" s="6">
        <f t="shared" si="93"/>
        <v>-70.768623000000005</v>
      </c>
    </row>
    <row r="572" spans="2:15" x14ac:dyDescent="0.25">
      <c r="B572">
        <v>29867500000</v>
      </c>
      <c r="C572">
        <v>-84.964127000000005</v>
      </c>
      <c r="D572">
        <v>-78.198875000000001</v>
      </c>
      <c r="F572" s="6">
        <f t="shared" si="94"/>
        <v>35.818055555556001</v>
      </c>
      <c r="G572" s="6">
        <f t="shared" si="92"/>
        <v>-58.603222000000002</v>
      </c>
      <c r="J572">
        <v>29867500000</v>
      </c>
      <c r="K572">
        <v>-82.05471</v>
      </c>
      <c r="L572">
        <v>-73.426224000000005</v>
      </c>
      <c r="N572" s="6">
        <f t="shared" si="95"/>
        <v>35.818055555556001</v>
      </c>
      <c r="O572" s="6">
        <f t="shared" si="93"/>
        <v>-69.878005999999999</v>
      </c>
    </row>
    <row r="573" spans="2:15" x14ac:dyDescent="0.25">
      <c r="B573">
        <v>31315000000</v>
      </c>
      <c r="C573">
        <v>-91.387039000000001</v>
      </c>
      <c r="D573">
        <v>-84.470070000000007</v>
      </c>
      <c r="F573" s="6">
        <f t="shared" si="94"/>
        <v>36.654444444444003</v>
      </c>
      <c r="G573" s="6">
        <f t="shared" si="92"/>
        <v>-57.487994999999998</v>
      </c>
      <c r="J573">
        <v>31315000000</v>
      </c>
      <c r="K573">
        <v>-84.082381999999996</v>
      </c>
      <c r="L573">
        <v>-75.227210999999997</v>
      </c>
      <c r="N573" s="6">
        <f t="shared" si="95"/>
        <v>36.654444444444003</v>
      </c>
      <c r="O573" s="6">
        <f t="shared" si="93"/>
        <v>-66.949485999999993</v>
      </c>
    </row>
    <row r="574" spans="2:15" x14ac:dyDescent="0.25">
      <c r="B574">
        <v>32762500000</v>
      </c>
      <c r="C574">
        <v>-92.598052999999993</v>
      </c>
      <c r="D574">
        <v>-85.019417000000004</v>
      </c>
      <c r="F574" s="6">
        <f t="shared" si="94"/>
        <v>37.490833333333001</v>
      </c>
      <c r="G574" s="6">
        <f t="shared" si="92"/>
        <v>-60.412685000000003</v>
      </c>
      <c r="J574">
        <v>32762500000</v>
      </c>
      <c r="K574">
        <v>-82.998169000000004</v>
      </c>
      <c r="L574">
        <v>-74.241585000000001</v>
      </c>
      <c r="N574" s="6">
        <f t="shared" si="95"/>
        <v>37.490833333333001</v>
      </c>
      <c r="O574" s="6">
        <f t="shared" si="93"/>
        <v>-67.664321999999999</v>
      </c>
    </row>
    <row r="575" spans="2:15" x14ac:dyDescent="0.25">
      <c r="B575">
        <v>34210000000</v>
      </c>
      <c r="C575">
        <v>-85.426804000000004</v>
      </c>
      <c r="D575">
        <v>-76.561797999999996</v>
      </c>
      <c r="F575" s="6">
        <f t="shared" si="94"/>
        <v>38.327222222221998</v>
      </c>
      <c r="G575" s="6">
        <f t="shared" si="92"/>
        <v>-61.1404</v>
      </c>
      <c r="J575">
        <v>34210000000</v>
      </c>
      <c r="K575">
        <v>-92.668914999999998</v>
      </c>
      <c r="L575">
        <v>-83.902839999999998</v>
      </c>
      <c r="N575" s="6">
        <f t="shared" si="95"/>
        <v>38.327222222221998</v>
      </c>
      <c r="O575" s="6">
        <f t="shared" si="93"/>
        <v>-68.095573000000002</v>
      </c>
    </row>
    <row r="576" spans="2:15" x14ac:dyDescent="0.25">
      <c r="B576">
        <v>35657500000</v>
      </c>
      <c r="C576">
        <v>-95.220839999999995</v>
      </c>
      <c r="D576">
        <v>-85.628258000000002</v>
      </c>
      <c r="F576" s="6">
        <f t="shared" si="94"/>
        <v>39.163611111111003</v>
      </c>
      <c r="G576" s="6">
        <f t="shared" si="92"/>
        <v>-60.63203</v>
      </c>
      <c r="J576">
        <v>35657500000</v>
      </c>
      <c r="K576">
        <v>-89.384681999999998</v>
      </c>
      <c r="L576">
        <v>-80.235527000000005</v>
      </c>
      <c r="N576" s="6">
        <f t="shared" si="95"/>
        <v>39.163611111111003</v>
      </c>
      <c r="O576" s="6">
        <f t="shared" si="93"/>
        <v>-68.462158000000002</v>
      </c>
    </row>
    <row r="577" spans="2:15" x14ac:dyDescent="0.25">
      <c r="B577">
        <v>37105000000</v>
      </c>
      <c r="C577">
        <v>-92.520004</v>
      </c>
      <c r="D577">
        <v>-82.918930000000003</v>
      </c>
      <c r="F577" s="6">
        <f t="shared" si="94"/>
        <v>40</v>
      </c>
      <c r="G577" s="6">
        <f t="shared" si="92"/>
        <v>-63.990577999999999</v>
      </c>
      <c r="J577">
        <v>37105000000</v>
      </c>
      <c r="K577">
        <v>-81.081947</v>
      </c>
      <c r="L577">
        <v>-71.051590000000004</v>
      </c>
      <c r="N577" s="6">
        <f t="shared" si="95"/>
        <v>40</v>
      </c>
      <c r="O577" s="6">
        <f t="shared" si="93"/>
        <v>-70.383881000000002</v>
      </c>
    </row>
    <row r="578" spans="2:15" x14ac:dyDescent="0.25">
      <c r="B578">
        <v>38552500000</v>
      </c>
      <c r="C578">
        <v>-89.020859000000002</v>
      </c>
      <c r="D578">
        <v>-79.524963</v>
      </c>
      <c r="F578" s="6" t="s">
        <v>21</v>
      </c>
      <c r="J578">
        <v>38552500000</v>
      </c>
      <c r="K578">
        <v>-85.459686000000005</v>
      </c>
      <c r="L578">
        <v>-74.740120000000005</v>
      </c>
      <c r="N578" s="6" t="s">
        <v>21</v>
      </c>
    </row>
    <row r="579" spans="2:15" x14ac:dyDescent="0.25">
      <c r="B579">
        <v>40000000000</v>
      </c>
      <c r="C579">
        <v>-92.344054999999997</v>
      </c>
      <c r="D579">
        <v>-82.266448999999994</v>
      </c>
      <c r="J579">
        <v>40000000000</v>
      </c>
      <c r="K579">
        <v>-80.119438000000002</v>
      </c>
      <c r="L579">
        <v>-69.485343999999998</v>
      </c>
    </row>
    <row r="580" spans="2:15" x14ac:dyDescent="0.25">
      <c r="B580" t="s">
        <v>21</v>
      </c>
      <c r="J580" t="s">
        <v>21</v>
      </c>
    </row>
    <row r="583" spans="2:15" x14ac:dyDescent="0.25">
      <c r="B583" t="s">
        <v>70</v>
      </c>
      <c r="J583" t="s">
        <v>70</v>
      </c>
    </row>
    <row r="584" spans="2:15" x14ac:dyDescent="0.25">
      <c r="B584" t="s">
        <v>19</v>
      </c>
      <c r="C584" t="s">
        <v>168</v>
      </c>
      <c r="D584" t="s">
        <v>94</v>
      </c>
      <c r="J584" t="s">
        <v>19</v>
      </c>
      <c r="K584" t="s">
        <v>168</v>
      </c>
      <c r="L584" t="s">
        <v>94</v>
      </c>
    </row>
    <row r="585" spans="2:15" x14ac:dyDescent="0.25">
      <c r="B585">
        <v>24945000000</v>
      </c>
      <c r="C585">
        <v>-58.356811999999998</v>
      </c>
      <c r="D585">
        <v>-51.570911000000002</v>
      </c>
      <c r="J585">
        <v>24945000000</v>
      </c>
      <c r="K585">
        <v>-68.917229000000006</v>
      </c>
      <c r="L585">
        <v>-57.736839000000003</v>
      </c>
    </row>
    <row r="586" spans="2:15" x14ac:dyDescent="0.25">
      <c r="B586">
        <v>25781388888.889</v>
      </c>
      <c r="C586">
        <v>-57.505465999999998</v>
      </c>
      <c r="D586">
        <v>-51.000991999999997</v>
      </c>
      <c r="J586">
        <v>25781388888.889</v>
      </c>
      <c r="K586">
        <v>-72.841742999999994</v>
      </c>
      <c r="L586">
        <v>-64.755324999999999</v>
      </c>
    </row>
    <row r="587" spans="2:15" x14ac:dyDescent="0.25">
      <c r="B587">
        <v>26617777777.778</v>
      </c>
      <c r="C587">
        <v>-57.698639</v>
      </c>
      <c r="D587">
        <v>-51.661121000000001</v>
      </c>
      <c r="J587">
        <v>26617777777.778</v>
      </c>
      <c r="K587">
        <v>-72.907050999999996</v>
      </c>
      <c r="L587">
        <v>-66.545135000000002</v>
      </c>
    </row>
    <row r="588" spans="2:15" x14ac:dyDescent="0.25">
      <c r="B588">
        <v>27454166666.667</v>
      </c>
      <c r="C588">
        <v>-62.530991</v>
      </c>
      <c r="D588">
        <v>-56.568851000000002</v>
      </c>
      <c r="J588">
        <v>27454166666.667</v>
      </c>
      <c r="K588">
        <v>-71.008408000000003</v>
      </c>
      <c r="L588">
        <v>-64.656616</v>
      </c>
    </row>
    <row r="589" spans="2:15" x14ac:dyDescent="0.25">
      <c r="B589">
        <v>28290555555.556</v>
      </c>
      <c r="C589">
        <v>-61.067799000000001</v>
      </c>
      <c r="D589">
        <v>-55.242778999999999</v>
      </c>
      <c r="J589">
        <v>28290555555.556</v>
      </c>
      <c r="K589">
        <v>-73.132255999999998</v>
      </c>
      <c r="L589">
        <v>-66.403450000000007</v>
      </c>
    </row>
    <row r="590" spans="2:15" x14ac:dyDescent="0.25">
      <c r="B590">
        <v>29126944444.444</v>
      </c>
      <c r="C590">
        <v>-67.007796999999997</v>
      </c>
      <c r="D590">
        <v>-60.936447000000001</v>
      </c>
      <c r="J590">
        <v>29126944444.444</v>
      </c>
      <c r="K590">
        <v>-70.728859</v>
      </c>
      <c r="L590">
        <v>-63.845351999999998</v>
      </c>
    </row>
    <row r="591" spans="2:15" x14ac:dyDescent="0.25">
      <c r="B591">
        <v>29963333333.333</v>
      </c>
      <c r="C591">
        <v>-78.276268000000002</v>
      </c>
      <c r="D591">
        <v>-71.800651999999999</v>
      </c>
      <c r="J591">
        <v>29963333333.333</v>
      </c>
      <c r="K591">
        <v>-72.047798</v>
      </c>
      <c r="L591">
        <v>-64.760741999999993</v>
      </c>
    </row>
    <row r="592" spans="2:15" x14ac:dyDescent="0.25">
      <c r="B592">
        <v>30799722222.222</v>
      </c>
      <c r="C592">
        <v>-65.696342000000001</v>
      </c>
      <c r="D592">
        <v>-58.087314999999997</v>
      </c>
      <c r="J592">
        <v>30799722222.222</v>
      </c>
      <c r="K592">
        <v>-76.772980000000004</v>
      </c>
      <c r="L592">
        <v>-67.936592000000005</v>
      </c>
    </row>
    <row r="593" spans="2:12" x14ac:dyDescent="0.25">
      <c r="B593">
        <v>31636111111.111</v>
      </c>
      <c r="C593">
        <v>-59.198436999999998</v>
      </c>
      <c r="D593">
        <v>-51.496989999999997</v>
      </c>
      <c r="J593">
        <v>31636111111.111</v>
      </c>
      <c r="K593">
        <v>-74.918250999999998</v>
      </c>
      <c r="L593">
        <v>-66.522118000000006</v>
      </c>
    </row>
    <row r="594" spans="2:12" x14ac:dyDescent="0.25">
      <c r="B594">
        <v>32472500000</v>
      </c>
      <c r="C594">
        <v>-60.681995000000001</v>
      </c>
      <c r="D594">
        <v>-53.485435000000003</v>
      </c>
      <c r="J594">
        <v>32472500000</v>
      </c>
      <c r="K594">
        <v>-77.673332000000002</v>
      </c>
      <c r="L594">
        <v>-69.358413999999996</v>
      </c>
    </row>
    <row r="595" spans="2:12" x14ac:dyDescent="0.25">
      <c r="B595">
        <v>33308888888.889</v>
      </c>
      <c r="C595">
        <v>-65.437331999999998</v>
      </c>
      <c r="D595">
        <v>-58.443587999999998</v>
      </c>
      <c r="J595">
        <v>33308888888.889</v>
      </c>
      <c r="K595">
        <v>-80.533439999999999</v>
      </c>
      <c r="L595">
        <v>-72.345466999999999</v>
      </c>
    </row>
    <row r="596" spans="2:12" x14ac:dyDescent="0.25">
      <c r="B596">
        <v>34145277777.778</v>
      </c>
      <c r="C596">
        <v>-65.992690999999994</v>
      </c>
      <c r="D596">
        <v>-59.227435999999997</v>
      </c>
      <c r="J596">
        <v>34145277777.778</v>
      </c>
      <c r="K596">
        <v>-83.190346000000005</v>
      </c>
      <c r="L596">
        <v>-74.561867000000007</v>
      </c>
    </row>
    <row r="597" spans="2:12" x14ac:dyDescent="0.25">
      <c r="B597">
        <v>34981666666.667</v>
      </c>
      <c r="C597">
        <v>-70.042381000000006</v>
      </c>
      <c r="D597">
        <v>-63.125411999999997</v>
      </c>
      <c r="J597">
        <v>34981666666.667</v>
      </c>
      <c r="K597">
        <v>-79.623795000000001</v>
      </c>
      <c r="L597">
        <v>-70.768623000000005</v>
      </c>
    </row>
    <row r="598" spans="2:12" x14ac:dyDescent="0.25">
      <c r="B598">
        <v>35818055555.556</v>
      </c>
      <c r="C598">
        <v>-66.181861999999995</v>
      </c>
      <c r="D598">
        <v>-58.603222000000002</v>
      </c>
      <c r="J598">
        <v>35818055555.556</v>
      </c>
      <c r="K598">
        <v>-78.634597999999997</v>
      </c>
      <c r="L598">
        <v>-69.878005999999999</v>
      </c>
    </row>
    <row r="599" spans="2:12" x14ac:dyDescent="0.25">
      <c r="B599">
        <v>36654444444.444</v>
      </c>
      <c r="C599">
        <v>-66.352997000000002</v>
      </c>
      <c r="D599">
        <v>-57.487994999999998</v>
      </c>
      <c r="J599">
        <v>36654444444.444</v>
      </c>
      <c r="K599">
        <v>-75.715560999999994</v>
      </c>
      <c r="L599">
        <v>-66.949485999999993</v>
      </c>
    </row>
    <row r="600" spans="2:12" x14ac:dyDescent="0.25">
      <c r="B600">
        <v>37490833333.333</v>
      </c>
      <c r="C600">
        <v>-70.005263999999997</v>
      </c>
      <c r="D600">
        <v>-60.412685000000003</v>
      </c>
      <c r="J600">
        <v>37490833333.333</v>
      </c>
      <c r="K600">
        <v>-76.813477000000006</v>
      </c>
      <c r="L600">
        <v>-67.664321999999999</v>
      </c>
    </row>
    <row r="601" spans="2:12" x14ac:dyDescent="0.25">
      <c r="B601">
        <v>38327222222.222</v>
      </c>
      <c r="C601">
        <v>-70.741470000000007</v>
      </c>
      <c r="D601">
        <v>-61.1404</v>
      </c>
      <c r="J601">
        <v>38327222222.222</v>
      </c>
      <c r="K601">
        <v>-78.125930999999994</v>
      </c>
      <c r="L601">
        <v>-68.095573000000002</v>
      </c>
    </row>
    <row r="602" spans="2:12" x14ac:dyDescent="0.25">
      <c r="B602">
        <v>39163611111.111</v>
      </c>
      <c r="C602">
        <v>-70.127930000000006</v>
      </c>
      <c r="D602">
        <v>-60.63203</v>
      </c>
      <c r="J602">
        <v>39163611111.111</v>
      </c>
      <c r="K602">
        <v>-79.181731999999997</v>
      </c>
      <c r="L602">
        <v>-68.462158000000002</v>
      </c>
    </row>
    <row r="603" spans="2:12" x14ac:dyDescent="0.25">
      <c r="B603">
        <v>40000000000</v>
      </c>
      <c r="C603">
        <v>-74.068184000000002</v>
      </c>
      <c r="D603">
        <v>-63.990577999999999</v>
      </c>
      <c r="J603">
        <v>40000000000</v>
      </c>
      <c r="K603">
        <v>-81.017975000000007</v>
      </c>
      <c r="L603">
        <v>-70.383881000000002</v>
      </c>
    </row>
    <row r="604" spans="2:12" x14ac:dyDescent="0.25">
      <c r="B604" t="s">
        <v>21</v>
      </c>
      <c r="J604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0A21-1B68-4E76-BF70-941807F32F89}">
  <dimension ref="A2:AC35"/>
  <sheetViews>
    <sheetView tabSelected="1" workbookViewId="0">
      <selection activeCell="A2" sqref="A2"/>
    </sheetView>
  </sheetViews>
  <sheetFormatPr defaultRowHeight="15" x14ac:dyDescent="0.25"/>
  <sheetData>
    <row r="2" spans="1:29" x14ac:dyDescent="0.25">
      <c r="A2" t="s">
        <v>347</v>
      </c>
    </row>
    <row r="3" spans="1:29" x14ac:dyDescent="0.25">
      <c r="A3" t="s">
        <v>309</v>
      </c>
    </row>
    <row r="4" spans="1:29" x14ac:dyDescent="0.25">
      <c r="A4" t="s">
        <v>310</v>
      </c>
    </row>
    <row r="5" spans="1:29" x14ac:dyDescent="0.25">
      <c r="A5" t="s">
        <v>311</v>
      </c>
    </row>
    <row r="8" spans="1:29" x14ac:dyDescent="0.25">
      <c r="A8" s="110" t="s">
        <v>312</v>
      </c>
      <c r="K8" s="110" t="s">
        <v>313</v>
      </c>
      <c r="U8" s="110" t="s">
        <v>314</v>
      </c>
    </row>
    <row r="9" spans="1:29" x14ac:dyDescent="0.25">
      <c r="A9" s="110" t="s">
        <v>315</v>
      </c>
      <c r="B9">
        <v>2</v>
      </c>
      <c r="K9" s="110" t="s">
        <v>315</v>
      </c>
      <c r="L9">
        <v>2</v>
      </c>
      <c r="U9" s="110" t="s">
        <v>315</v>
      </c>
      <c r="V9">
        <v>2</v>
      </c>
    </row>
    <row r="10" spans="1:29" x14ac:dyDescent="0.25">
      <c r="A10" s="110" t="s">
        <v>316</v>
      </c>
      <c r="B10" s="110" t="s">
        <v>317</v>
      </c>
      <c r="C10" s="110" t="s">
        <v>318</v>
      </c>
      <c r="D10" s="110" t="s">
        <v>319</v>
      </c>
      <c r="E10" s="110" t="s">
        <v>320</v>
      </c>
      <c r="F10" s="110" t="s">
        <v>317</v>
      </c>
      <c r="G10" s="110" t="s">
        <v>321</v>
      </c>
      <c r="H10" s="110" t="s">
        <v>319</v>
      </c>
      <c r="I10" s="110" t="s">
        <v>320</v>
      </c>
      <c r="K10" s="110" t="s">
        <v>316</v>
      </c>
      <c r="L10" s="110" t="s">
        <v>317</v>
      </c>
      <c r="M10" s="110" t="s">
        <v>318</v>
      </c>
      <c r="N10" s="110" t="s">
        <v>319</v>
      </c>
      <c r="O10" s="110" t="s">
        <v>320</v>
      </c>
      <c r="P10" s="110" t="s">
        <v>317</v>
      </c>
      <c r="Q10" s="110" t="s">
        <v>321</v>
      </c>
      <c r="R10" s="110" t="s">
        <v>319</v>
      </c>
      <c r="S10" s="110" t="s">
        <v>320</v>
      </c>
      <c r="U10" s="110" t="s">
        <v>316</v>
      </c>
      <c r="V10" s="110" t="s">
        <v>317</v>
      </c>
      <c r="W10" s="110" t="s">
        <v>318</v>
      </c>
      <c r="X10" s="110" t="s">
        <v>319</v>
      </c>
      <c r="Y10" s="110" t="s">
        <v>320</v>
      </c>
      <c r="Z10" s="110" t="s">
        <v>317</v>
      </c>
      <c r="AA10" s="110" t="s">
        <v>321</v>
      </c>
      <c r="AB10" s="110" t="s">
        <v>319</v>
      </c>
      <c r="AC10" s="110" t="s">
        <v>320</v>
      </c>
    </row>
    <row r="11" spans="1:29" x14ac:dyDescent="0.25">
      <c r="A11" t="s">
        <v>322</v>
      </c>
      <c r="B11" t="s">
        <v>323</v>
      </c>
      <c r="C11" t="s">
        <v>324</v>
      </c>
      <c r="D11">
        <v>4</v>
      </c>
      <c r="E11">
        <v>204</v>
      </c>
      <c r="F11" t="s">
        <v>323</v>
      </c>
      <c r="G11" t="s">
        <v>325</v>
      </c>
      <c r="H11">
        <v>4</v>
      </c>
      <c r="I11">
        <v>204</v>
      </c>
      <c r="K11" t="s">
        <v>322</v>
      </c>
      <c r="L11" t="s">
        <v>326</v>
      </c>
      <c r="M11" t="s">
        <v>325</v>
      </c>
      <c r="N11">
        <v>5</v>
      </c>
      <c r="O11">
        <v>103</v>
      </c>
      <c r="P11" t="s">
        <v>326</v>
      </c>
      <c r="Q11" t="s">
        <v>327</v>
      </c>
      <c r="R11">
        <v>5</v>
      </c>
      <c r="S11">
        <v>103</v>
      </c>
      <c r="U11" t="s">
        <v>322</v>
      </c>
      <c r="V11" t="s">
        <v>328</v>
      </c>
      <c r="W11" t="s">
        <v>329</v>
      </c>
      <c r="X11">
        <v>5</v>
      </c>
      <c r="Y11">
        <v>205</v>
      </c>
      <c r="Z11" t="s">
        <v>328</v>
      </c>
      <c r="AA11" t="s">
        <v>330</v>
      </c>
      <c r="AB11">
        <v>5</v>
      </c>
      <c r="AC11">
        <v>205</v>
      </c>
    </row>
    <row r="12" spans="1:29" x14ac:dyDescent="0.25">
      <c r="A12" t="s">
        <v>331</v>
      </c>
      <c r="B12" t="s">
        <v>323</v>
      </c>
      <c r="C12" t="s">
        <v>324</v>
      </c>
      <c r="D12">
        <v>4</v>
      </c>
      <c r="E12">
        <v>204</v>
      </c>
      <c r="F12" t="s">
        <v>323</v>
      </c>
      <c r="G12" t="s">
        <v>332</v>
      </c>
      <c r="H12">
        <v>4</v>
      </c>
      <c r="I12">
        <v>204</v>
      </c>
      <c r="K12" t="s">
        <v>331</v>
      </c>
      <c r="L12" t="s">
        <v>326</v>
      </c>
      <c r="M12" t="s">
        <v>325</v>
      </c>
      <c r="N12">
        <v>5</v>
      </c>
      <c r="O12">
        <v>103</v>
      </c>
      <c r="P12" t="s">
        <v>326</v>
      </c>
      <c r="Q12" t="s">
        <v>333</v>
      </c>
      <c r="R12">
        <v>5</v>
      </c>
      <c r="S12">
        <v>103</v>
      </c>
      <c r="U12" t="s">
        <v>331</v>
      </c>
      <c r="V12" t="s">
        <v>328</v>
      </c>
      <c r="W12" t="s">
        <v>329</v>
      </c>
      <c r="X12">
        <v>5</v>
      </c>
      <c r="Y12">
        <v>205</v>
      </c>
      <c r="Z12" t="s">
        <v>328</v>
      </c>
      <c r="AA12" t="s">
        <v>334</v>
      </c>
      <c r="AB12">
        <v>5</v>
      </c>
      <c r="AC12">
        <v>205</v>
      </c>
    </row>
    <row r="18" spans="1:29" x14ac:dyDescent="0.25">
      <c r="A18" s="110" t="s">
        <v>335</v>
      </c>
      <c r="K18" s="110" t="s">
        <v>336</v>
      </c>
      <c r="U18" s="110" t="s">
        <v>337</v>
      </c>
    </row>
    <row r="19" spans="1:29" x14ac:dyDescent="0.25">
      <c r="A19" s="110" t="s">
        <v>315</v>
      </c>
      <c r="B19">
        <v>2</v>
      </c>
      <c r="K19" s="110" t="s">
        <v>315</v>
      </c>
      <c r="L19">
        <v>2</v>
      </c>
      <c r="U19" s="110" t="s">
        <v>315</v>
      </c>
      <c r="V19">
        <v>2</v>
      </c>
    </row>
    <row r="20" spans="1:29" x14ac:dyDescent="0.25">
      <c r="A20" s="110" t="s">
        <v>316</v>
      </c>
      <c r="B20" s="110" t="s">
        <v>317</v>
      </c>
      <c r="C20" s="110" t="s">
        <v>318</v>
      </c>
      <c r="D20" s="110" t="s">
        <v>319</v>
      </c>
      <c r="E20" s="110" t="s">
        <v>320</v>
      </c>
      <c r="F20" s="110" t="s">
        <v>317</v>
      </c>
      <c r="G20" s="110" t="s">
        <v>321</v>
      </c>
      <c r="H20" s="110" t="s">
        <v>319</v>
      </c>
      <c r="I20" s="110" t="s">
        <v>320</v>
      </c>
      <c r="K20" s="110" t="s">
        <v>316</v>
      </c>
      <c r="L20" s="110" t="s">
        <v>317</v>
      </c>
      <c r="M20" s="110" t="s">
        <v>318</v>
      </c>
      <c r="N20" s="110" t="s">
        <v>319</v>
      </c>
      <c r="O20" s="110" t="s">
        <v>320</v>
      </c>
      <c r="P20" s="110" t="s">
        <v>317</v>
      </c>
      <c r="Q20" s="110" t="s">
        <v>321</v>
      </c>
      <c r="R20" s="110" t="s">
        <v>319</v>
      </c>
      <c r="S20" s="110" t="s">
        <v>320</v>
      </c>
      <c r="U20" s="110" t="s">
        <v>316</v>
      </c>
      <c r="V20" s="110" t="s">
        <v>317</v>
      </c>
      <c r="W20" s="110" t="s">
        <v>318</v>
      </c>
      <c r="X20" s="110" t="s">
        <v>319</v>
      </c>
      <c r="Y20" s="110" t="s">
        <v>320</v>
      </c>
      <c r="Z20" s="110" t="s">
        <v>317</v>
      </c>
      <c r="AA20" s="110" t="s">
        <v>321</v>
      </c>
      <c r="AB20" s="110" t="s">
        <v>319</v>
      </c>
      <c r="AC20" s="110" t="s">
        <v>320</v>
      </c>
    </row>
    <row r="21" spans="1:29" x14ac:dyDescent="0.25">
      <c r="A21" t="s">
        <v>322</v>
      </c>
      <c r="B21" t="s">
        <v>328</v>
      </c>
      <c r="C21" t="s">
        <v>329</v>
      </c>
      <c r="D21">
        <v>5</v>
      </c>
      <c r="E21">
        <v>205</v>
      </c>
      <c r="F21" t="s">
        <v>328</v>
      </c>
      <c r="G21" t="s">
        <v>324</v>
      </c>
      <c r="H21">
        <v>5</v>
      </c>
      <c r="I21">
        <v>205</v>
      </c>
      <c r="K21" t="s">
        <v>322</v>
      </c>
      <c r="L21" t="s">
        <v>328</v>
      </c>
      <c r="M21" t="s">
        <v>329</v>
      </c>
      <c r="N21">
        <v>5</v>
      </c>
      <c r="O21">
        <v>205</v>
      </c>
      <c r="P21" t="s">
        <v>328</v>
      </c>
      <c r="Q21" t="s">
        <v>338</v>
      </c>
      <c r="R21">
        <v>5</v>
      </c>
      <c r="S21">
        <v>205</v>
      </c>
      <c r="U21" t="s">
        <v>322</v>
      </c>
      <c r="V21" t="s">
        <v>337</v>
      </c>
      <c r="W21" t="s">
        <v>329</v>
      </c>
      <c r="X21">
        <v>3</v>
      </c>
      <c r="Y21">
        <v>103</v>
      </c>
      <c r="Z21" t="s">
        <v>337</v>
      </c>
      <c r="AA21" t="s">
        <v>339</v>
      </c>
      <c r="AB21">
        <v>3</v>
      </c>
      <c r="AC21">
        <v>103</v>
      </c>
    </row>
    <row r="22" spans="1:29" x14ac:dyDescent="0.25">
      <c r="A22" t="s">
        <v>331</v>
      </c>
      <c r="B22" t="s">
        <v>328</v>
      </c>
      <c r="C22" t="s">
        <v>329</v>
      </c>
      <c r="D22">
        <v>5</v>
      </c>
      <c r="E22">
        <v>205</v>
      </c>
      <c r="F22" t="s">
        <v>328</v>
      </c>
      <c r="G22" t="s">
        <v>338</v>
      </c>
      <c r="H22">
        <v>5</v>
      </c>
      <c r="I22">
        <v>205</v>
      </c>
      <c r="K22" t="s">
        <v>331</v>
      </c>
      <c r="L22" t="s">
        <v>328</v>
      </c>
      <c r="M22" t="s">
        <v>329</v>
      </c>
      <c r="N22">
        <v>5</v>
      </c>
      <c r="O22">
        <v>205</v>
      </c>
      <c r="P22" t="s">
        <v>328</v>
      </c>
      <c r="Q22" t="s">
        <v>324</v>
      </c>
      <c r="R22">
        <v>5</v>
      </c>
      <c r="S22">
        <v>205</v>
      </c>
      <c r="U22" t="s">
        <v>331</v>
      </c>
      <c r="V22" t="s">
        <v>337</v>
      </c>
      <c r="W22" t="s">
        <v>329</v>
      </c>
      <c r="X22">
        <v>3</v>
      </c>
      <c r="Y22">
        <v>103</v>
      </c>
      <c r="Z22" t="s">
        <v>337</v>
      </c>
      <c r="AA22" t="s">
        <v>340</v>
      </c>
      <c r="AB22">
        <v>3</v>
      </c>
      <c r="AC22">
        <v>103</v>
      </c>
    </row>
    <row r="28" spans="1:29" ht="15.75" thickBot="1" x14ac:dyDescent="0.3">
      <c r="A28" s="110" t="s">
        <v>341</v>
      </c>
      <c r="K28" s="110" t="s">
        <v>342</v>
      </c>
      <c r="U28" s="111"/>
      <c r="V28" s="111"/>
      <c r="W28" s="111"/>
      <c r="X28" s="112" t="s">
        <v>183</v>
      </c>
      <c r="Y28" s="111"/>
      <c r="Z28" s="111"/>
      <c r="AA28" s="111"/>
    </row>
    <row r="29" spans="1:29" ht="25.5" thickTop="1" thickBot="1" x14ac:dyDescent="0.3">
      <c r="A29" s="110" t="s">
        <v>315</v>
      </c>
      <c r="B29">
        <v>4</v>
      </c>
      <c r="K29" s="110" t="s">
        <v>315</v>
      </c>
      <c r="L29">
        <v>2</v>
      </c>
      <c r="U29" s="113" t="s">
        <v>170</v>
      </c>
      <c r="V29" s="114" t="s">
        <v>171</v>
      </c>
      <c r="W29" s="114" t="s">
        <v>172</v>
      </c>
      <c r="X29" s="114" t="s">
        <v>173</v>
      </c>
      <c r="Y29" s="114" t="s">
        <v>174</v>
      </c>
      <c r="Z29" s="114" t="s">
        <v>175</v>
      </c>
      <c r="AA29" s="115" t="s">
        <v>176</v>
      </c>
    </row>
    <row r="30" spans="1:29" ht="16.5" thickTop="1" thickBot="1" x14ac:dyDescent="0.3">
      <c r="A30" s="110" t="s">
        <v>316</v>
      </c>
      <c r="B30" s="110" t="s">
        <v>317</v>
      </c>
      <c r="C30" s="110" t="s">
        <v>318</v>
      </c>
      <c r="D30" s="110" t="s">
        <v>319</v>
      </c>
      <c r="E30" s="110" t="s">
        <v>320</v>
      </c>
      <c r="F30" s="110" t="s">
        <v>317</v>
      </c>
      <c r="G30" s="110" t="s">
        <v>321</v>
      </c>
      <c r="H30" s="110" t="s">
        <v>319</v>
      </c>
      <c r="I30" s="110" t="s">
        <v>320</v>
      </c>
      <c r="K30" s="110" t="s">
        <v>316</v>
      </c>
      <c r="L30" s="110" t="s">
        <v>317</v>
      </c>
      <c r="M30" s="110" t="s">
        <v>318</v>
      </c>
      <c r="N30" s="110" t="s">
        <v>319</v>
      </c>
      <c r="O30" s="110" t="s">
        <v>320</v>
      </c>
      <c r="P30" s="110" t="s">
        <v>317</v>
      </c>
      <c r="Q30" s="110" t="s">
        <v>321</v>
      </c>
      <c r="R30" s="110" t="s">
        <v>319</v>
      </c>
      <c r="S30" s="110" t="s">
        <v>320</v>
      </c>
      <c r="U30" s="116" t="s">
        <v>177</v>
      </c>
      <c r="V30" s="117">
        <f>'5Rx0L'!H7</f>
        <v>34.241262526315786</v>
      </c>
      <c r="W30" s="117" t="s">
        <v>178</v>
      </c>
      <c r="X30" s="117">
        <f>'5Rx5L'!H7</f>
        <v>32.820558526315793</v>
      </c>
      <c r="Y30" s="117">
        <f>'5Rx5L'!H31</f>
        <v>15.279718936842107</v>
      </c>
      <c r="Z30" s="117">
        <f>'5Rx5L'!H55</f>
        <v>37.106267684210529</v>
      </c>
      <c r="AA30" s="118">
        <f>'5Rx5L'!H79</f>
        <v>23.496009894736837</v>
      </c>
    </row>
    <row r="31" spans="1:29" ht="15.75" thickBot="1" x14ac:dyDescent="0.3">
      <c r="A31" s="119" t="s">
        <v>248</v>
      </c>
      <c r="B31" t="s">
        <v>343</v>
      </c>
      <c r="C31" t="s">
        <v>339</v>
      </c>
      <c r="D31">
        <v>5</v>
      </c>
      <c r="E31">
        <v>205</v>
      </c>
      <c r="F31" t="s">
        <v>343</v>
      </c>
      <c r="G31" t="s">
        <v>330</v>
      </c>
      <c r="H31">
        <v>5</v>
      </c>
      <c r="I31">
        <v>205</v>
      </c>
      <c r="K31" s="119" t="s">
        <v>248</v>
      </c>
      <c r="L31" t="s">
        <v>326</v>
      </c>
      <c r="M31" t="s">
        <v>325</v>
      </c>
      <c r="N31">
        <v>5</v>
      </c>
      <c r="O31">
        <v>103</v>
      </c>
      <c r="P31" t="s">
        <v>326</v>
      </c>
      <c r="Q31" t="s">
        <v>327</v>
      </c>
      <c r="R31">
        <v>5</v>
      </c>
      <c r="S31">
        <v>103</v>
      </c>
      <c r="U31" s="116" t="s">
        <v>179</v>
      </c>
      <c r="V31" s="117">
        <f>'5Rx0L'!H31</f>
        <v>72.637827473684212</v>
      </c>
      <c r="W31" s="117">
        <f>'5Rx5L'!H103</f>
        <v>52.991355105263153</v>
      </c>
      <c r="X31" s="117">
        <f>'5Rx5L'!H127</f>
        <v>65.139805999999993</v>
      </c>
      <c r="Y31" s="117">
        <f>'5Rx5L'!H151</f>
        <v>61.642748157894736</v>
      </c>
      <c r="Z31" s="117">
        <f>'5Rx5L'!H175</f>
        <v>61.901179157894738</v>
      </c>
      <c r="AA31" s="118">
        <f>'5Rx5L'!H199</f>
        <v>60.806610210526323</v>
      </c>
    </row>
    <row r="32" spans="1:29" ht="15.75" thickBot="1" x14ac:dyDescent="0.3">
      <c r="A32" s="119" t="s">
        <v>233</v>
      </c>
      <c r="B32" t="s">
        <v>343</v>
      </c>
      <c r="C32" t="s">
        <v>339</v>
      </c>
      <c r="D32">
        <v>5</v>
      </c>
      <c r="E32">
        <v>205</v>
      </c>
      <c r="F32" t="s">
        <v>343</v>
      </c>
      <c r="G32" t="s">
        <v>344</v>
      </c>
      <c r="H32">
        <v>5</v>
      </c>
      <c r="I32">
        <v>205</v>
      </c>
      <c r="K32" s="119" t="s">
        <v>233</v>
      </c>
      <c r="L32" t="s">
        <v>326</v>
      </c>
      <c r="M32" t="s">
        <v>345</v>
      </c>
      <c r="N32">
        <v>5</v>
      </c>
      <c r="O32">
        <v>103</v>
      </c>
      <c r="P32" t="s">
        <v>326</v>
      </c>
      <c r="Q32" t="s">
        <v>346</v>
      </c>
      <c r="R32">
        <v>5</v>
      </c>
      <c r="S32">
        <v>103</v>
      </c>
      <c r="U32" s="116" t="s">
        <v>180</v>
      </c>
      <c r="V32" s="117">
        <f>'5Rx0L'!H55</f>
        <v>85.243320736842122</v>
      </c>
      <c r="W32" s="117">
        <f>'5Rx5L'!H223</f>
        <v>56.939799578947373</v>
      </c>
      <c r="X32" s="117">
        <f>'5Rx5L'!H247</f>
        <v>77.706200315789488</v>
      </c>
      <c r="Y32" s="117">
        <f>'5Rx5L'!H271</f>
        <v>68.723130736842108</v>
      </c>
      <c r="Z32" s="117">
        <f>'5Rx5L'!H295</f>
        <v>77.403655947368406</v>
      </c>
      <c r="AA32" s="118">
        <f>'5Rx5L'!H319</f>
        <v>62.772976789473695</v>
      </c>
    </row>
    <row r="33" spans="1:27" ht="15.75" thickBot="1" x14ac:dyDescent="0.3">
      <c r="A33" s="119" t="s">
        <v>249</v>
      </c>
      <c r="B33" t="s">
        <v>343</v>
      </c>
      <c r="C33" t="s">
        <v>339</v>
      </c>
      <c r="D33">
        <v>5</v>
      </c>
      <c r="E33">
        <v>205</v>
      </c>
      <c r="F33" t="s">
        <v>343</v>
      </c>
      <c r="G33" t="s">
        <v>324</v>
      </c>
      <c r="H33">
        <v>5</v>
      </c>
      <c r="I33">
        <v>205</v>
      </c>
      <c r="K33" s="119"/>
      <c r="U33" s="116" t="s">
        <v>181</v>
      </c>
      <c r="V33" s="117">
        <f>'5Rx0L'!H79</f>
        <v>15</v>
      </c>
      <c r="W33" s="117">
        <f>'5Rx5L'!H343</f>
        <v>88.116310473684223</v>
      </c>
      <c r="X33" s="117">
        <f>'5Rx5L'!H367</f>
        <v>101.63084484210526</v>
      </c>
      <c r="Y33" s="117">
        <f>'5Rx5L'!H391</f>
        <v>100.50152784210526</v>
      </c>
      <c r="Z33" s="117">
        <f>'5Rx5L'!H415</f>
        <v>107.97208252631579</v>
      </c>
      <c r="AA33" s="118">
        <f>'5Rx5L'!H439</f>
        <v>105.29590984210527</v>
      </c>
    </row>
    <row r="34" spans="1:27" ht="15.75" thickBot="1" x14ac:dyDescent="0.3">
      <c r="A34" s="119" t="s">
        <v>250</v>
      </c>
      <c r="B34" t="s">
        <v>343</v>
      </c>
      <c r="C34" t="s">
        <v>339</v>
      </c>
      <c r="D34">
        <v>5</v>
      </c>
      <c r="E34">
        <v>205</v>
      </c>
      <c r="F34" t="s">
        <v>343</v>
      </c>
      <c r="G34" t="s">
        <v>325</v>
      </c>
      <c r="H34">
        <v>5</v>
      </c>
      <c r="I34">
        <v>205</v>
      </c>
      <c r="U34" s="120" t="s">
        <v>182</v>
      </c>
      <c r="V34" s="121">
        <f>'5Rx0L'!H103</f>
        <v>20</v>
      </c>
      <c r="W34" s="121">
        <f>'5Rx5L'!H463</f>
        <v>106.20437947368421</v>
      </c>
      <c r="X34" s="121">
        <f>'5Rx5L'!H487</f>
        <v>110.65769410526318</v>
      </c>
      <c r="Y34" s="121">
        <f>'5Rx5L'!H511</f>
        <v>115.20504815789472</v>
      </c>
      <c r="Z34" s="121">
        <f>'5Rx5L'!H535</f>
        <v>117.4078964210526</v>
      </c>
      <c r="AA34" s="122">
        <f>'5Rx5L'!H559</f>
        <v>113.52336763157894</v>
      </c>
    </row>
    <row r="35" spans="1:27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28"/>
  <sheetViews>
    <sheetView zoomScaleNormal="100" workbookViewId="0">
      <selection activeCell="M1" sqref="M1:N1048576"/>
    </sheetView>
  </sheetViews>
  <sheetFormatPr defaultRowHeight="15" x14ac:dyDescent="0.25"/>
  <cols>
    <col min="1" max="1" width="13.7109375" style="38" customWidth="1"/>
    <col min="4" max="4" width="3" style="17" customWidth="1"/>
    <col min="5" max="5" width="10.7109375" style="5" customWidth="1"/>
    <col min="6" max="7" width="10.7109375" style="6" customWidth="1"/>
    <col min="8" max="8" width="10.7109375" style="5" customWidth="1"/>
    <col min="9" max="9" width="10.7109375" style="6" customWidth="1"/>
    <col min="10" max="10" width="10.7109375" style="5" customWidth="1"/>
    <col min="11" max="11" width="10.7109375" style="6" customWidth="1"/>
    <col min="12" max="12" width="13.7109375" style="38" customWidth="1"/>
    <col min="15" max="15" width="2" style="17" customWidth="1"/>
    <col min="16" max="16" width="10.7109375" style="5" customWidth="1"/>
    <col min="17" max="18" width="10.7109375" style="6" customWidth="1"/>
    <col min="19" max="19" width="10.7109375" style="5" customWidth="1"/>
    <col min="20" max="20" width="10.7109375" style="6" customWidth="1"/>
    <col min="21" max="21" width="10.7109375" style="5" customWidth="1"/>
    <col min="22" max="22" width="10.7109375" style="6" customWidth="1"/>
    <col min="23" max="23" width="2" style="17" customWidth="1"/>
    <col min="24" max="16384" width="9.140625" style="3"/>
  </cols>
  <sheetData>
    <row r="1" spans="1:23" x14ac:dyDescent="0.25">
      <c r="B1" t="s">
        <v>95</v>
      </c>
      <c r="E1" s="5" t="s">
        <v>1</v>
      </c>
      <c r="I1" s="29" t="s">
        <v>16</v>
      </c>
      <c r="M1" t="s">
        <v>95</v>
      </c>
      <c r="P1" s="5" t="s">
        <v>1</v>
      </c>
      <c r="T1" s="29" t="s">
        <v>17</v>
      </c>
    </row>
    <row r="2" spans="1:23" x14ac:dyDescent="0.25">
      <c r="A2" s="37" t="s">
        <v>106</v>
      </c>
      <c r="B2" t="s">
        <v>270</v>
      </c>
      <c r="C2" t="s">
        <v>263</v>
      </c>
      <c r="F2" s="68" t="s">
        <v>248</v>
      </c>
      <c r="G2" s="68" t="s">
        <v>233</v>
      </c>
      <c r="H2" s="68" t="s">
        <v>249</v>
      </c>
      <c r="I2" s="68" t="s">
        <v>250</v>
      </c>
      <c r="J2" s="68" t="s">
        <v>250</v>
      </c>
      <c r="K2" s="68" t="s">
        <v>251</v>
      </c>
      <c r="L2" s="37" t="s">
        <v>107</v>
      </c>
      <c r="M2" t="s">
        <v>270</v>
      </c>
      <c r="N2" t="s">
        <v>263</v>
      </c>
      <c r="Q2" s="68" t="s">
        <v>248</v>
      </c>
      <c r="R2" s="68" t="s">
        <v>233</v>
      </c>
      <c r="S2" s="68" t="s">
        <v>249</v>
      </c>
      <c r="T2" s="68" t="s">
        <v>250</v>
      </c>
      <c r="U2" s="68" t="s">
        <v>250</v>
      </c>
      <c r="V2" s="68" t="s">
        <v>251</v>
      </c>
    </row>
    <row r="3" spans="1:23" x14ac:dyDescent="0.25">
      <c r="B3" t="s">
        <v>215</v>
      </c>
      <c r="C3" t="s">
        <v>289</v>
      </c>
      <c r="F3" s="42" t="str">
        <f>C8</f>
        <v>+15dBm CL Log Mag(dB)</v>
      </c>
      <c r="G3" s="42" t="str">
        <f>C214</f>
        <v>+13 dBm LO Log Mag(dB)</v>
      </c>
      <c r="H3" s="42" t="str">
        <f>C420</f>
        <v>+11dBm LO Log Mag(dB)</v>
      </c>
      <c r="I3" s="42" t="str">
        <f>C626</f>
        <v>+9 dBm LO Log Mag(dB)</v>
      </c>
      <c r="J3" s="42">
        <f>C832</f>
        <v>0</v>
      </c>
      <c r="K3" s="42">
        <f>C1038</f>
        <v>0</v>
      </c>
      <c r="M3" t="s">
        <v>215</v>
      </c>
      <c r="N3" t="s">
        <v>289</v>
      </c>
      <c r="Q3" s="42" t="str">
        <f>N8</f>
        <v>+15dBm CL Log Mag(dB)</v>
      </c>
      <c r="R3" s="42" t="str">
        <f>N214</f>
        <v>+13 dBm LO Log Mag(dB)</v>
      </c>
      <c r="S3" s="42" t="str">
        <f>N420</f>
        <v>+11dBm LO Log Mag(dB)</v>
      </c>
      <c r="T3" s="42" t="str">
        <f>N626</f>
        <v>+9 dBm LO Log Mag(dB)</v>
      </c>
      <c r="U3" s="42">
        <f>N832</f>
        <v>0</v>
      </c>
      <c r="V3" s="42">
        <f>N1038</f>
        <v>0</v>
      </c>
    </row>
    <row r="4" spans="1:23" x14ac:dyDescent="0.25">
      <c r="B4" t="s">
        <v>98</v>
      </c>
      <c r="H4" s="6"/>
      <c r="J4" s="6"/>
      <c r="M4" t="s">
        <v>98</v>
      </c>
      <c r="S4" s="6"/>
      <c r="U4" s="6"/>
    </row>
    <row r="5" spans="1:23" x14ac:dyDescent="0.25">
      <c r="D5" s="18"/>
      <c r="E5" s="6">
        <f t="shared" ref="E5:E68" si="0">B9/1000000000</f>
        <v>8</v>
      </c>
      <c r="F5" s="6">
        <f t="shared" ref="F5:F68" si="1">C9</f>
        <v>-32.319217999999999</v>
      </c>
      <c r="G5" s="42">
        <f t="shared" ref="G5:G68" si="2">C215</f>
        <v>-61.963749</v>
      </c>
      <c r="H5" s="42">
        <f t="shared" ref="H5:H68" si="3">C421</f>
        <v>-73.845153999999994</v>
      </c>
      <c r="I5" s="42">
        <f t="shared" ref="I5:I68" si="4">C627</f>
        <v>-71.027823999999995</v>
      </c>
      <c r="J5" s="42">
        <f t="shared" ref="J5:J68" si="5">C833</f>
        <v>0</v>
      </c>
      <c r="K5" s="42">
        <f t="shared" ref="K5:K68" si="6">C1039</f>
        <v>0</v>
      </c>
      <c r="O5" s="18"/>
      <c r="P5" s="6">
        <f>M9/1000000000</f>
        <v>8</v>
      </c>
      <c r="Q5" s="6">
        <f>N9</f>
        <v>-19.266953999999998</v>
      </c>
      <c r="R5" s="42">
        <f>N215</f>
        <v>-21.832612999999998</v>
      </c>
      <c r="S5" s="42">
        <f>N421</f>
        <v>-26.460553999999998</v>
      </c>
      <c r="T5" s="42">
        <f>N627</f>
        <v>-32.112999000000002</v>
      </c>
      <c r="U5" s="42">
        <f>N833</f>
        <v>0</v>
      </c>
      <c r="V5" s="42">
        <f>N1039</f>
        <v>0</v>
      </c>
      <c r="W5" s="18"/>
    </row>
    <row r="6" spans="1:23" x14ac:dyDescent="0.25">
      <c r="D6" s="18"/>
      <c r="E6" s="6">
        <f t="shared" si="0"/>
        <v>8.1850000000000005</v>
      </c>
      <c r="F6" s="6">
        <f t="shared" si="1"/>
        <v>-31.077814</v>
      </c>
      <c r="G6" s="42">
        <f t="shared" si="2"/>
        <v>-58.090789999999998</v>
      </c>
      <c r="H6" s="42">
        <f t="shared" si="3"/>
        <v>-72.574996999999996</v>
      </c>
      <c r="I6" s="42">
        <f t="shared" si="4"/>
        <v>-71.875525999999994</v>
      </c>
      <c r="J6" s="42">
        <f t="shared" si="5"/>
        <v>0</v>
      </c>
      <c r="K6" s="42">
        <f t="shared" si="6"/>
        <v>0</v>
      </c>
      <c r="O6" s="18"/>
      <c r="P6" s="6">
        <f t="shared" ref="P6:P69" si="7">M10/1000000000</f>
        <v>8.1850000000000005</v>
      </c>
      <c r="Q6" s="6">
        <f t="shared" ref="Q6:Q69" si="8">N10</f>
        <v>-18.844446000000001</v>
      </c>
      <c r="R6" s="42">
        <f t="shared" ref="R6:R69" si="9">N216</f>
        <v>-21.191324000000002</v>
      </c>
      <c r="S6" s="42">
        <f t="shared" ref="S6:S69" si="10">N422</f>
        <v>-25.668648000000001</v>
      </c>
      <c r="T6" s="42">
        <f t="shared" ref="T6:T69" si="11">N628</f>
        <v>-31.720832999999999</v>
      </c>
      <c r="U6" s="42">
        <f t="shared" ref="U6:U69" si="12">N834</f>
        <v>0</v>
      </c>
      <c r="V6" s="42">
        <f t="shared" ref="V6:V69" si="13">N1040</f>
        <v>0</v>
      </c>
      <c r="W6" s="18"/>
    </row>
    <row r="7" spans="1:23" x14ac:dyDescent="0.25">
      <c r="B7" t="s">
        <v>99</v>
      </c>
      <c r="D7" s="18"/>
      <c r="E7" s="6">
        <f t="shared" si="0"/>
        <v>8.3699999999999992</v>
      </c>
      <c r="F7" s="6">
        <f t="shared" si="1"/>
        <v>-29.864737999999999</v>
      </c>
      <c r="G7" s="42">
        <f t="shared" si="2"/>
        <v>-55.343944999999998</v>
      </c>
      <c r="H7" s="42">
        <f t="shared" si="3"/>
        <v>-71.125480999999994</v>
      </c>
      <c r="I7" s="42">
        <f t="shared" si="4"/>
        <v>-72.813941999999997</v>
      </c>
      <c r="J7" s="42">
        <f t="shared" si="5"/>
        <v>0</v>
      </c>
      <c r="K7" s="42">
        <f t="shared" si="6"/>
        <v>0</v>
      </c>
      <c r="M7" t="s">
        <v>99</v>
      </c>
      <c r="O7" s="18"/>
      <c r="P7" s="6">
        <f t="shared" si="7"/>
        <v>8.3699999999999992</v>
      </c>
      <c r="Q7" s="6">
        <f t="shared" si="8"/>
        <v>-18.401772999999999</v>
      </c>
      <c r="R7" s="42">
        <f t="shared" si="9"/>
        <v>-20.487411000000002</v>
      </c>
      <c r="S7" s="42">
        <f t="shared" si="10"/>
        <v>-24.598267</v>
      </c>
      <c r="T7" s="42">
        <f t="shared" si="11"/>
        <v>-30.568832</v>
      </c>
      <c r="U7" s="42">
        <f t="shared" si="12"/>
        <v>0</v>
      </c>
      <c r="V7" s="42">
        <f t="shared" si="13"/>
        <v>0</v>
      </c>
      <c r="W7" s="18"/>
    </row>
    <row r="8" spans="1:23" x14ac:dyDescent="0.25">
      <c r="B8" t="s">
        <v>19</v>
      </c>
      <c r="C8" t="s">
        <v>245</v>
      </c>
      <c r="D8" s="18"/>
      <c r="E8" s="6">
        <f t="shared" si="0"/>
        <v>8.5549999999999997</v>
      </c>
      <c r="F8" s="6">
        <f t="shared" si="1"/>
        <v>-27.848707000000001</v>
      </c>
      <c r="G8" s="42">
        <f t="shared" si="2"/>
        <v>-51.358559</v>
      </c>
      <c r="H8" s="42">
        <f t="shared" si="3"/>
        <v>-70.378180999999998</v>
      </c>
      <c r="I8" s="42">
        <f t="shared" si="4"/>
        <v>-73.491073999999998</v>
      </c>
      <c r="J8" s="42">
        <f t="shared" si="5"/>
        <v>0</v>
      </c>
      <c r="K8" s="42">
        <f t="shared" si="6"/>
        <v>0</v>
      </c>
      <c r="M8" t="s">
        <v>19</v>
      </c>
      <c r="N8" t="s">
        <v>245</v>
      </c>
      <c r="O8" s="18"/>
      <c r="P8" s="6">
        <f t="shared" si="7"/>
        <v>8.5549999999999997</v>
      </c>
      <c r="Q8" s="6">
        <f t="shared" si="8"/>
        <v>-17.824551</v>
      </c>
      <c r="R8" s="42">
        <f t="shared" si="9"/>
        <v>-19.638570999999999</v>
      </c>
      <c r="S8" s="42">
        <f t="shared" si="10"/>
        <v>-23.332654999999999</v>
      </c>
      <c r="T8" s="42">
        <f t="shared" si="11"/>
        <v>-29.031319</v>
      </c>
      <c r="U8" s="42">
        <f t="shared" si="12"/>
        <v>0</v>
      </c>
      <c r="V8" s="42">
        <f t="shared" si="13"/>
        <v>0</v>
      </c>
      <c r="W8" s="18"/>
    </row>
    <row r="9" spans="1:23" x14ac:dyDescent="0.25">
      <c r="B9">
        <v>8000000000</v>
      </c>
      <c r="C9">
        <v>-32.319217999999999</v>
      </c>
      <c r="D9" s="18"/>
      <c r="E9" s="6">
        <f t="shared" si="0"/>
        <v>8.74</v>
      </c>
      <c r="F9" s="6">
        <f t="shared" si="1"/>
        <v>-25.404602000000001</v>
      </c>
      <c r="G9" s="42">
        <f t="shared" si="2"/>
        <v>-47.547462000000003</v>
      </c>
      <c r="H9" s="42">
        <f t="shared" si="3"/>
        <v>-69.376221000000001</v>
      </c>
      <c r="I9" s="42">
        <f t="shared" si="4"/>
        <v>-70.957252999999994</v>
      </c>
      <c r="J9" s="42">
        <f t="shared" si="5"/>
        <v>0</v>
      </c>
      <c r="K9" s="42">
        <f t="shared" si="6"/>
        <v>0</v>
      </c>
      <c r="M9">
        <v>8000000000</v>
      </c>
      <c r="N9">
        <v>-19.266953999999998</v>
      </c>
      <c r="O9" s="18"/>
      <c r="P9" s="6">
        <f t="shared" si="7"/>
        <v>8.74</v>
      </c>
      <c r="Q9" s="6">
        <f t="shared" si="8"/>
        <v>-17.311798</v>
      </c>
      <c r="R9" s="42">
        <f t="shared" si="9"/>
        <v>-18.906504000000002</v>
      </c>
      <c r="S9" s="42">
        <f t="shared" si="10"/>
        <v>-22.072071000000001</v>
      </c>
      <c r="T9" s="42">
        <f t="shared" si="11"/>
        <v>-27.36805</v>
      </c>
      <c r="U9" s="42">
        <f t="shared" si="12"/>
        <v>0</v>
      </c>
      <c r="V9" s="42">
        <f t="shared" si="13"/>
        <v>0</v>
      </c>
      <c r="W9" s="18"/>
    </row>
    <row r="10" spans="1:23" x14ac:dyDescent="0.25">
      <c r="B10">
        <v>8185000000</v>
      </c>
      <c r="C10">
        <v>-31.077814</v>
      </c>
      <c r="D10" s="18"/>
      <c r="E10" s="6">
        <f t="shared" si="0"/>
        <v>8.9250000000000007</v>
      </c>
      <c r="F10" s="6">
        <f t="shared" si="1"/>
        <v>-22.888961999999999</v>
      </c>
      <c r="G10" s="42">
        <f t="shared" si="2"/>
        <v>-43.652934999999999</v>
      </c>
      <c r="H10" s="42">
        <f t="shared" si="3"/>
        <v>-68.230536999999998</v>
      </c>
      <c r="I10" s="42">
        <f t="shared" si="4"/>
        <v>-73.072158999999999</v>
      </c>
      <c r="J10" s="42">
        <f t="shared" si="5"/>
        <v>0</v>
      </c>
      <c r="K10" s="42">
        <f t="shared" si="6"/>
        <v>0</v>
      </c>
      <c r="M10">
        <v>8185000000</v>
      </c>
      <c r="N10">
        <v>-18.844446000000001</v>
      </c>
      <c r="O10" s="18"/>
      <c r="P10" s="6">
        <f t="shared" si="7"/>
        <v>8.9250000000000007</v>
      </c>
      <c r="Q10" s="6">
        <f t="shared" si="8"/>
        <v>-16.887829</v>
      </c>
      <c r="R10" s="42">
        <f t="shared" si="9"/>
        <v>-18.328447000000001</v>
      </c>
      <c r="S10" s="42">
        <f t="shared" si="10"/>
        <v>-21.002209000000001</v>
      </c>
      <c r="T10" s="42">
        <f t="shared" si="11"/>
        <v>-25.427700000000002</v>
      </c>
      <c r="U10" s="42">
        <f t="shared" si="12"/>
        <v>0</v>
      </c>
      <c r="V10" s="42">
        <f t="shared" si="13"/>
        <v>0</v>
      </c>
      <c r="W10" s="18"/>
    </row>
    <row r="11" spans="1:23" x14ac:dyDescent="0.25">
      <c r="B11">
        <v>8370000000</v>
      </c>
      <c r="C11">
        <v>-29.864737999999999</v>
      </c>
      <c r="D11" s="18"/>
      <c r="E11" s="6">
        <f t="shared" si="0"/>
        <v>9.11</v>
      </c>
      <c r="F11" s="6">
        <f t="shared" si="1"/>
        <v>-20.457896999999999</v>
      </c>
      <c r="G11" s="42">
        <f t="shared" si="2"/>
        <v>-40.349400000000003</v>
      </c>
      <c r="H11" s="42">
        <f t="shared" si="3"/>
        <v>-66.650322000000003</v>
      </c>
      <c r="I11" s="42">
        <f t="shared" si="4"/>
        <v>-74.190917999999996</v>
      </c>
      <c r="J11" s="42">
        <f t="shared" si="5"/>
        <v>0</v>
      </c>
      <c r="K11" s="42">
        <f t="shared" si="6"/>
        <v>0</v>
      </c>
      <c r="M11">
        <v>8370000000</v>
      </c>
      <c r="N11">
        <v>-18.401772999999999</v>
      </c>
      <c r="O11" s="18"/>
      <c r="P11" s="6">
        <f t="shared" si="7"/>
        <v>9.11</v>
      </c>
      <c r="Q11" s="6">
        <f t="shared" si="8"/>
        <v>-16.401060000000001</v>
      </c>
      <c r="R11" s="42">
        <f t="shared" si="9"/>
        <v>-17.673309</v>
      </c>
      <c r="S11" s="42">
        <f t="shared" si="10"/>
        <v>-19.823250000000002</v>
      </c>
      <c r="T11" s="42">
        <f t="shared" si="11"/>
        <v>-23.174296999999999</v>
      </c>
      <c r="U11" s="42">
        <f t="shared" si="12"/>
        <v>0</v>
      </c>
      <c r="V11" s="42">
        <f t="shared" si="13"/>
        <v>0</v>
      </c>
      <c r="W11" s="18"/>
    </row>
    <row r="12" spans="1:23" x14ac:dyDescent="0.25">
      <c r="B12">
        <v>8555000000</v>
      </c>
      <c r="C12">
        <v>-27.848707000000001</v>
      </c>
      <c r="D12" s="18"/>
      <c r="E12" s="6">
        <f t="shared" si="0"/>
        <v>9.2949999999999999</v>
      </c>
      <c r="F12" s="6">
        <f t="shared" si="1"/>
        <v>-17.634369</v>
      </c>
      <c r="G12" s="42">
        <f t="shared" si="2"/>
        <v>-35.087851999999998</v>
      </c>
      <c r="H12" s="42">
        <f t="shared" si="3"/>
        <v>-64.253890999999996</v>
      </c>
      <c r="I12" s="42">
        <f t="shared" si="4"/>
        <v>-73.257735999999994</v>
      </c>
      <c r="J12" s="42">
        <f t="shared" si="5"/>
        <v>0</v>
      </c>
      <c r="K12" s="42">
        <f t="shared" si="6"/>
        <v>0</v>
      </c>
      <c r="M12">
        <v>8555000000</v>
      </c>
      <c r="N12">
        <v>-17.824551</v>
      </c>
      <c r="O12" s="18"/>
      <c r="P12" s="6">
        <f t="shared" si="7"/>
        <v>9.2949999999999999</v>
      </c>
      <c r="Q12" s="6">
        <f t="shared" si="8"/>
        <v>-15.735962000000001</v>
      </c>
      <c r="R12" s="42">
        <f t="shared" si="9"/>
        <v>-16.829926</v>
      </c>
      <c r="S12" s="42">
        <f t="shared" si="10"/>
        <v>-18.604106999999999</v>
      </c>
      <c r="T12" s="42">
        <f t="shared" si="11"/>
        <v>-21.294443000000001</v>
      </c>
      <c r="U12" s="42">
        <f t="shared" si="12"/>
        <v>0</v>
      </c>
      <c r="V12" s="42">
        <f t="shared" si="13"/>
        <v>0</v>
      </c>
      <c r="W12" s="18"/>
    </row>
    <row r="13" spans="1:23" x14ac:dyDescent="0.25">
      <c r="B13">
        <v>8740000000</v>
      </c>
      <c r="C13">
        <v>-25.404602000000001</v>
      </c>
      <c r="D13" s="18"/>
      <c r="E13" s="6">
        <f t="shared" si="0"/>
        <v>9.48</v>
      </c>
      <c r="F13" s="6">
        <f t="shared" si="1"/>
        <v>-15.15462</v>
      </c>
      <c r="G13" s="42">
        <f t="shared" si="2"/>
        <v>-29.404730000000001</v>
      </c>
      <c r="H13" s="42">
        <f t="shared" si="3"/>
        <v>-58.487129000000003</v>
      </c>
      <c r="I13" s="42">
        <f t="shared" si="4"/>
        <v>-72.021811999999997</v>
      </c>
      <c r="J13" s="42">
        <f t="shared" si="5"/>
        <v>0</v>
      </c>
      <c r="K13" s="42">
        <f t="shared" si="6"/>
        <v>0</v>
      </c>
      <c r="M13">
        <v>8740000000</v>
      </c>
      <c r="N13">
        <v>-17.311798</v>
      </c>
      <c r="O13" s="18"/>
      <c r="P13" s="6">
        <f t="shared" si="7"/>
        <v>9.48</v>
      </c>
      <c r="Q13" s="6">
        <f t="shared" si="8"/>
        <v>-15.135763000000001</v>
      </c>
      <c r="R13" s="42">
        <f t="shared" si="9"/>
        <v>-16.066288</v>
      </c>
      <c r="S13" s="42">
        <f t="shared" si="10"/>
        <v>-17.522625000000001</v>
      </c>
      <c r="T13" s="42">
        <f t="shared" si="11"/>
        <v>-19.728263999999999</v>
      </c>
      <c r="U13" s="42">
        <f t="shared" si="12"/>
        <v>0</v>
      </c>
      <c r="V13" s="42">
        <f t="shared" si="13"/>
        <v>0</v>
      </c>
      <c r="W13" s="18"/>
    </row>
    <row r="14" spans="1:23" x14ac:dyDescent="0.25">
      <c r="B14">
        <v>8925000000</v>
      </c>
      <c r="C14">
        <v>-22.888961999999999</v>
      </c>
      <c r="D14" s="18"/>
      <c r="E14" s="6">
        <f t="shared" si="0"/>
        <v>9.6649999999999991</v>
      </c>
      <c r="F14" s="6">
        <f t="shared" si="1"/>
        <v>-13.164868999999999</v>
      </c>
      <c r="G14" s="42">
        <f t="shared" si="2"/>
        <v>-24.482243</v>
      </c>
      <c r="H14" s="42">
        <f t="shared" si="3"/>
        <v>-53.605643999999998</v>
      </c>
      <c r="I14" s="42">
        <f t="shared" si="4"/>
        <v>-70.881507999999997</v>
      </c>
      <c r="J14" s="42">
        <f t="shared" si="5"/>
        <v>0</v>
      </c>
      <c r="K14" s="42">
        <f t="shared" si="6"/>
        <v>0</v>
      </c>
      <c r="M14">
        <v>8925000000</v>
      </c>
      <c r="N14">
        <v>-16.887829</v>
      </c>
      <c r="O14" s="18"/>
      <c r="P14" s="6">
        <f t="shared" si="7"/>
        <v>9.6649999999999991</v>
      </c>
      <c r="Q14" s="6">
        <f t="shared" si="8"/>
        <v>-14.538999</v>
      </c>
      <c r="R14" s="42">
        <f t="shared" si="9"/>
        <v>-15.31601</v>
      </c>
      <c r="S14" s="42">
        <f t="shared" si="10"/>
        <v>-16.50808</v>
      </c>
      <c r="T14" s="42">
        <f t="shared" si="11"/>
        <v>-18.325951</v>
      </c>
      <c r="U14" s="42">
        <f t="shared" si="12"/>
        <v>0</v>
      </c>
      <c r="V14" s="42">
        <f t="shared" si="13"/>
        <v>0</v>
      </c>
      <c r="W14" s="18"/>
    </row>
    <row r="15" spans="1:23" x14ac:dyDescent="0.25">
      <c r="B15">
        <v>9110000000</v>
      </c>
      <c r="C15">
        <v>-20.457896999999999</v>
      </c>
      <c r="D15" s="18"/>
      <c r="E15" s="6">
        <f t="shared" si="0"/>
        <v>9.85</v>
      </c>
      <c r="F15" s="6">
        <f t="shared" si="1"/>
        <v>-11.45097</v>
      </c>
      <c r="G15" s="42">
        <f t="shared" si="2"/>
        <v>-19.891836000000001</v>
      </c>
      <c r="H15" s="42">
        <f t="shared" si="3"/>
        <v>-46.274394999999998</v>
      </c>
      <c r="I15" s="42">
        <f t="shared" si="4"/>
        <v>-66.966209000000006</v>
      </c>
      <c r="J15" s="42">
        <f t="shared" si="5"/>
        <v>0</v>
      </c>
      <c r="K15" s="42">
        <f t="shared" si="6"/>
        <v>0</v>
      </c>
      <c r="M15">
        <v>9110000000</v>
      </c>
      <c r="N15">
        <v>-16.401060000000001</v>
      </c>
      <c r="O15" s="18"/>
      <c r="P15" s="6">
        <f t="shared" si="7"/>
        <v>9.85</v>
      </c>
      <c r="Q15" s="6">
        <f t="shared" si="8"/>
        <v>-13.960145000000001</v>
      </c>
      <c r="R15" s="42">
        <f t="shared" si="9"/>
        <v>-14.595261000000001</v>
      </c>
      <c r="S15" s="42">
        <f t="shared" si="10"/>
        <v>-15.575293</v>
      </c>
      <c r="T15" s="42">
        <f t="shared" si="11"/>
        <v>-17.119076</v>
      </c>
      <c r="U15" s="42">
        <f t="shared" si="12"/>
        <v>0</v>
      </c>
      <c r="V15" s="42">
        <f t="shared" si="13"/>
        <v>0</v>
      </c>
      <c r="W15" s="18"/>
    </row>
    <row r="16" spans="1:23" x14ac:dyDescent="0.25">
      <c r="B16">
        <v>9295000000</v>
      </c>
      <c r="C16">
        <v>-17.634369</v>
      </c>
      <c r="D16" s="18"/>
      <c r="E16" s="6">
        <f t="shared" si="0"/>
        <v>10.035</v>
      </c>
      <c r="F16" s="6">
        <f t="shared" si="1"/>
        <v>-10.100546</v>
      </c>
      <c r="G16" s="42">
        <f t="shared" si="2"/>
        <v>-16.253910000000001</v>
      </c>
      <c r="H16" s="42">
        <f t="shared" si="3"/>
        <v>-39.295867999999999</v>
      </c>
      <c r="I16" s="42">
        <f t="shared" si="4"/>
        <v>-62.865527999999998</v>
      </c>
      <c r="J16" s="42">
        <f t="shared" si="5"/>
        <v>0</v>
      </c>
      <c r="K16" s="42">
        <f t="shared" si="6"/>
        <v>0</v>
      </c>
      <c r="M16">
        <v>9295000000</v>
      </c>
      <c r="N16">
        <v>-15.735962000000001</v>
      </c>
      <c r="O16" s="18"/>
      <c r="P16" s="6">
        <f t="shared" si="7"/>
        <v>10.035</v>
      </c>
      <c r="Q16" s="6">
        <f t="shared" si="8"/>
        <v>-13.502079999999999</v>
      </c>
      <c r="R16" s="42">
        <f t="shared" si="9"/>
        <v>-14.059279999999999</v>
      </c>
      <c r="S16" s="42">
        <f t="shared" si="10"/>
        <v>-14.930111999999999</v>
      </c>
      <c r="T16" s="42">
        <f t="shared" si="11"/>
        <v>-16.284991999999999</v>
      </c>
      <c r="U16" s="42">
        <f t="shared" si="12"/>
        <v>0</v>
      </c>
      <c r="V16" s="42">
        <f t="shared" si="13"/>
        <v>0</v>
      </c>
      <c r="W16" s="18"/>
    </row>
    <row r="17" spans="2:23" x14ac:dyDescent="0.25">
      <c r="B17">
        <v>9480000000</v>
      </c>
      <c r="C17">
        <v>-15.15462</v>
      </c>
      <c r="D17" s="18"/>
      <c r="E17" s="6">
        <f t="shared" si="0"/>
        <v>10.220000000000001</v>
      </c>
      <c r="F17" s="6">
        <f t="shared" si="1"/>
        <v>-9.0834264999999998</v>
      </c>
      <c r="G17" s="42">
        <f t="shared" si="2"/>
        <v>-13.416971999999999</v>
      </c>
      <c r="H17" s="42">
        <f t="shared" si="3"/>
        <v>-33.415610999999998</v>
      </c>
      <c r="I17" s="42">
        <f t="shared" si="4"/>
        <v>-60.996825999999999</v>
      </c>
      <c r="J17" s="42">
        <f t="shared" si="5"/>
        <v>0</v>
      </c>
      <c r="K17" s="42">
        <f t="shared" si="6"/>
        <v>0</v>
      </c>
      <c r="M17">
        <v>9480000000</v>
      </c>
      <c r="N17">
        <v>-15.135763000000001</v>
      </c>
      <c r="O17" s="18"/>
      <c r="P17" s="6">
        <f t="shared" si="7"/>
        <v>10.220000000000001</v>
      </c>
      <c r="Q17" s="6">
        <f t="shared" si="8"/>
        <v>-13.146777999999999</v>
      </c>
      <c r="R17" s="42">
        <f t="shared" si="9"/>
        <v>-13.668799999999999</v>
      </c>
      <c r="S17" s="42">
        <f t="shared" si="10"/>
        <v>-14.469246999999999</v>
      </c>
      <c r="T17" s="42">
        <f t="shared" si="11"/>
        <v>-15.676415</v>
      </c>
      <c r="U17" s="42">
        <f t="shared" si="12"/>
        <v>0</v>
      </c>
      <c r="V17" s="42">
        <f t="shared" si="13"/>
        <v>0</v>
      </c>
      <c r="W17" s="18"/>
    </row>
    <row r="18" spans="2:23" x14ac:dyDescent="0.25">
      <c r="B18">
        <v>9665000000</v>
      </c>
      <c r="C18">
        <v>-13.164868999999999</v>
      </c>
      <c r="D18" s="18"/>
      <c r="E18" s="6">
        <f t="shared" si="0"/>
        <v>10.404999999999999</v>
      </c>
      <c r="F18" s="6">
        <f t="shared" si="1"/>
        <v>-8.4767884999999996</v>
      </c>
      <c r="G18" s="42">
        <f t="shared" si="2"/>
        <v>-11.946486</v>
      </c>
      <c r="H18" s="42">
        <f t="shared" si="3"/>
        <v>-28.893920999999999</v>
      </c>
      <c r="I18" s="42">
        <f t="shared" si="4"/>
        <v>-57.843615999999997</v>
      </c>
      <c r="J18" s="42">
        <f t="shared" si="5"/>
        <v>0</v>
      </c>
      <c r="K18" s="42">
        <f t="shared" si="6"/>
        <v>0</v>
      </c>
      <c r="M18">
        <v>9665000000</v>
      </c>
      <c r="N18">
        <v>-14.538999</v>
      </c>
      <c r="O18" s="18"/>
      <c r="P18" s="6">
        <f t="shared" si="7"/>
        <v>10.404999999999999</v>
      </c>
      <c r="Q18" s="6">
        <f t="shared" si="8"/>
        <v>-12.778995999999999</v>
      </c>
      <c r="R18" s="42">
        <f t="shared" si="9"/>
        <v>-13.254435000000001</v>
      </c>
      <c r="S18" s="42">
        <f t="shared" si="10"/>
        <v>-13.964537999999999</v>
      </c>
      <c r="T18" s="42">
        <f t="shared" si="11"/>
        <v>-15.00728</v>
      </c>
      <c r="U18" s="42">
        <f t="shared" si="12"/>
        <v>0</v>
      </c>
      <c r="V18" s="42">
        <f t="shared" si="13"/>
        <v>0</v>
      </c>
      <c r="W18" s="18"/>
    </row>
    <row r="19" spans="2:23" x14ac:dyDescent="0.25">
      <c r="B19">
        <v>9850000000</v>
      </c>
      <c r="C19">
        <v>-11.45097</v>
      </c>
      <c r="D19" s="18"/>
      <c r="E19" s="6">
        <f t="shared" si="0"/>
        <v>10.59</v>
      </c>
      <c r="F19" s="6">
        <f t="shared" si="1"/>
        <v>-7.9701500000000003</v>
      </c>
      <c r="G19" s="42">
        <f t="shared" si="2"/>
        <v>-10.560286</v>
      </c>
      <c r="H19" s="42">
        <f t="shared" si="3"/>
        <v>-23.741699000000001</v>
      </c>
      <c r="I19" s="42">
        <f t="shared" si="4"/>
        <v>-52.149368000000003</v>
      </c>
      <c r="J19" s="42">
        <f t="shared" si="5"/>
        <v>0</v>
      </c>
      <c r="K19" s="42">
        <f t="shared" si="6"/>
        <v>0</v>
      </c>
      <c r="M19">
        <v>9850000000</v>
      </c>
      <c r="N19">
        <v>-13.960145000000001</v>
      </c>
      <c r="O19" s="18"/>
      <c r="P19" s="6">
        <f t="shared" si="7"/>
        <v>10.59</v>
      </c>
      <c r="Q19" s="6">
        <f t="shared" si="8"/>
        <v>-12.429606</v>
      </c>
      <c r="R19" s="42">
        <f t="shared" si="9"/>
        <v>-12.886481</v>
      </c>
      <c r="S19" s="42">
        <f t="shared" si="10"/>
        <v>-13.548259</v>
      </c>
      <c r="T19" s="42">
        <f t="shared" si="11"/>
        <v>-14.476018</v>
      </c>
      <c r="U19" s="42">
        <f t="shared" si="12"/>
        <v>0</v>
      </c>
      <c r="V19" s="42">
        <f t="shared" si="13"/>
        <v>0</v>
      </c>
      <c r="W19" s="18"/>
    </row>
    <row r="20" spans="2:23" x14ac:dyDescent="0.25">
      <c r="B20">
        <v>10035000000</v>
      </c>
      <c r="C20">
        <v>-10.100546</v>
      </c>
      <c r="D20" s="18"/>
      <c r="E20" s="6">
        <f t="shared" si="0"/>
        <v>10.775</v>
      </c>
      <c r="F20" s="6">
        <f t="shared" si="1"/>
        <v>-7.7152963000000003</v>
      </c>
      <c r="G20" s="42">
        <f t="shared" si="2"/>
        <v>-9.8566026999999998</v>
      </c>
      <c r="H20" s="42">
        <f t="shared" si="3"/>
        <v>-20.986484999999998</v>
      </c>
      <c r="I20" s="42">
        <f t="shared" si="4"/>
        <v>-47.670444000000003</v>
      </c>
      <c r="J20" s="42">
        <f t="shared" si="5"/>
        <v>0</v>
      </c>
      <c r="K20" s="42">
        <f t="shared" si="6"/>
        <v>0</v>
      </c>
      <c r="M20">
        <v>10035000000</v>
      </c>
      <c r="N20">
        <v>-13.502079999999999</v>
      </c>
      <c r="O20" s="18"/>
      <c r="P20" s="6">
        <f t="shared" si="7"/>
        <v>10.775</v>
      </c>
      <c r="Q20" s="6">
        <f t="shared" si="8"/>
        <v>-12.024096</v>
      </c>
      <c r="R20" s="42">
        <f t="shared" si="9"/>
        <v>-12.459892</v>
      </c>
      <c r="S20" s="42">
        <f t="shared" si="10"/>
        <v>-13.076445</v>
      </c>
      <c r="T20" s="42">
        <f t="shared" si="11"/>
        <v>-13.894453</v>
      </c>
      <c r="U20" s="42">
        <f t="shared" si="12"/>
        <v>0</v>
      </c>
      <c r="V20" s="42">
        <f t="shared" si="13"/>
        <v>0</v>
      </c>
      <c r="W20" s="18"/>
    </row>
    <row r="21" spans="2:23" x14ac:dyDescent="0.25">
      <c r="B21">
        <v>10220000000</v>
      </c>
      <c r="C21">
        <v>-9.0834264999999998</v>
      </c>
      <c r="D21" s="18"/>
      <c r="E21" s="6">
        <f t="shared" si="0"/>
        <v>10.96</v>
      </c>
      <c r="F21" s="6">
        <f t="shared" si="1"/>
        <v>-7.5225530000000003</v>
      </c>
      <c r="G21" s="42">
        <f t="shared" si="2"/>
        <v>-9.1611042000000005</v>
      </c>
      <c r="H21" s="42">
        <f t="shared" si="3"/>
        <v>-17.935295</v>
      </c>
      <c r="I21" s="42">
        <f t="shared" si="4"/>
        <v>-42.192779999999999</v>
      </c>
      <c r="J21" s="42">
        <f t="shared" si="5"/>
        <v>0</v>
      </c>
      <c r="K21" s="42">
        <f t="shared" si="6"/>
        <v>0</v>
      </c>
      <c r="M21">
        <v>10220000000</v>
      </c>
      <c r="N21">
        <v>-13.146777999999999</v>
      </c>
      <c r="O21" s="18"/>
      <c r="P21" s="6">
        <f t="shared" si="7"/>
        <v>10.96</v>
      </c>
      <c r="Q21" s="6">
        <f t="shared" si="8"/>
        <v>-11.584486</v>
      </c>
      <c r="R21" s="42">
        <f t="shared" si="9"/>
        <v>-11.990228999999999</v>
      </c>
      <c r="S21" s="42">
        <f t="shared" si="10"/>
        <v>-12.535868000000001</v>
      </c>
      <c r="T21" s="42">
        <f t="shared" si="11"/>
        <v>-13.23068</v>
      </c>
      <c r="U21" s="42">
        <f t="shared" si="12"/>
        <v>0</v>
      </c>
      <c r="V21" s="42">
        <f t="shared" si="13"/>
        <v>0</v>
      </c>
      <c r="W21" s="18"/>
    </row>
    <row r="22" spans="2:23" x14ac:dyDescent="0.25">
      <c r="B22">
        <v>10405000000</v>
      </c>
      <c r="C22">
        <v>-8.4767884999999996</v>
      </c>
      <c r="D22" s="18"/>
      <c r="E22" s="6">
        <f t="shared" si="0"/>
        <v>11.145</v>
      </c>
      <c r="F22" s="6">
        <f t="shared" si="1"/>
        <v>-7.3374633999999999</v>
      </c>
      <c r="G22" s="42">
        <f t="shared" si="2"/>
        <v>-8.4720706999999997</v>
      </c>
      <c r="H22" s="42">
        <f t="shared" si="3"/>
        <v>-14.589328999999999</v>
      </c>
      <c r="I22" s="42">
        <f t="shared" si="4"/>
        <v>-35.902611</v>
      </c>
      <c r="J22" s="42">
        <f t="shared" si="5"/>
        <v>0</v>
      </c>
      <c r="K22" s="42">
        <f t="shared" si="6"/>
        <v>0</v>
      </c>
      <c r="M22">
        <v>10405000000</v>
      </c>
      <c r="N22">
        <v>-12.778995999999999</v>
      </c>
      <c r="O22" s="18"/>
      <c r="P22" s="6">
        <f t="shared" si="7"/>
        <v>11.145</v>
      </c>
      <c r="Q22" s="6">
        <f t="shared" si="8"/>
        <v>-11.188928000000001</v>
      </c>
      <c r="R22" s="42">
        <f t="shared" si="9"/>
        <v>-11.557157</v>
      </c>
      <c r="S22" s="42">
        <f t="shared" si="10"/>
        <v>-12.035905</v>
      </c>
      <c r="T22" s="42">
        <f t="shared" si="11"/>
        <v>-12.62079</v>
      </c>
      <c r="U22" s="42">
        <f t="shared" si="12"/>
        <v>0</v>
      </c>
      <c r="V22" s="42">
        <f t="shared" si="13"/>
        <v>0</v>
      </c>
      <c r="W22" s="18"/>
    </row>
    <row r="23" spans="2:23" x14ac:dyDescent="0.25">
      <c r="B23">
        <v>10590000000</v>
      </c>
      <c r="C23">
        <v>-7.9701500000000003</v>
      </c>
      <c r="D23" s="18"/>
      <c r="E23" s="6">
        <f t="shared" si="0"/>
        <v>11.33</v>
      </c>
      <c r="F23" s="6">
        <f t="shared" si="1"/>
        <v>-7.1953239</v>
      </c>
      <c r="G23" s="42">
        <f t="shared" si="2"/>
        <v>-8.0716590999999998</v>
      </c>
      <c r="H23" s="42">
        <f t="shared" si="3"/>
        <v>-12.422732</v>
      </c>
      <c r="I23" s="42">
        <f t="shared" si="4"/>
        <v>-30.891535000000001</v>
      </c>
      <c r="J23" s="42">
        <f t="shared" si="5"/>
        <v>0</v>
      </c>
      <c r="K23" s="42">
        <f t="shared" si="6"/>
        <v>0</v>
      </c>
      <c r="M23">
        <v>10590000000</v>
      </c>
      <c r="N23">
        <v>-12.429606</v>
      </c>
      <c r="O23" s="18"/>
      <c r="P23" s="6">
        <f t="shared" si="7"/>
        <v>11.33</v>
      </c>
      <c r="Q23" s="6">
        <f t="shared" si="8"/>
        <v>-10.802455999999999</v>
      </c>
      <c r="R23" s="42">
        <f t="shared" si="9"/>
        <v>-11.130444000000001</v>
      </c>
      <c r="S23" s="42">
        <f t="shared" si="10"/>
        <v>-11.551373999999999</v>
      </c>
      <c r="T23" s="42">
        <f t="shared" si="11"/>
        <v>-12.057358000000001</v>
      </c>
      <c r="U23" s="42">
        <f t="shared" si="12"/>
        <v>0</v>
      </c>
      <c r="V23" s="42">
        <f t="shared" si="13"/>
        <v>0</v>
      </c>
      <c r="W23" s="18"/>
    </row>
    <row r="24" spans="2:23" x14ac:dyDescent="0.25">
      <c r="B24">
        <v>10775000000</v>
      </c>
      <c r="C24">
        <v>-7.7152963000000003</v>
      </c>
      <c r="D24" s="18"/>
      <c r="E24" s="6">
        <f t="shared" si="0"/>
        <v>11.515000000000001</v>
      </c>
      <c r="F24" s="6">
        <f t="shared" si="1"/>
        <v>-7.0785995000000002</v>
      </c>
      <c r="G24" s="42">
        <f t="shared" si="2"/>
        <v>-7.8477192000000002</v>
      </c>
      <c r="H24" s="42">
        <f t="shared" si="3"/>
        <v>-11.287132</v>
      </c>
      <c r="I24" s="42">
        <f t="shared" si="4"/>
        <v>-27.092759999999998</v>
      </c>
      <c r="J24" s="42">
        <f t="shared" si="5"/>
        <v>0</v>
      </c>
      <c r="K24" s="42">
        <f t="shared" si="6"/>
        <v>0</v>
      </c>
      <c r="M24">
        <v>10775000000</v>
      </c>
      <c r="N24">
        <v>-12.024096</v>
      </c>
      <c r="O24" s="18"/>
      <c r="P24" s="6">
        <f t="shared" si="7"/>
        <v>11.515000000000001</v>
      </c>
      <c r="Q24" s="6">
        <f t="shared" si="8"/>
        <v>-10.443655</v>
      </c>
      <c r="R24" s="42">
        <f t="shared" si="9"/>
        <v>-10.736938</v>
      </c>
      <c r="S24" s="42">
        <f t="shared" si="10"/>
        <v>-11.104752</v>
      </c>
      <c r="T24" s="42">
        <f t="shared" si="11"/>
        <v>-11.553032</v>
      </c>
      <c r="U24" s="42">
        <f t="shared" si="12"/>
        <v>0</v>
      </c>
      <c r="V24" s="42">
        <f t="shared" si="13"/>
        <v>0</v>
      </c>
      <c r="W24" s="18"/>
    </row>
    <row r="25" spans="2:23" x14ac:dyDescent="0.25">
      <c r="B25">
        <v>10960000000</v>
      </c>
      <c r="C25">
        <v>-7.5225530000000003</v>
      </c>
      <c r="D25" s="18"/>
      <c r="E25" s="6">
        <f t="shared" si="0"/>
        <v>11.7</v>
      </c>
      <c r="F25" s="6">
        <f t="shared" si="1"/>
        <v>-6.9762936</v>
      </c>
      <c r="G25" s="42">
        <f t="shared" si="2"/>
        <v>-7.6516599999999997</v>
      </c>
      <c r="H25" s="42">
        <f t="shared" si="3"/>
        <v>-10.100807</v>
      </c>
      <c r="I25" s="42">
        <f t="shared" si="4"/>
        <v>-23.494156</v>
      </c>
      <c r="J25" s="42">
        <f t="shared" si="5"/>
        <v>0</v>
      </c>
      <c r="K25" s="42">
        <f t="shared" si="6"/>
        <v>0</v>
      </c>
      <c r="M25">
        <v>10960000000</v>
      </c>
      <c r="N25">
        <v>-11.584486</v>
      </c>
      <c r="O25" s="18"/>
      <c r="P25" s="6">
        <f t="shared" si="7"/>
        <v>11.7</v>
      </c>
      <c r="Q25" s="6">
        <f t="shared" si="8"/>
        <v>-10.107022000000001</v>
      </c>
      <c r="R25" s="42">
        <f t="shared" si="9"/>
        <v>-10.360163999999999</v>
      </c>
      <c r="S25" s="42">
        <f t="shared" si="10"/>
        <v>-10.682278</v>
      </c>
      <c r="T25" s="42">
        <f t="shared" si="11"/>
        <v>-11.110023</v>
      </c>
      <c r="U25" s="42">
        <f t="shared" si="12"/>
        <v>0</v>
      </c>
      <c r="V25" s="42">
        <f t="shared" si="13"/>
        <v>0</v>
      </c>
      <c r="W25" s="18"/>
    </row>
    <row r="26" spans="2:23" x14ac:dyDescent="0.25">
      <c r="B26">
        <v>11145000000</v>
      </c>
      <c r="C26">
        <v>-7.3374633999999999</v>
      </c>
      <c r="D26" s="18"/>
      <c r="E26" s="6">
        <f t="shared" si="0"/>
        <v>11.885</v>
      </c>
      <c r="F26" s="6">
        <f t="shared" si="1"/>
        <v>-6.9360948000000002</v>
      </c>
      <c r="G26" s="42">
        <f t="shared" si="2"/>
        <v>-7.5791000999999998</v>
      </c>
      <c r="H26" s="42">
        <f t="shared" si="3"/>
        <v>-9.5643978000000001</v>
      </c>
      <c r="I26" s="42">
        <f t="shared" si="4"/>
        <v>-21.369962999999998</v>
      </c>
      <c r="J26" s="42">
        <f t="shared" si="5"/>
        <v>0</v>
      </c>
      <c r="K26" s="42">
        <f t="shared" si="6"/>
        <v>0</v>
      </c>
      <c r="M26">
        <v>11145000000</v>
      </c>
      <c r="N26">
        <v>-11.188928000000001</v>
      </c>
      <c r="O26" s="18"/>
      <c r="P26" s="6">
        <f t="shared" si="7"/>
        <v>11.885</v>
      </c>
      <c r="Q26" s="6">
        <f t="shared" si="8"/>
        <v>-9.7799168000000005</v>
      </c>
      <c r="R26" s="42">
        <f t="shared" si="9"/>
        <v>-9.9972534</v>
      </c>
      <c r="S26" s="42">
        <f t="shared" si="10"/>
        <v>-10.298133999999999</v>
      </c>
      <c r="T26" s="42">
        <f t="shared" si="11"/>
        <v>-10.746985</v>
      </c>
      <c r="U26" s="42">
        <f t="shared" si="12"/>
        <v>0</v>
      </c>
      <c r="V26" s="42">
        <f t="shared" si="13"/>
        <v>0</v>
      </c>
      <c r="W26" s="18"/>
    </row>
    <row r="27" spans="2:23" x14ac:dyDescent="0.25">
      <c r="B27">
        <v>11330000000</v>
      </c>
      <c r="C27">
        <v>-7.1953239</v>
      </c>
      <c r="D27" s="18"/>
      <c r="E27" s="6">
        <f t="shared" si="0"/>
        <v>12.07</v>
      </c>
      <c r="F27" s="6">
        <f t="shared" si="1"/>
        <v>-6.9034842999999997</v>
      </c>
      <c r="G27" s="42">
        <f t="shared" si="2"/>
        <v>-7.4869924000000001</v>
      </c>
      <c r="H27" s="42">
        <f t="shared" si="3"/>
        <v>-9.0238370999999997</v>
      </c>
      <c r="I27" s="42">
        <f t="shared" si="4"/>
        <v>-18.431643000000001</v>
      </c>
      <c r="J27" s="42">
        <f t="shared" si="5"/>
        <v>0</v>
      </c>
      <c r="K27" s="42">
        <f t="shared" si="6"/>
        <v>0</v>
      </c>
      <c r="M27">
        <v>11330000000</v>
      </c>
      <c r="N27">
        <v>-10.802455999999999</v>
      </c>
      <c r="O27" s="18"/>
      <c r="P27" s="6">
        <f t="shared" si="7"/>
        <v>12.07</v>
      </c>
      <c r="Q27" s="6">
        <f t="shared" si="8"/>
        <v>-9.4271908</v>
      </c>
      <c r="R27" s="42">
        <f t="shared" si="9"/>
        <v>-9.6209307000000006</v>
      </c>
      <c r="S27" s="42">
        <f t="shared" si="10"/>
        <v>-9.9196557999999992</v>
      </c>
      <c r="T27" s="42">
        <f t="shared" si="11"/>
        <v>-10.392734000000001</v>
      </c>
      <c r="U27" s="42">
        <f t="shared" si="12"/>
        <v>0</v>
      </c>
      <c r="V27" s="42">
        <f t="shared" si="13"/>
        <v>0</v>
      </c>
      <c r="W27" s="18"/>
    </row>
    <row r="28" spans="2:23" x14ac:dyDescent="0.25">
      <c r="B28">
        <v>11515000000</v>
      </c>
      <c r="C28">
        <v>-7.0785995000000002</v>
      </c>
      <c r="D28" s="18"/>
      <c r="E28" s="6">
        <f t="shared" si="0"/>
        <v>12.255000000000001</v>
      </c>
      <c r="F28" s="6">
        <f t="shared" si="1"/>
        <v>-6.9075556000000002</v>
      </c>
      <c r="G28" s="42">
        <f t="shared" si="2"/>
        <v>-7.4273218999999999</v>
      </c>
      <c r="H28" s="42">
        <f t="shared" si="3"/>
        <v>-8.6247015000000005</v>
      </c>
      <c r="I28" s="42">
        <f t="shared" si="4"/>
        <v>-15.862598</v>
      </c>
      <c r="J28" s="42">
        <f t="shared" si="5"/>
        <v>0</v>
      </c>
      <c r="K28" s="42">
        <f t="shared" si="6"/>
        <v>0</v>
      </c>
      <c r="M28">
        <v>11515000000</v>
      </c>
      <c r="N28">
        <v>-10.443655</v>
      </c>
      <c r="O28" s="18"/>
      <c r="P28" s="6">
        <f t="shared" si="7"/>
        <v>12.255000000000001</v>
      </c>
      <c r="Q28" s="6">
        <f t="shared" si="8"/>
        <v>-9.1037625999999996</v>
      </c>
      <c r="R28" s="42">
        <f t="shared" si="9"/>
        <v>-9.2846230999999992</v>
      </c>
      <c r="S28" s="42">
        <f t="shared" si="10"/>
        <v>-9.5804261999999998</v>
      </c>
      <c r="T28" s="42">
        <f t="shared" si="11"/>
        <v>-10.074171</v>
      </c>
      <c r="U28" s="42">
        <f t="shared" si="12"/>
        <v>0</v>
      </c>
      <c r="V28" s="42">
        <f t="shared" si="13"/>
        <v>0</v>
      </c>
      <c r="W28" s="18"/>
    </row>
    <row r="29" spans="2:23" x14ac:dyDescent="0.25">
      <c r="B29">
        <v>11700000000</v>
      </c>
      <c r="C29">
        <v>-6.9762936</v>
      </c>
      <c r="D29" s="18"/>
      <c r="E29" s="6">
        <f t="shared" si="0"/>
        <v>12.44</v>
      </c>
      <c r="F29" s="6">
        <f t="shared" si="1"/>
        <v>-6.8724050999999999</v>
      </c>
      <c r="G29" s="42">
        <f t="shared" si="2"/>
        <v>-7.3375797</v>
      </c>
      <c r="H29" s="42">
        <f t="shared" si="3"/>
        <v>-8.3636245999999996</v>
      </c>
      <c r="I29" s="42">
        <f t="shared" si="4"/>
        <v>-14.158111</v>
      </c>
      <c r="J29" s="42">
        <f t="shared" si="5"/>
        <v>0</v>
      </c>
      <c r="K29" s="42">
        <f t="shared" si="6"/>
        <v>0</v>
      </c>
      <c r="M29">
        <v>11700000000</v>
      </c>
      <c r="N29">
        <v>-10.107022000000001</v>
      </c>
      <c r="O29" s="18"/>
      <c r="P29" s="6">
        <f t="shared" si="7"/>
        <v>12.44</v>
      </c>
      <c r="Q29" s="6">
        <f t="shared" si="8"/>
        <v>-8.7906283999999992</v>
      </c>
      <c r="R29" s="42">
        <f t="shared" si="9"/>
        <v>-8.9599694999999997</v>
      </c>
      <c r="S29" s="42">
        <f t="shared" si="10"/>
        <v>-9.2540741000000004</v>
      </c>
      <c r="T29" s="42">
        <f t="shared" si="11"/>
        <v>-9.7504472999999994</v>
      </c>
      <c r="U29" s="42">
        <f t="shared" si="12"/>
        <v>0</v>
      </c>
      <c r="V29" s="42">
        <f t="shared" si="13"/>
        <v>0</v>
      </c>
      <c r="W29" s="18"/>
    </row>
    <row r="30" spans="2:23" x14ac:dyDescent="0.25">
      <c r="B30">
        <v>11885000000</v>
      </c>
      <c r="C30">
        <v>-6.9360948000000002</v>
      </c>
      <c r="D30" s="18"/>
      <c r="E30" s="6">
        <f t="shared" si="0"/>
        <v>12.625</v>
      </c>
      <c r="F30" s="6">
        <f t="shared" si="1"/>
        <v>-6.8604592999999996</v>
      </c>
      <c r="G30" s="42">
        <f t="shared" si="2"/>
        <v>-7.2756600000000002</v>
      </c>
      <c r="H30" s="42">
        <f t="shared" si="3"/>
        <v>-8.1122636999999997</v>
      </c>
      <c r="I30" s="42">
        <f t="shared" si="4"/>
        <v>-12.381085000000001</v>
      </c>
      <c r="J30" s="42">
        <f t="shared" si="5"/>
        <v>0</v>
      </c>
      <c r="K30" s="42">
        <f t="shared" si="6"/>
        <v>0</v>
      </c>
      <c r="M30">
        <v>11885000000</v>
      </c>
      <c r="N30">
        <v>-9.7799168000000005</v>
      </c>
      <c r="O30" s="18"/>
      <c r="P30" s="6">
        <f t="shared" si="7"/>
        <v>12.625</v>
      </c>
      <c r="Q30" s="6">
        <f t="shared" si="8"/>
        <v>-8.4814348000000006</v>
      </c>
      <c r="R30" s="42">
        <f t="shared" si="9"/>
        <v>-8.6410655999999992</v>
      </c>
      <c r="S30" s="42">
        <f t="shared" si="10"/>
        <v>-8.9274921000000003</v>
      </c>
      <c r="T30" s="42">
        <f t="shared" si="11"/>
        <v>-9.4135933000000005</v>
      </c>
      <c r="U30" s="42">
        <f t="shared" si="12"/>
        <v>0</v>
      </c>
      <c r="V30" s="42">
        <f t="shared" si="13"/>
        <v>0</v>
      </c>
      <c r="W30" s="18"/>
    </row>
    <row r="31" spans="2:23" x14ac:dyDescent="0.25">
      <c r="B31">
        <v>12070000000</v>
      </c>
      <c r="C31">
        <v>-6.9034842999999997</v>
      </c>
      <c r="D31" s="18"/>
      <c r="E31" s="6">
        <f t="shared" si="0"/>
        <v>12.81</v>
      </c>
      <c r="F31" s="6">
        <f t="shared" si="1"/>
        <v>-6.8088635999999996</v>
      </c>
      <c r="G31" s="42">
        <f t="shared" si="2"/>
        <v>-7.1631365000000002</v>
      </c>
      <c r="H31" s="42">
        <f t="shared" si="3"/>
        <v>-7.7824372999999998</v>
      </c>
      <c r="I31" s="42">
        <f t="shared" si="4"/>
        <v>-10.370536</v>
      </c>
      <c r="J31" s="42">
        <f t="shared" si="5"/>
        <v>0</v>
      </c>
      <c r="K31" s="42">
        <f t="shared" si="6"/>
        <v>0</v>
      </c>
      <c r="M31">
        <v>12070000000</v>
      </c>
      <c r="N31">
        <v>-9.4271908</v>
      </c>
      <c r="O31" s="18"/>
      <c r="P31" s="6">
        <f t="shared" si="7"/>
        <v>12.81</v>
      </c>
      <c r="Q31" s="6">
        <f t="shared" si="8"/>
        <v>-8.1934061000000007</v>
      </c>
      <c r="R31" s="42">
        <f t="shared" si="9"/>
        <v>-8.3373833000000008</v>
      </c>
      <c r="S31" s="42">
        <f t="shared" si="10"/>
        <v>-8.5973644</v>
      </c>
      <c r="T31" s="42">
        <f t="shared" si="11"/>
        <v>-9.0583153000000003</v>
      </c>
      <c r="U31" s="42">
        <f t="shared" si="12"/>
        <v>0</v>
      </c>
      <c r="V31" s="42">
        <f t="shared" si="13"/>
        <v>0</v>
      </c>
      <c r="W31" s="18"/>
    </row>
    <row r="32" spans="2:23" x14ac:dyDescent="0.25">
      <c r="B32">
        <v>12255000000</v>
      </c>
      <c r="C32">
        <v>-6.9075556000000002</v>
      </c>
      <c r="D32" s="18"/>
      <c r="E32" s="6">
        <f t="shared" si="0"/>
        <v>12.994999999999999</v>
      </c>
      <c r="F32" s="6">
        <f t="shared" si="1"/>
        <v>-6.7767166999999997</v>
      </c>
      <c r="G32" s="42">
        <f t="shared" si="2"/>
        <v>-7.0987</v>
      </c>
      <c r="H32" s="42">
        <f t="shared" si="3"/>
        <v>-7.6488442000000001</v>
      </c>
      <c r="I32" s="42">
        <f t="shared" si="4"/>
        <v>-9.6488303999999996</v>
      </c>
      <c r="J32" s="42">
        <f t="shared" si="5"/>
        <v>0</v>
      </c>
      <c r="K32" s="42">
        <f t="shared" si="6"/>
        <v>0</v>
      </c>
      <c r="M32">
        <v>12255000000</v>
      </c>
      <c r="N32">
        <v>-9.1037625999999996</v>
      </c>
      <c r="O32" s="18"/>
      <c r="P32" s="6">
        <f t="shared" si="7"/>
        <v>12.994999999999999</v>
      </c>
      <c r="Q32" s="6">
        <f t="shared" si="8"/>
        <v>-7.9334496999999997</v>
      </c>
      <c r="R32" s="42">
        <f t="shared" si="9"/>
        <v>-8.0644340999999997</v>
      </c>
      <c r="S32" s="42">
        <f t="shared" si="10"/>
        <v>-8.3050212999999999</v>
      </c>
      <c r="T32" s="42">
        <f t="shared" si="11"/>
        <v>-8.7527732999999994</v>
      </c>
      <c r="U32" s="42">
        <f t="shared" si="12"/>
        <v>0</v>
      </c>
      <c r="V32" s="42">
        <f t="shared" si="13"/>
        <v>0</v>
      </c>
      <c r="W32" s="18"/>
    </row>
    <row r="33" spans="2:23" x14ac:dyDescent="0.25">
      <c r="B33">
        <v>12440000000</v>
      </c>
      <c r="C33">
        <v>-6.8724050999999999</v>
      </c>
      <c r="D33" s="18"/>
      <c r="E33" s="6">
        <f t="shared" si="0"/>
        <v>13.18</v>
      </c>
      <c r="F33" s="6">
        <f t="shared" si="1"/>
        <v>-6.6867279999999996</v>
      </c>
      <c r="G33" s="42">
        <f t="shared" si="2"/>
        <v>-6.9760245999999997</v>
      </c>
      <c r="H33" s="42">
        <f t="shared" si="3"/>
        <v>-7.4558444000000001</v>
      </c>
      <c r="I33" s="42">
        <f t="shared" si="4"/>
        <v>-8.9787598000000006</v>
      </c>
      <c r="J33" s="42">
        <f t="shared" si="5"/>
        <v>0</v>
      </c>
      <c r="K33" s="42">
        <f t="shared" si="6"/>
        <v>0</v>
      </c>
      <c r="M33">
        <v>12440000000</v>
      </c>
      <c r="N33">
        <v>-8.7906283999999992</v>
      </c>
      <c r="O33" s="18"/>
      <c r="P33" s="6">
        <f t="shared" si="7"/>
        <v>13.18</v>
      </c>
      <c r="Q33" s="6">
        <f t="shared" si="8"/>
        <v>-7.6872239000000002</v>
      </c>
      <c r="R33" s="42">
        <f t="shared" si="9"/>
        <v>-7.8041339000000001</v>
      </c>
      <c r="S33" s="42">
        <f t="shared" si="10"/>
        <v>-8.0261679000000008</v>
      </c>
      <c r="T33" s="42">
        <f t="shared" si="11"/>
        <v>-8.4480982000000004</v>
      </c>
      <c r="U33" s="42">
        <f t="shared" si="12"/>
        <v>0</v>
      </c>
      <c r="V33" s="42">
        <f t="shared" si="13"/>
        <v>0</v>
      </c>
      <c r="W33" s="18"/>
    </row>
    <row r="34" spans="2:23" x14ac:dyDescent="0.25">
      <c r="B34">
        <v>12625000000</v>
      </c>
      <c r="C34">
        <v>-6.8604592999999996</v>
      </c>
      <c r="D34" s="18"/>
      <c r="E34" s="6">
        <f t="shared" si="0"/>
        <v>13.365</v>
      </c>
      <c r="F34" s="6">
        <f t="shared" si="1"/>
        <v>-6.6391438999999997</v>
      </c>
      <c r="G34" s="42">
        <f t="shared" si="2"/>
        <v>-6.9098028999999999</v>
      </c>
      <c r="H34" s="42">
        <f t="shared" si="3"/>
        <v>-7.3652433999999998</v>
      </c>
      <c r="I34" s="42">
        <f t="shared" si="4"/>
        <v>-8.7441291999999997</v>
      </c>
      <c r="J34" s="42">
        <f t="shared" si="5"/>
        <v>0</v>
      </c>
      <c r="K34" s="42">
        <f t="shared" si="6"/>
        <v>0</v>
      </c>
      <c r="M34">
        <v>12625000000</v>
      </c>
      <c r="N34">
        <v>-8.4814348000000006</v>
      </c>
      <c r="O34" s="18"/>
      <c r="P34" s="6">
        <f t="shared" si="7"/>
        <v>13.365</v>
      </c>
      <c r="Q34" s="6">
        <f t="shared" si="8"/>
        <v>-7.4603539000000003</v>
      </c>
      <c r="R34" s="42">
        <f t="shared" si="9"/>
        <v>-7.5649099</v>
      </c>
      <c r="S34" s="42">
        <f t="shared" si="10"/>
        <v>-7.7738532999999999</v>
      </c>
      <c r="T34" s="42">
        <f t="shared" si="11"/>
        <v>-8.1840916000000004</v>
      </c>
      <c r="U34" s="42">
        <f t="shared" si="12"/>
        <v>0</v>
      </c>
      <c r="V34" s="42">
        <f t="shared" si="13"/>
        <v>0</v>
      </c>
      <c r="W34" s="18"/>
    </row>
    <row r="35" spans="2:23" x14ac:dyDescent="0.25">
      <c r="B35">
        <v>12810000000</v>
      </c>
      <c r="C35">
        <v>-6.8088635999999996</v>
      </c>
      <c r="D35" s="18"/>
      <c r="E35" s="6">
        <f t="shared" si="0"/>
        <v>13.55</v>
      </c>
      <c r="F35" s="6">
        <f t="shared" si="1"/>
        <v>-6.5514811999999996</v>
      </c>
      <c r="G35" s="42">
        <f t="shared" si="2"/>
        <v>-6.8008251</v>
      </c>
      <c r="H35" s="42">
        <f t="shared" si="3"/>
        <v>-7.2083006000000003</v>
      </c>
      <c r="I35" s="42">
        <f t="shared" si="4"/>
        <v>-8.2511662999999995</v>
      </c>
      <c r="J35" s="42">
        <f t="shared" si="5"/>
        <v>0</v>
      </c>
      <c r="K35" s="42">
        <f t="shared" si="6"/>
        <v>0</v>
      </c>
      <c r="M35">
        <v>12810000000</v>
      </c>
      <c r="N35">
        <v>-8.1934061000000007</v>
      </c>
      <c r="O35" s="18"/>
      <c r="P35" s="6">
        <f t="shared" si="7"/>
        <v>13.55</v>
      </c>
      <c r="Q35" s="6">
        <f t="shared" si="8"/>
        <v>-7.2665886999999998</v>
      </c>
      <c r="R35" s="42">
        <f t="shared" si="9"/>
        <v>-7.3608475000000002</v>
      </c>
      <c r="S35" s="42">
        <f t="shared" si="10"/>
        <v>-7.5549521000000004</v>
      </c>
      <c r="T35" s="42">
        <f t="shared" si="11"/>
        <v>-7.9419950999999998</v>
      </c>
      <c r="U35" s="42">
        <f t="shared" si="12"/>
        <v>0</v>
      </c>
      <c r="V35" s="42">
        <f t="shared" si="13"/>
        <v>0</v>
      </c>
      <c r="W35" s="18"/>
    </row>
    <row r="36" spans="2:23" x14ac:dyDescent="0.25">
      <c r="B36">
        <v>12995000000</v>
      </c>
      <c r="C36">
        <v>-6.7767166999999997</v>
      </c>
      <c r="D36" s="18"/>
      <c r="E36" s="6">
        <f t="shared" si="0"/>
        <v>13.734999999999999</v>
      </c>
      <c r="F36" s="6">
        <f t="shared" si="1"/>
        <v>-6.4865202999999996</v>
      </c>
      <c r="G36" s="42">
        <f t="shared" si="2"/>
        <v>-6.7240995999999997</v>
      </c>
      <c r="H36" s="42">
        <f t="shared" si="3"/>
        <v>-7.1074133000000002</v>
      </c>
      <c r="I36" s="42">
        <f t="shared" si="4"/>
        <v>-7.9425941</v>
      </c>
      <c r="J36" s="42">
        <f t="shared" si="5"/>
        <v>0</v>
      </c>
      <c r="K36" s="42">
        <f t="shared" si="6"/>
        <v>0</v>
      </c>
      <c r="M36">
        <v>12995000000</v>
      </c>
      <c r="N36">
        <v>-7.9334496999999997</v>
      </c>
      <c r="O36" s="18"/>
      <c r="P36" s="6">
        <f t="shared" si="7"/>
        <v>13.734999999999999</v>
      </c>
      <c r="Q36" s="6">
        <f t="shared" si="8"/>
        <v>-7.0849780999999998</v>
      </c>
      <c r="R36" s="42">
        <f t="shared" si="9"/>
        <v>-7.1722541</v>
      </c>
      <c r="S36" s="42">
        <f t="shared" si="10"/>
        <v>-7.3548445999999998</v>
      </c>
      <c r="T36" s="42">
        <f t="shared" si="11"/>
        <v>-7.7093800999999997</v>
      </c>
      <c r="U36" s="42">
        <f t="shared" si="12"/>
        <v>0</v>
      </c>
      <c r="V36" s="42">
        <f t="shared" si="13"/>
        <v>0</v>
      </c>
      <c r="W36" s="18"/>
    </row>
    <row r="37" spans="2:23" x14ac:dyDescent="0.25">
      <c r="B37">
        <v>13180000000</v>
      </c>
      <c r="C37">
        <v>-6.6867279999999996</v>
      </c>
      <c r="D37" s="18"/>
      <c r="E37" s="6">
        <f t="shared" si="0"/>
        <v>13.92</v>
      </c>
      <c r="F37" s="6">
        <f t="shared" si="1"/>
        <v>-6.4286962000000001</v>
      </c>
      <c r="G37" s="42">
        <f t="shared" si="2"/>
        <v>-6.6662454999999996</v>
      </c>
      <c r="H37" s="42">
        <f t="shared" si="3"/>
        <v>-7.0381093000000003</v>
      </c>
      <c r="I37" s="42">
        <f t="shared" si="4"/>
        <v>-7.7322040000000003</v>
      </c>
      <c r="J37" s="42">
        <f t="shared" si="5"/>
        <v>0</v>
      </c>
      <c r="K37" s="42">
        <f t="shared" si="6"/>
        <v>0</v>
      </c>
      <c r="M37">
        <v>13180000000</v>
      </c>
      <c r="N37">
        <v>-7.6872239000000002</v>
      </c>
      <c r="O37" s="18"/>
      <c r="P37" s="6">
        <f t="shared" si="7"/>
        <v>13.92</v>
      </c>
      <c r="Q37" s="6">
        <f t="shared" si="8"/>
        <v>-6.9362105999999999</v>
      </c>
      <c r="R37" s="42">
        <f t="shared" si="9"/>
        <v>-7.0243402000000001</v>
      </c>
      <c r="S37" s="42">
        <f t="shared" si="10"/>
        <v>-7.2006135000000002</v>
      </c>
      <c r="T37" s="42">
        <f t="shared" si="11"/>
        <v>-7.5319085000000001</v>
      </c>
      <c r="U37" s="42">
        <f t="shared" si="12"/>
        <v>0</v>
      </c>
      <c r="V37" s="42">
        <f t="shared" si="13"/>
        <v>0</v>
      </c>
      <c r="W37" s="18"/>
    </row>
    <row r="38" spans="2:23" x14ac:dyDescent="0.25">
      <c r="B38">
        <v>13365000000</v>
      </c>
      <c r="C38">
        <v>-6.6391438999999997</v>
      </c>
      <c r="D38" s="18"/>
      <c r="E38" s="6">
        <f t="shared" si="0"/>
        <v>14.105</v>
      </c>
      <c r="F38" s="6">
        <f t="shared" si="1"/>
        <v>-6.3754473000000003</v>
      </c>
      <c r="G38" s="42">
        <f t="shared" si="2"/>
        <v>-6.6143551</v>
      </c>
      <c r="H38" s="42">
        <f t="shared" si="3"/>
        <v>-6.9894756999999998</v>
      </c>
      <c r="I38" s="42">
        <f t="shared" si="4"/>
        <v>-7.6337295000000003</v>
      </c>
      <c r="J38" s="42">
        <f t="shared" si="5"/>
        <v>0</v>
      </c>
      <c r="K38" s="42">
        <f t="shared" si="6"/>
        <v>0</v>
      </c>
      <c r="M38">
        <v>13365000000</v>
      </c>
      <c r="N38">
        <v>-7.4603539000000003</v>
      </c>
      <c r="O38" s="18"/>
      <c r="P38" s="6">
        <f t="shared" si="7"/>
        <v>14.105</v>
      </c>
      <c r="Q38" s="6">
        <f t="shared" si="8"/>
        <v>-6.8072714999999997</v>
      </c>
      <c r="R38" s="42">
        <f t="shared" si="9"/>
        <v>-6.8969053999999996</v>
      </c>
      <c r="S38" s="42">
        <f t="shared" si="10"/>
        <v>-7.0698775999999999</v>
      </c>
      <c r="T38" s="42">
        <f t="shared" si="11"/>
        <v>-7.3925179999999999</v>
      </c>
      <c r="U38" s="42">
        <f t="shared" si="12"/>
        <v>0</v>
      </c>
      <c r="V38" s="42">
        <f t="shared" si="13"/>
        <v>0</v>
      </c>
      <c r="W38" s="18"/>
    </row>
    <row r="39" spans="2:23" x14ac:dyDescent="0.25">
      <c r="B39">
        <v>13550000000</v>
      </c>
      <c r="C39">
        <v>-6.5514811999999996</v>
      </c>
      <c r="D39" s="18"/>
      <c r="E39" s="6">
        <f t="shared" si="0"/>
        <v>14.29</v>
      </c>
      <c r="F39" s="6">
        <f t="shared" si="1"/>
        <v>-6.3141594000000003</v>
      </c>
      <c r="G39" s="42">
        <f t="shared" si="2"/>
        <v>-6.5446686999999999</v>
      </c>
      <c r="H39" s="42">
        <f t="shared" si="3"/>
        <v>-6.9081315999999999</v>
      </c>
      <c r="I39" s="42">
        <f t="shared" si="4"/>
        <v>-7.4731411999999997</v>
      </c>
      <c r="J39" s="42">
        <f t="shared" si="5"/>
        <v>0</v>
      </c>
      <c r="K39" s="42">
        <f t="shared" si="6"/>
        <v>0</v>
      </c>
      <c r="M39">
        <v>13550000000</v>
      </c>
      <c r="N39">
        <v>-7.2665886999999998</v>
      </c>
      <c r="O39" s="18"/>
      <c r="P39" s="6">
        <f t="shared" si="7"/>
        <v>14.29</v>
      </c>
      <c r="Q39" s="6">
        <f t="shared" si="8"/>
        <v>-6.6989336000000002</v>
      </c>
      <c r="R39" s="42">
        <f t="shared" si="9"/>
        <v>-6.7872310000000002</v>
      </c>
      <c r="S39" s="42">
        <f t="shared" si="10"/>
        <v>-6.9487642999999997</v>
      </c>
      <c r="T39" s="42">
        <f t="shared" si="11"/>
        <v>-7.2459946000000004</v>
      </c>
      <c r="U39" s="42">
        <f t="shared" si="12"/>
        <v>0</v>
      </c>
      <c r="V39" s="42">
        <f t="shared" si="13"/>
        <v>0</v>
      </c>
      <c r="W39" s="18"/>
    </row>
    <row r="40" spans="2:23" x14ac:dyDescent="0.25">
      <c r="B40">
        <v>13735000000</v>
      </c>
      <c r="C40">
        <v>-6.4865202999999996</v>
      </c>
      <c r="D40" s="18"/>
      <c r="E40" s="6">
        <f t="shared" si="0"/>
        <v>14.475</v>
      </c>
      <c r="F40" s="6">
        <f t="shared" si="1"/>
        <v>-6.2703810000000004</v>
      </c>
      <c r="G40" s="42">
        <f t="shared" si="2"/>
        <v>-6.4979795999999999</v>
      </c>
      <c r="H40" s="42">
        <f t="shared" si="3"/>
        <v>-6.8506989000000003</v>
      </c>
      <c r="I40" s="42">
        <f t="shared" si="4"/>
        <v>-7.3709525999999999</v>
      </c>
      <c r="J40" s="42">
        <f t="shared" si="5"/>
        <v>0</v>
      </c>
      <c r="K40" s="42">
        <f t="shared" si="6"/>
        <v>0</v>
      </c>
      <c r="M40">
        <v>13735000000</v>
      </c>
      <c r="N40">
        <v>-7.0849780999999998</v>
      </c>
      <c r="O40" s="18"/>
      <c r="P40" s="6">
        <f t="shared" si="7"/>
        <v>14.475</v>
      </c>
      <c r="Q40" s="6">
        <f t="shared" si="8"/>
        <v>-6.6162514999999997</v>
      </c>
      <c r="R40" s="42">
        <f t="shared" si="9"/>
        <v>-6.7022538000000003</v>
      </c>
      <c r="S40" s="42">
        <f t="shared" si="10"/>
        <v>-6.8541045</v>
      </c>
      <c r="T40" s="42">
        <f t="shared" si="11"/>
        <v>-7.1361603999999996</v>
      </c>
      <c r="U40" s="42">
        <f t="shared" si="12"/>
        <v>0</v>
      </c>
      <c r="V40" s="42">
        <f t="shared" si="13"/>
        <v>0</v>
      </c>
      <c r="W40" s="18"/>
    </row>
    <row r="41" spans="2:23" x14ac:dyDescent="0.25">
      <c r="B41">
        <v>13920000000</v>
      </c>
      <c r="C41">
        <v>-6.4286962000000001</v>
      </c>
      <c r="D41" s="18"/>
      <c r="E41" s="6">
        <f t="shared" si="0"/>
        <v>14.66</v>
      </c>
      <c r="F41" s="6">
        <f t="shared" si="1"/>
        <v>-6.2304558999999999</v>
      </c>
      <c r="G41" s="42">
        <f t="shared" si="2"/>
        <v>-6.4570302999999996</v>
      </c>
      <c r="H41" s="42">
        <f t="shared" si="3"/>
        <v>-6.8032708</v>
      </c>
      <c r="I41" s="42">
        <f t="shared" si="4"/>
        <v>-7.3015027000000003</v>
      </c>
      <c r="J41" s="42">
        <f t="shared" si="5"/>
        <v>0</v>
      </c>
      <c r="K41" s="42">
        <f t="shared" si="6"/>
        <v>0</v>
      </c>
      <c r="M41">
        <v>13920000000</v>
      </c>
      <c r="N41">
        <v>-6.9362105999999999</v>
      </c>
      <c r="O41" s="18"/>
      <c r="P41" s="6">
        <f t="shared" si="7"/>
        <v>14.66</v>
      </c>
      <c r="Q41" s="6">
        <f t="shared" si="8"/>
        <v>-6.5662555999999999</v>
      </c>
      <c r="R41" s="42">
        <f t="shared" si="9"/>
        <v>-6.6509923999999998</v>
      </c>
      <c r="S41" s="42">
        <f t="shared" si="10"/>
        <v>-6.8014593000000003</v>
      </c>
      <c r="T41" s="42">
        <f t="shared" si="11"/>
        <v>-7.0814342000000003</v>
      </c>
      <c r="U41" s="42">
        <f t="shared" si="12"/>
        <v>0</v>
      </c>
      <c r="V41" s="42">
        <f t="shared" si="13"/>
        <v>0</v>
      </c>
      <c r="W41" s="18"/>
    </row>
    <row r="42" spans="2:23" x14ac:dyDescent="0.25">
      <c r="B42">
        <v>14105000000</v>
      </c>
      <c r="C42">
        <v>-6.3754473000000003</v>
      </c>
      <c r="D42" s="18"/>
      <c r="E42" s="6">
        <f t="shared" si="0"/>
        <v>14.845000000000001</v>
      </c>
      <c r="F42" s="6">
        <f t="shared" si="1"/>
        <v>-6.1814022</v>
      </c>
      <c r="G42" s="42">
        <f t="shared" si="2"/>
        <v>-6.3919167999999997</v>
      </c>
      <c r="H42" s="42">
        <f t="shared" si="3"/>
        <v>-6.7131676999999996</v>
      </c>
      <c r="I42" s="42">
        <f t="shared" si="4"/>
        <v>-7.1817283999999999</v>
      </c>
      <c r="J42" s="42">
        <f t="shared" si="5"/>
        <v>0</v>
      </c>
      <c r="K42" s="42">
        <f t="shared" si="6"/>
        <v>0</v>
      </c>
      <c r="M42">
        <v>14105000000</v>
      </c>
      <c r="N42">
        <v>-6.8072714999999997</v>
      </c>
      <c r="O42" s="18"/>
      <c r="P42" s="6">
        <f t="shared" si="7"/>
        <v>14.845000000000001</v>
      </c>
      <c r="Q42" s="6">
        <f t="shared" si="8"/>
        <v>-6.5364556</v>
      </c>
      <c r="R42" s="42">
        <f t="shared" si="9"/>
        <v>-6.6177254000000003</v>
      </c>
      <c r="S42" s="42">
        <f t="shared" si="10"/>
        <v>-6.7617020999999999</v>
      </c>
      <c r="T42" s="42">
        <f t="shared" si="11"/>
        <v>-7.0356320999999999</v>
      </c>
      <c r="U42" s="42">
        <f t="shared" si="12"/>
        <v>0</v>
      </c>
      <c r="V42" s="42">
        <f t="shared" si="13"/>
        <v>0</v>
      </c>
      <c r="W42" s="18"/>
    </row>
    <row r="43" spans="2:23" x14ac:dyDescent="0.25">
      <c r="B43">
        <v>14290000000</v>
      </c>
      <c r="C43">
        <v>-6.3141594000000003</v>
      </c>
      <c r="D43" s="18"/>
      <c r="E43" s="6">
        <f t="shared" si="0"/>
        <v>15.03</v>
      </c>
      <c r="F43" s="6">
        <f t="shared" si="1"/>
        <v>-6.1497077999999998</v>
      </c>
      <c r="G43" s="42">
        <f t="shared" si="2"/>
        <v>-6.3371186000000002</v>
      </c>
      <c r="H43" s="42">
        <f t="shared" si="3"/>
        <v>-6.6241254999999999</v>
      </c>
      <c r="I43" s="42">
        <f t="shared" si="4"/>
        <v>-7.0613574999999997</v>
      </c>
      <c r="J43" s="42">
        <f t="shared" si="5"/>
        <v>0</v>
      </c>
      <c r="K43" s="42">
        <f t="shared" si="6"/>
        <v>0</v>
      </c>
      <c r="M43">
        <v>14290000000</v>
      </c>
      <c r="N43">
        <v>-6.6989336000000002</v>
      </c>
      <c r="O43" s="18"/>
      <c r="P43" s="6">
        <f t="shared" si="7"/>
        <v>15.03</v>
      </c>
      <c r="Q43" s="6">
        <f t="shared" si="8"/>
        <v>-6.5210227999999999</v>
      </c>
      <c r="R43" s="42">
        <f t="shared" si="9"/>
        <v>-6.5978570000000003</v>
      </c>
      <c r="S43" s="42">
        <f t="shared" si="10"/>
        <v>-6.7350649999999996</v>
      </c>
      <c r="T43" s="42">
        <f t="shared" si="11"/>
        <v>-7.003355</v>
      </c>
      <c r="U43" s="42">
        <f t="shared" si="12"/>
        <v>0</v>
      </c>
      <c r="V43" s="42">
        <f t="shared" si="13"/>
        <v>0</v>
      </c>
      <c r="W43" s="18"/>
    </row>
    <row r="44" spans="2:23" x14ac:dyDescent="0.25">
      <c r="B44">
        <v>14475000000</v>
      </c>
      <c r="C44">
        <v>-6.2703810000000004</v>
      </c>
      <c r="D44" s="18"/>
      <c r="E44" s="6">
        <f t="shared" si="0"/>
        <v>15.215</v>
      </c>
      <c r="F44" s="6">
        <f t="shared" si="1"/>
        <v>-6.1318330999999997</v>
      </c>
      <c r="G44" s="42">
        <f t="shared" si="2"/>
        <v>-6.3025311999999998</v>
      </c>
      <c r="H44" s="42">
        <f t="shared" si="3"/>
        <v>-6.5660071000000002</v>
      </c>
      <c r="I44" s="42">
        <f t="shared" si="4"/>
        <v>-6.9890455999999999</v>
      </c>
      <c r="J44" s="42">
        <f t="shared" si="5"/>
        <v>0</v>
      </c>
      <c r="K44" s="42">
        <f t="shared" si="6"/>
        <v>0</v>
      </c>
      <c r="M44">
        <v>14475000000</v>
      </c>
      <c r="N44">
        <v>-6.6162514999999997</v>
      </c>
      <c r="O44" s="18"/>
      <c r="P44" s="6">
        <f t="shared" si="7"/>
        <v>15.215</v>
      </c>
      <c r="Q44" s="6">
        <f t="shared" si="8"/>
        <v>-6.5209311999999997</v>
      </c>
      <c r="R44" s="42">
        <f t="shared" si="9"/>
        <v>-6.5969286</v>
      </c>
      <c r="S44" s="42">
        <f t="shared" si="10"/>
        <v>-6.7353616000000001</v>
      </c>
      <c r="T44" s="42">
        <f t="shared" si="11"/>
        <v>-7.0099149000000001</v>
      </c>
      <c r="U44" s="42">
        <f t="shared" si="12"/>
        <v>0</v>
      </c>
      <c r="V44" s="42">
        <f t="shared" si="13"/>
        <v>0</v>
      </c>
      <c r="W44" s="18"/>
    </row>
    <row r="45" spans="2:23" x14ac:dyDescent="0.25">
      <c r="B45">
        <v>14660000000</v>
      </c>
      <c r="C45">
        <v>-6.2304558999999999</v>
      </c>
      <c r="D45" s="18"/>
      <c r="E45" s="6">
        <f t="shared" si="0"/>
        <v>15.4</v>
      </c>
      <c r="F45" s="6">
        <f t="shared" si="1"/>
        <v>-6.1206560000000003</v>
      </c>
      <c r="G45" s="42">
        <f t="shared" si="2"/>
        <v>-6.2759323</v>
      </c>
      <c r="H45" s="42">
        <f t="shared" si="3"/>
        <v>-6.5200671999999997</v>
      </c>
      <c r="I45" s="42">
        <f t="shared" si="4"/>
        <v>-6.9310656000000002</v>
      </c>
      <c r="J45" s="42">
        <f t="shared" si="5"/>
        <v>0</v>
      </c>
      <c r="K45" s="42">
        <f t="shared" si="6"/>
        <v>0</v>
      </c>
      <c r="M45">
        <v>14660000000</v>
      </c>
      <c r="N45">
        <v>-6.5662555999999999</v>
      </c>
      <c r="O45" s="18"/>
      <c r="P45" s="6">
        <f t="shared" si="7"/>
        <v>15.4</v>
      </c>
      <c r="Q45" s="6">
        <f t="shared" si="8"/>
        <v>-6.5306997000000004</v>
      </c>
      <c r="R45" s="42">
        <f t="shared" si="9"/>
        <v>-6.6083622000000002</v>
      </c>
      <c r="S45" s="42">
        <f t="shared" si="10"/>
        <v>-6.7471389999999998</v>
      </c>
      <c r="T45" s="42">
        <f t="shared" si="11"/>
        <v>-7.0281301000000003</v>
      </c>
      <c r="U45" s="42">
        <f t="shared" si="12"/>
        <v>0</v>
      </c>
      <c r="V45" s="42">
        <f t="shared" si="13"/>
        <v>0</v>
      </c>
      <c r="W45" s="18"/>
    </row>
    <row r="46" spans="2:23" x14ac:dyDescent="0.25">
      <c r="B46">
        <v>14845000000</v>
      </c>
      <c r="C46">
        <v>-6.1814022</v>
      </c>
      <c r="D46" s="18"/>
      <c r="E46" s="6">
        <f t="shared" si="0"/>
        <v>15.585000000000001</v>
      </c>
      <c r="F46" s="6">
        <f t="shared" si="1"/>
        <v>-6.1310963999999997</v>
      </c>
      <c r="G46" s="42">
        <f t="shared" si="2"/>
        <v>-6.2777886000000001</v>
      </c>
      <c r="H46" s="42">
        <f t="shared" si="3"/>
        <v>-6.5064640000000002</v>
      </c>
      <c r="I46" s="42">
        <f t="shared" si="4"/>
        <v>-6.9025601999999999</v>
      </c>
      <c r="J46" s="42">
        <f t="shared" si="5"/>
        <v>0</v>
      </c>
      <c r="K46" s="42">
        <f t="shared" si="6"/>
        <v>0</v>
      </c>
      <c r="M46">
        <v>14845000000</v>
      </c>
      <c r="N46">
        <v>-6.5364556</v>
      </c>
      <c r="O46" s="18"/>
      <c r="P46" s="6">
        <f t="shared" si="7"/>
        <v>15.585000000000001</v>
      </c>
      <c r="Q46" s="6">
        <f t="shared" si="8"/>
        <v>-6.5484175999999996</v>
      </c>
      <c r="R46" s="42">
        <f t="shared" si="9"/>
        <v>-6.6289005000000003</v>
      </c>
      <c r="S46" s="42">
        <f t="shared" si="10"/>
        <v>-6.7662848999999996</v>
      </c>
      <c r="T46" s="42">
        <f t="shared" si="11"/>
        <v>-7.0480555999999996</v>
      </c>
      <c r="U46" s="42">
        <f t="shared" si="12"/>
        <v>0</v>
      </c>
      <c r="V46" s="42">
        <f t="shared" si="13"/>
        <v>0</v>
      </c>
      <c r="W46" s="18"/>
    </row>
    <row r="47" spans="2:23" x14ac:dyDescent="0.25">
      <c r="B47">
        <v>15030000000</v>
      </c>
      <c r="C47">
        <v>-6.1497077999999998</v>
      </c>
      <c r="D47" s="18"/>
      <c r="E47" s="6">
        <f t="shared" si="0"/>
        <v>15.77</v>
      </c>
      <c r="F47" s="6">
        <f t="shared" si="1"/>
        <v>-6.1298136999999997</v>
      </c>
      <c r="G47" s="42">
        <f t="shared" si="2"/>
        <v>-6.2632880000000002</v>
      </c>
      <c r="H47" s="42">
        <f t="shared" si="3"/>
        <v>-6.4763465</v>
      </c>
      <c r="I47" s="42">
        <f t="shared" si="4"/>
        <v>-6.8659033999999997</v>
      </c>
      <c r="J47" s="42">
        <f t="shared" si="5"/>
        <v>0</v>
      </c>
      <c r="K47" s="42">
        <f t="shared" si="6"/>
        <v>0</v>
      </c>
      <c r="M47">
        <v>15030000000</v>
      </c>
      <c r="N47">
        <v>-6.5210227999999999</v>
      </c>
      <c r="O47" s="18"/>
      <c r="P47" s="6">
        <f t="shared" si="7"/>
        <v>15.77</v>
      </c>
      <c r="Q47" s="6">
        <f t="shared" si="8"/>
        <v>-6.5676626999999996</v>
      </c>
      <c r="R47" s="42">
        <f t="shared" si="9"/>
        <v>-6.6434660000000001</v>
      </c>
      <c r="S47" s="42">
        <f t="shared" si="10"/>
        <v>-6.7761807000000003</v>
      </c>
      <c r="T47" s="42">
        <f t="shared" si="11"/>
        <v>-7.0483431999999997</v>
      </c>
      <c r="U47" s="42">
        <f t="shared" si="12"/>
        <v>0</v>
      </c>
      <c r="V47" s="42">
        <f t="shared" si="13"/>
        <v>0</v>
      </c>
      <c r="W47" s="18"/>
    </row>
    <row r="48" spans="2:23" x14ac:dyDescent="0.25">
      <c r="B48">
        <v>15215000000</v>
      </c>
      <c r="C48">
        <v>-6.1318330999999997</v>
      </c>
      <c r="D48" s="18"/>
      <c r="E48" s="6">
        <f t="shared" si="0"/>
        <v>15.955</v>
      </c>
      <c r="F48" s="6">
        <f t="shared" si="1"/>
        <v>-6.1299156999999997</v>
      </c>
      <c r="G48" s="42">
        <f t="shared" si="2"/>
        <v>-6.2562189000000004</v>
      </c>
      <c r="H48" s="42">
        <f t="shared" si="3"/>
        <v>-6.4640922999999999</v>
      </c>
      <c r="I48" s="42">
        <f t="shared" si="4"/>
        <v>-6.8641715000000003</v>
      </c>
      <c r="J48" s="42">
        <f t="shared" si="5"/>
        <v>0</v>
      </c>
      <c r="K48" s="42">
        <f t="shared" si="6"/>
        <v>0</v>
      </c>
      <c r="M48">
        <v>15215000000</v>
      </c>
      <c r="N48">
        <v>-6.5209311999999997</v>
      </c>
      <c r="O48" s="18"/>
      <c r="P48" s="6">
        <f t="shared" si="7"/>
        <v>15.955</v>
      </c>
      <c r="Q48" s="6">
        <f t="shared" si="8"/>
        <v>-6.5939921999999997</v>
      </c>
      <c r="R48" s="42">
        <f t="shared" si="9"/>
        <v>-6.6590796000000001</v>
      </c>
      <c r="S48" s="42">
        <f t="shared" si="10"/>
        <v>-6.7789516000000001</v>
      </c>
      <c r="T48" s="42">
        <f t="shared" si="11"/>
        <v>-7.0329303999999997</v>
      </c>
      <c r="U48" s="42">
        <f t="shared" si="12"/>
        <v>0</v>
      </c>
      <c r="V48" s="42">
        <f t="shared" si="13"/>
        <v>0</v>
      </c>
      <c r="W48" s="18"/>
    </row>
    <row r="49" spans="2:23" x14ac:dyDescent="0.25">
      <c r="B49">
        <v>15400000000</v>
      </c>
      <c r="C49">
        <v>-6.1206560000000003</v>
      </c>
      <c r="D49" s="18"/>
      <c r="E49" s="6">
        <f t="shared" si="0"/>
        <v>16.14</v>
      </c>
      <c r="F49" s="6">
        <f t="shared" si="1"/>
        <v>-6.1303381999999997</v>
      </c>
      <c r="G49" s="42">
        <f t="shared" si="2"/>
        <v>-6.2588720000000002</v>
      </c>
      <c r="H49" s="42">
        <f t="shared" si="3"/>
        <v>-6.4717897999999998</v>
      </c>
      <c r="I49" s="42">
        <f t="shared" si="4"/>
        <v>-6.8965816000000002</v>
      </c>
      <c r="J49" s="42">
        <f t="shared" si="5"/>
        <v>0</v>
      </c>
      <c r="K49" s="42">
        <f t="shared" si="6"/>
        <v>0</v>
      </c>
      <c r="M49">
        <v>15400000000</v>
      </c>
      <c r="N49">
        <v>-6.5306997000000004</v>
      </c>
      <c r="O49" s="18"/>
      <c r="P49" s="6">
        <f t="shared" si="7"/>
        <v>16.14</v>
      </c>
      <c r="Q49" s="6">
        <f t="shared" si="8"/>
        <v>-6.6289268000000003</v>
      </c>
      <c r="R49" s="42">
        <f t="shared" si="9"/>
        <v>-6.6803144999999997</v>
      </c>
      <c r="S49" s="42">
        <f t="shared" si="10"/>
        <v>-6.7830662999999998</v>
      </c>
      <c r="T49" s="42">
        <f t="shared" si="11"/>
        <v>-7.0138658999999999</v>
      </c>
      <c r="U49" s="42">
        <f t="shared" si="12"/>
        <v>0</v>
      </c>
      <c r="V49" s="42">
        <f t="shared" si="13"/>
        <v>0</v>
      </c>
      <c r="W49" s="18"/>
    </row>
    <row r="50" spans="2:23" x14ac:dyDescent="0.25">
      <c r="B50">
        <v>15585000000</v>
      </c>
      <c r="C50">
        <v>-6.1310963999999997</v>
      </c>
      <c r="D50" s="18"/>
      <c r="E50" s="6">
        <f t="shared" si="0"/>
        <v>16.324999999999999</v>
      </c>
      <c r="F50" s="6">
        <f t="shared" si="1"/>
        <v>-6.1173314999999997</v>
      </c>
      <c r="G50" s="42">
        <f t="shared" si="2"/>
        <v>-6.2552513999999997</v>
      </c>
      <c r="H50" s="42">
        <f t="shared" si="3"/>
        <v>-6.4864531000000003</v>
      </c>
      <c r="I50" s="42">
        <f t="shared" si="4"/>
        <v>-6.9618731</v>
      </c>
      <c r="J50" s="42">
        <f t="shared" si="5"/>
        <v>0</v>
      </c>
      <c r="K50" s="42">
        <f t="shared" si="6"/>
        <v>0</v>
      </c>
      <c r="M50">
        <v>15585000000</v>
      </c>
      <c r="N50">
        <v>-6.5484175999999996</v>
      </c>
      <c r="O50" s="18"/>
      <c r="P50" s="6">
        <f t="shared" si="7"/>
        <v>16.324999999999999</v>
      </c>
      <c r="Q50" s="6">
        <f t="shared" si="8"/>
        <v>-6.6731113999999998</v>
      </c>
      <c r="R50" s="42">
        <f t="shared" si="9"/>
        <v>-6.7069134999999998</v>
      </c>
      <c r="S50" s="42">
        <f t="shared" si="10"/>
        <v>-6.7923136</v>
      </c>
      <c r="T50" s="42">
        <f t="shared" si="11"/>
        <v>-6.9911770999999998</v>
      </c>
      <c r="U50" s="42">
        <f t="shared" si="12"/>
        <v>0</v>
      </c>
      <c r="V50" s="42">
        <f t="shared" si="13"/>
        <v>0</v>
      </c>
      <c r="W50" s="18"/>
    </row>
    <row r="51" spans="2:23" x14ac:dyDescent="0.25">
      <c r="B51">
        <v>15770000000</v>
      </c>
      <c r="C51">
        <v>-6.1298136999999997</v>
      </c>
      <c r="D51" s="18"/>
      <c r="E51" s="6">
        <f t="shared" si="0"/>
        <v>16.510000000000002</v>
      </c>
      <c r="F51" s="6">
        <f t="shared" si="1"/>
        <v>-6.0856085000000002</v>
      </c>
      <c r="G51" s="42">
        <f t="shared" si="2"/>
        <v>-6.2311477999999996</v>
      </c>
      <c r="H51" s="42">
        <f t="shared" si="3"/>
        <v>-6.4766607</v>
      </c>
      <c r="I51" s="42">
        <f t="shared" si="4"/>
        <v>-7.0116548999999999</v>
      </c>
      <c r="J51" s="42">
        <f t="shared" si="5"/>
        <v>0</v>
      </c>
      <c r="K51" s="42">
        <f t="shared" si="6"/>
        <v>0</v>
      </c>
      <c r="M51">
        <v>15770000000</v>
      </c>
      <c r="N51">
        <v>-6.5676626999999996</v>
      </c>
      <c r="O51" s="18"/>
      <c r="P51" s="6">
        <f t="shared" si="7"/>
        <v>16.510000000000002</v>
      </c>
      <c r="Q51" s="6">
        <f t="shared" si="8"/>
        <v>-6.7171078</v>
      </c>
      <c r="R51" s="42">
        <f t="shared" si="9"/>
        <v>-6.7346076999999998</v>
      </c>
      <c r="S51" s="42">
        <f t="shared" si="10"/>
        <v>-6.8019718999999998</v>
      </c>
      <c r="T51" s="42">
        <f t="shared" si="11"/>
        <v>-6.9723473</v>
      </c>
      <c r="U51" s="42">
        <f t="shared" si="12"/>
        <v>0</v>
      </c>
      <c r="V51" s="42">
        <f t="shared" si="13"/>
        <v>0</v>
      </c>
      <c r="W51" s="18"/>
    </row>
    <row r="52" spans="2:23" x14ac:dyDescent="0.25">
      <c r="B52">
        <v>15955000000</v>
      </c>
      <c r="C52">
        <v>-6.1299156999999997</v>
      </c>
      <c r="D52" s="18"/>
      <c r="E52" s="6">
        <f t="shared" si="0"/>
        <v>16.695</v>
      </c>
      <c r="F52" s="6">
        <f t="shared" si="1"/>
        <v>-6.0412077999999996</v>
      </c>
      <c r="G52" s="42">
        <f t="shared" si="2"/>
        <v>-6.1842265000000003</v>
      </c>
      <c r="H52" s="42">
        <f t="shared" si="3"/>
        <v>-6.4481529999999996</v>
      </c>
      <c r="I52" s="42">
        <f t="shared" si="4"/>
        <v>-7.0589461</v>
      </c>
      <c r="J52" s="42">
        <f t="shared" si="5"/>
        <v>0</v>
      </c>
      <c r="K52" s="42">
        <f t="shared" si="6"/>
        <v>0</v>
      </c>
      <c r="M52">
        <v>15955000000</v>
      </c>
      <c r="N52">
        <v>-6.5939921999999997</v>
      </c>
      <c r="O52" s="18"/>
      <c r="P52" s="6">
        <f t="shared" si="7"/>
        <v>16.695</v>
      </c>
      <c r="Q52" s="6">
        <f t="shared" si="8"/>
        <v>-6.7586851000000001</v>
      </c>
      <c r="R52" s="42">
        <f t="shared" si="9"/>
        <v>-6.7656292999999996</v>
      </c>
      <c r="S52" s="42">
        <f t="shared" si="10"/>
        <v>-6.8191185000000001</v>
      </c>
      <c r="T52" s="42">
        <f t="shared" si="11"/>
        <v>-6.9682388</v>
      </c>
      <c r="U52" s="42">
        <f t="shared" si="12"/>
        <v>0</v>
      </c>
      <c r="V52" s="42">
        <f t="shared" si="13"/>
        <v>0</v>
      </c>
      <c r="W52" s="18"/>
    </row>
    <row r="53" spans="2:23" x14ac:dyDescent="0.25">
      <c r="B53">
        <v>16140000000</v>
      </c>
      <c r="C53">
        <v>-6.1303381999999997</v>
      </c>
      <c r="D53" s="18"/>
      <c r="E53" s="6">
        <f t="shared" si="0"/>
        <v>16.88</v>
      </c>
      <c r="F53" s="6">
        <f t="shared" si="1"/>
        <v>-6.0054426000000003</v>
      </c>
      <c r="G53" s="42">
        <f t="shared" si="2"/>
        <v>-6.1539887999999996</v>
      </c>
      <c r="H53" s="42">
        <f t="shared" si="3"/>
        <v>-6.4381532999999997</v>
      </c>
      <c r="I53" s="42">
        <f t="shared" si="4"/>
        <v>-7.0970411000000002</v>
      </c>
      <c r="J53" s="42">
        <f t="shared" si="5"/>
        <v>0</v>
      </c>
      <c r="K53" s="42">
        <f t="shared" si="6"/>
        <v>0</v>
      </c>
      <c r="M53">
        <v>16140000000</v>
      </c>
      <c r="N53">
        <v>-6.6289268000000003</v>
      </c>
      <c r="O53" s="18"/>
      <c r="P53" s="6">
        <f t="shared" si="7"/>
        <v>16.88</v>
      </c>
      <c r="Q53" s="6">
        <f t="shared" si="8"/>
        <v>-6.8010592000000001</v>
      </c>
      <c r="R53" s="42">
        <f t="shared" si="9"/>
        <v>-6.7997607999999996</v>
      </c>
      <c r="S53" s="42">
        <f t="shared" si="10"/>
        <v>-6.8420277</v>
      </c>
      <c r="T53" s="42">
        <f t="shared" si="11"/>
        <v>-6.9767574999999997</v>
      </c>
      <c r="U53" s="42">
        <f t="shared" si="12"/>
        <v>0</v>
      </c>
      <c r="V53" s="42">
        <f t="shared" si="13"/>
        <v>0</v>
      </c>
      <c r="W53" s="18"/>
    </row>
    <row r="54" spans="2:23" x14ac:dyDescent="0.25">
      <c r="B54">
        <v>16325000000</v>
      </c>
      <c r="C54">
        <v>-6.1173314999999997</v>
      </c>
      <c r="D54" s="18"/>
      <c r="E54" s="6">
        <f t="shared" si="0"/>
        <v>17.065000000000001</v>
      </c>
      <c r="F54" s="6">
        <f t="shared" si="1"/>
        <v>-5.9853101000000004</v>
      </c>
      <c r="G54" s="42">
        <f t="shared" si="2"/>
        <v>-6.1334834000000003</v>
      </c>
      <c r="H54" s="42">
        <f t="shared" si="3"/>
        <v>-6.4314356000000004</v>
      </c>
      <c r="I54" s="42">
        <f t="shared" si="4"/>
        <v>-7.1387733999999998</v>
      </c>
      <c r="J54" s="42">
        <f t="shared" si="5"/>
        <v>0</v>
      </c>
      <c r="K54" s="42">
        <f t="shared" si="6"/>
        <v>0</v>
      </c>
      <c r="M54">
        <v>16325000000</v>
      </c>
      <c r="N54">
        <v>-6.6731113999999998</v>
      </c>
      <c r="O54" s="18"/>
      <c r="P54" s="6">
        <f t="shared" si="7"/>
        <v>17.065000000000001</v>
      </c>
      <c r="Q54" s="6">
        <f t="shared" si="8"/>
        <v>-6.8316854999999999</v>
      </c>
      <c r="R54" s="42">
        <f t="shared" si="9"/>
        <v>-6.8250003000000001</v>
      </c>
      <c r="S54" s="42">
        <f t="shared" si="10"/>
        <v>-6.8640059999999998</v>
      </c>
      <c r="T54" s="42">
        <f t="shared" si="11"/>
        <v>-6.9973644999999998</v>
      </c>
      <c r="U54" s="42">
        <f t="shared" si="12"/>
        <v>0</v>
      </c>
      <c r="V54" s="42">
        <f t="shared" si="13"/>
        <v>0</v>
      </c>
      <c r="W54" s="18"/>
    </row>
    <row r="55" spans="2:23" x14ac:dyDescent="0.25">
      <c r="B55">
        <v>16510000000</v>
      </c>
      <c r="C55">
        <v>-6.0856085000000002</v>
      </c>
      <c r="D55" s="18"/>
      <c r="E55" s="6">
        <f t="shared" si="0"/>
        <v>17.25</v>
      </c>
      <c r="F55" s="6">
        <f t="shared" si="1"/>
        <v>-5.9695052999999998</v>
      </c>
      <c r="G55" s="42">
        <f t="shared" si="2"/>
        <v>-6.110271</v>
      </c>
      <c r="H55" s="42">
        <f t="shared" si="3"/>
        <v>-6.4123383</v>
      </c>
      <c r="I55" s="42">
        <f t="shared" si="4"/>
        <v>-7.1541237999999998</v>
      </c>
      <c r="J55" s="42">
        <f t="shared" si="5"/>
        <v>0</v>
      </c>
      <c r="K55" s="42">
        <f t="shared" si="6"/>
        <v>0</v>
      </c>
      <c r="M55">
        <v>16510000000</v>
      </c>
      <c r="N55">
        <v>-6.7171078</v>
      </c>
      <c r="O55" s="18"/>
      <c r="P55" s="6">
        <f t="shared" si="7"/>
        <v>17.25</v>
      </c>
      <c r="Q55" s="6">
        <f t="shared" si="8"/>
        <v>-6.8551492999999999</v>
      </c>
      <c r="R55" s="42">
        <f t="shared" si="9"/>
        <v>-6.8494162999999997</v>
      </c>
      <c r="S55" s="42">
        <f t="shared" si="10"/>
        <v>-6.8894696</v>
      </c>
      <c r="T55" s="42">
        <f t="shared" si="11"/>
        <v>-7.0316849000000001</v>
      </c>
      <c r="U55" s="42">
        <f t="shared" si="12"/>
        <v>0</v>
      </c>
      <c r="V55" s="42">
        <f t="shared" si="13"/>
        <v>0</v>
      </c>
      <c r="W55" s="18"/>
    </row>
    <row r="56" spans="2:23" x14ac:dyDescent="0.25">
      <c r="B56">
        <v>16695000000</v>
      </c>
      <c r="C56">
        <v>-6.0412077999999996</v>
      </c>
      <c r="E56" s="6">
        <f t="shared" si="0"/>
        <v>17.434999999999999</v>
      </c>
      <c r="F56" s="6">
        <f t="shared" si="1"/>
        <v>-5.9583057999999998</v>
      </c>
      <c r="G56" s="42">
        <f t="shared" si="2"/>
        <v>-6.0778946999999999</v>
      </c>
      <c r="H56" s="42">
        <f t="shared" si="3"/>
        <v>-6.3671173999999997</v>
      </c>
      <c r="I56" s="42">
        <f t="shared" si="4"/>
        <v>-7.1164699000000002</v>
      </c>
      <c r="J56" s="42">
        <f t="shared" si="5"/>
        <v>0</v>
      </c>
      <c r="K56" s="42">
        <f t="shared" si="6"/>
        <v>0</v>
      </c>
      <c r="M56">
        <v>16695000000</v>
      </c>
      <c r="N56">
        <v>-6.7586851000000001</v>
      </c>
      <c r="P56" s="6">
        <f t="shared" si="7"/>
        <v>17.434999999999999</v>
      </c>
      <c r="Q56" s="6">
        <f t="shared" si="8"/>
        <v>-6.8758911999999999</v>
      </c>
      <c r="R56" s="42">
        <f t="shared" si="9"/>
        <v>-6.8706398000000002</v>
      </c>
      <c r="S56" s="42">
        <f t="shared" si="10"/>
        <v>-6.9156684999999998</v>
      </c>
      <c r="T56" s="42">
        <f t="shared" si="11"/>
        <v>-7.0782914000000003</v>
      </c>
      <c r="U56" s="42">
        <f t="shared" si="12"/>
        <v>0</v>
      </c>
      <c r="V56" s="42">
        <f t="shared" si="13"/>
        <v>0</v>
      </c>
    </row>
    <row r="57" spans="2:23" x14ac:dyDescent="0.25">
      <c r="B57">
        <v>16880000000</v>
      </c>
      <c r="C57">
        <v>-6.0054426000000003</v>
      </c>
      <c r="E57" s="6">
        <f t="shared" si="0"/>
        <v>17.62</v>
      </c>
      <c r="F57" s="6">
        <f t="shared" si="1"/>
        <v>-5.9761037999999997</v>
      </c>
      <c r="G57" s="42">
        <f t="shared" si="2"/>
        <v>-6.0880871000000001</v>
      </c>
      <c r="H57" s="42">
        <f t="shared" si="3"/>
        <v>-6.3713264000000001</v>
      </c>
      <c r="I57" s="42">
        <f t="shared" si="4"/>
        <v>-7.1133107999999998</v>
      </c>
      <c r="J57" s="42">
        <f t="shared" si="5"/>
        <v>0</v>
      </c>
      <c r="K57" s="42">
        <f t="shared" si="6"/>
        <v>0</v>
      </c>
      <c r="M57">
        <v>16880000000</v>
      </c>
      <c r="N57">
        <v>-6.8010592000000001</v>
      </c>
      <c r="P57" s="6">
        <f t="shared" si="7"/>
        <v>17.62</v>
      </c>
      <c r="Q57" s="6">
        <f t="shared" si="8"/>
        <v>-6.9016298999999997</v>
      </c>
      <c r="R57" s="42">
        <f t="shared" si="9"/>
        <v>-6.8965019999999999</v>
      </c>
      <c r="S57" s="42">
        <f t="shared" si="10"/>
        <v>-6.9452008999999997</v>
      </c>
      <c r="T57" s="42">
        <f t="shared" si="11"/>
        <v>-7.1335626000000003</v>
      </c>
      <c r="U57" s="42">
        <f t="shared" si="12"/>
        <v>0</v>
      </c>
      <c r="V57" s="42">
        <f t="shared" si="13"/>
        <v>0</v>
      </c>
    </row>
    <row r="58" spans="2:23" x14ac:dyDescent="0.25">
      <c r="B58">
        <v>17065000000</v>
      </c>
      <c r="C58">
        <v>-5.9853101000000004</v>
      </c>
      <c r="E58" s="6">
        <f t="shared" si="0"/>
        <v>17.805</v>
      </c>
      <c r="F58" s="6">
        <f t="shared" si="1"/>
        <v>-5.9941820999999997</v>
      </c>
      <c r="G58" s="42">
        <f t="shared" si="2"/>
        <v>-6.1065459000000004</v>
      </c>
      <c r="H58" s="42">
        <f t="shared" si="3"/>
        <v>-6.3964787000000003</v>
      </c>
      <c r="I58" s="42">
        <f t="shared" si="4"/>
        <v>-7.1649364999999996</v>
      </c>
      <c r="J58" s="42">
        <f t="shared" si="5"/>
        <v>0</v>
      </c>
      <c r="K58" s="42">
        <f t="shared" si="6"/>
        <v>0</v>
      </c>
      <c r="M58">
        <v>17065000000</v>
      </c>
      <c r="N58">
        <v>-6.8316854999999999</v>
      </c>
      <c r="P58" s="6">
        <f t="shared" si="7"/>
        <v>17.805</v>
      </c>
      <c r="Q58" s="6">
        <f t="shared" si="8"/>
        <v>-6.9206251999999999</v>
      </c>
      <c r="R58" s="42">
        <f t="shared" si="9"/>
        <v>-6.9171294999999997</v>
      </c>
      <c r="S58" s="42">
        <f t="shared" si="10"/>
        <v>-6.9744687000000001</v>
      </c>
      <c r="T58" s="42">
        <f t="shared" si="11"/>
        <v>-7.1897688000000004</v>
      </c>
      <c r="U58" s="42">
        <f t="shared" si="12"/>
        <v>0</v>
      </c>
      <c r="V58" s="42">
        <f t="shared" si="13"/>
        <v>0</v>
      </c>
    </row>
    <row r="59" spans="2:23" x14ac:dyDescent="0.25">
      <c r="B59">
        <v>17250000000</v>
      </c>
      <c r="C59">
        <v>-5.9695052999999998</v>
      </c>
      <c r="E59" s="6">
        <f t="shared" si="0"/>
        <v>17.989999999999998</v>
      </c>
      <c r="F59" s="6">
        <f t="shared" si="1"/>
        <v>-6.0096946000000004</v>
      </c>
      <c r="G59" s="42">
        <f t="shared" si="2"/>
        <v>-6.1288495000000003</v>
      </c>
      <c r="H59" s="42">
        <f t="shared" si="3"/>
        <v>-6.4236554999999997</v>
      </c>
      <c r="I59" s="42">
        <f t="shared" si="4"/>
        <v>-7.1942915999999997</v>
      </c>
      <c r="J59" s="42">
        <f t="shared" si="5"/>
        <v>0</v>
      </c>
      <c r="K59" s="42">
        <f t="shared" si="6"/>
        <v>0</v>
      </c>
      <c r="M59">
        <v>17250000000</v>
      </c>
      <c r="N59">
        <v>-6.8551492999999999</v>
      </c>
      <c r="P59" s="6">
        <f t="shared" si="7"/>
        <v>17.989999999999998</v>
      </c>
      <c r="Q59" s="6">
        <f t="shared" si="8"/>
        <v>-6.9395369999999996</v>
      </c>
      <c r="R59" s="42">
        <f t="shared" si="9"/>
        <v>-6.9412918000000001</v>
      </c>
      <c r="S59" s="42">
        <f t="shared" si="10"/>
        <v>-7.0057926000000004</v>
      </c>
      <c r="T59" s="42">
        <f t="shared" si="11"/>
        <v>-7.2522159000000004</v>
      </c>
      <c r="U59" s="42">
        <f t="shared" si="12"/>
        <v>0</v>
      </c>
      <c r="V59" s="42">
        <f t="shared" si="13"/>
        <v>0</v>
      </c>
    </row>
    <row r="60" spans="2:23" x14ac:dyDescent="0.25">
      <c r="B60">
        <v>17435000000</v>
      </c>
      <c r="C60">
        <v>-5.9583057999999998</v>
      </c>
      <c r="E60" s="6">
        <f t="shared" si="0"/>
        <v>18.175000000000001</v>
      </c>
      <c r="F60" s="6">
        <f t="shared" si="1"/>
        <v>-6.0341624999999999</v>
      </c>
      <c r="G60" s="42">
        <f t="shared" si="2"/>
        <v>-6.1461186000000003</v>
      </c>
      <c r="H60" s="42">
        <f t="shared" si="3"/>
        <v>-6.4395318000000001</v>
      </c>
      <c r="I60" s="42">
        <f t="shared" si="4"/>
        <v>-7.2209411000000001</v>
      </c>
      <c r="J60" s="42">
        <f t="shared" si="5"/>
        <v>0</v>
      </c>
      <c r="K60" s="42">
        <f t="shared" si="6"/>
        <v>0</v>
      </c>
      <c r="M60">
        <v>17435000000</v>
      </c>
      <c r="N60">
        <v>-6.8758911999999999</v>
      </c>
      <c r="P60" s="6">
        <f t="shared" si="7"/>
        <v>18.175000000000001</v>
      </c>
      <c r="Q60" s="6">
        <f t="shared" si="8"/>
        <v>-6.9475961000000002</v>
      </c>
      <c r="R60" s="42">
        <f t="shared" si="9"/>
        <v>-6.9536065999999996</v>
      </c>
      <c r="S60" s="42">
        <f t="shared" si="10"/>
        <v>-7.0296925999999997</v>
      </c>
      <c r="T60" s="42">
        <f t="shared" si="11"/>
        <v>-7.3088565000000001</v>
      </c>
      <c r="U60" s="42">
        <f t="shared" si="12"/>
        <v>0</v>
      </c>
      <c r="V60" s="42">
        <f t="shared" si="13"/>
        <v>0</v>
      </c>
    </row>
    <row r="61" spans="2:23" x14ac:dyDescent="0.25">
      <c r="B61">
        <v>17620000000</v>
      </c>
      <c r="C61">
        <v>-5.9761037999999997</v>
      </c>
      <c r="E61" s="6">
        <f t="shared" si="0"/>
        <v>18.36</v>
      </c>
      <c r="F61" s="6">
        <f t="shared" si="1"/>
        <v>-6.0554589999999999</v>
      </c>
      <c r="G61" s="42">
        <f t="shared" si="2"/>
        <v>-6.1664041999999997</v>
      </c>
      <c r="H61" s="42">
        <f t="shared" si="3"/>
        <v>-6.4680160999999998</v>
      </c>
      <c r="I61" s="42">
        <f t="shared" si="4"/>
        <v>-7.2601743000000001</v>
      </c>
      <c r="J61" s="42">
        <f t="shared" si="5"/>
        <v>0</v>
      </c>
      <c r="K61" s="42">
        <f t="shared" si="6"/>
        <v>0</v>
      </c>
      <c r="M61">
        <v>17620000000</v>
      </c>
      <c r="N61">
        <v>-6.9016298999999997</v>
      </c>
      <c r="P61" s="6">
        <f t="shared" si="7"/>
        <v>18.36</v>
      </c>
      <c r="Q61" s="6">
        <f t="shared" si="8"/>
        <v>-6.9524217000000004</v>
      </c>
      <c r="R61" s="42">
        <f t="shared" si="9"/>
        <v>-6.9606298999999998</v>
      </c>
      <c r="S61" s="42">
        <f t="shared" si="10"/>
        <v>-7.0398116000000002</v>
      </c>
      <c r="T61" s="42">
        <f t="shared" si="11"/>
        <v>-7.3459949</v>
      </c>
      <c r="U61" s="42">
        <f t="shared" si="12"/>
        <v>0</v>
      </c>
      <c r="V61" s="42">
        <f t="shared" si="13"/>
        <v>0</v>
      </c>
    </row>
    <row r="62" spans="2:23" x14ac:dyDescent="0.25">
      <c r="B62">
        <v>17805000000</v>
      </c>
      <c r="C62">
        <v>-5.9941820999999997</v>
      </c>
      <c r="E62" s="6">
        <f t="shared" si="0"/>
        <v>18.545000000000002</v>
      </c>
      <c r="F62" s="6">
        <f t="shared" si="1"/>
        <v>-6.0663299999999998</v>
      </c>
      <c r="G62" s="42">
        <f t="shared" si="2"/>
        <v>-6.1822990999999998</v>
      </c>
      <c r="H62" s="42">
        <f t="shared" si="3"/>
        <v>-6.4970797999999998</v>
      </c>
      <c r="I62" s="42">
        <f t="shared" si="4"/>
        <v>-7.3325253000000004</v>
      </c>
      <c r="J62" s="42">
        <f t="shared" si="5"/>
        <v>0</v>
      </c>
      <c r="K62" s="42">
        <f t="shared" si="6"/>
        <v>0</v>
      </c>
      <c r="M62">
        <v>17805000000</v>
      </c>
      <c r="N62">
        <v>-6.9206251999999999</v>
      </c>
      <c r="P62" s="6">
        <f t="shared" si="7"/>
        <v>18.545000000000002</v>
      </c>
      <c r="Q62" s="6">
        <f t="shared" si="8"/>
        <v>-6.9432273000000002</v>
      </c>
      <c r="R62" s="42">
        <f t="shared" si="9"/>
        <v>-6.9519166999999999</v>
      </c>
      <c r="S62" s="42">
        <f t="shared" si="10"/>
        <v>-7.0402293</v>
      </c>
      <c r="T62" s="42">
        <f t="shared" si="11"/>
        <v>-7.3758258999999997</v>
      </c>
      <c r="U62" s="42">
        <f t="shared" si="12"/>
        <v>0</v>
      </c>
      <c r="V62" s="42">
        <f t="shared" si="13"/>
        <v>0</v>
      </c>
    </row>
    <row r="63" spans="2:23" x14ac:dyDescent="0.25">
      <c r="B63">
        <v>17990000000</v>
      </c>
      <c r="C63">
        <v>-6.0096946000000004</v>
      </c>
      <c r="E63" s="6">
        <f t="shared" si="0"/>
        <v>18.73</v>
      </c>
      <c r="F63" s="6">
        <f t="shared" si="1"/>
        <v>-6.0744739000000001</v>
      </c>
      <c r="G63" s="42">
        <f t="shared" si="2"/>
        <v>-6.1803068999999997</v>
      </c>
      <c r="H63" s="42">
        <f t="shared" si="3"/>
        <v>-6.4951829999999999</v>
      </c>
      <c r="I63" s="42">
        <f t="shared" si="4"/>
        <v>-7.3790946000000002</v>
      </c>
      <c r="J63" s="42">
        <f t="shared" si="5"/>
        <v>0</v>
      </c>
      <c r="K63" s="42">
        <f t="shared" si="6"/>
        <v>0</v>
      </c>
      <c r="M63">
        <v>17990000000</v>
      </c>
      <c r="N63">
        <v>-6.9395369999999996</v>
      </c>
      <c r="P63" s="6">
        <f t="shared" si="7"/>
        <v>18.73</v>
      </c>
      <c r="Q63" s="6">
        <f t="shared" si="8"/>
        <v>-6.9218488000000002</v>
      </c>
      <c r="R63" s="42">
        <f t="shared" si="9"/>
        <v>-6.9435897000000004</v>
      </c>
      <c r="S63" s="42">
        <f t="shared" si="10"/>
        <v>-7.0545239000000004</v>
      </c>
      <c r="T63" s="42">
        <f t="shared" si="11"/>
        <v>-7.4438728999999997</v>
      </c>
      <c r="U63" s="42">
        <f t="shared" si="12"/>
        <v>0</v>
      </c>
      <c r="V63" s="42">
        <f t="shared" si="13"/>
        <v>0</v>
      </c>
    </row>
    <row r="64" spans="2:23" x14ac:dyDescent="0.25">
      <c r="B64">
        <v>18175000000</v>
      </c>
      <c r="C64">
        <v>-6.0341624999999999</v>
      </c>
      <c r="E64" s="6">
        <f t="shared" si="0"/>
        <v>18.914999999999999</v>
      </c>
      <c r="F64" s="6">
        <f t="shared" si="1"/>
        <v>-6.0850768000000004</v>
      </c>
      <c r="G64" s="42">
        <f t="shared" si="2"/>
        <v>-6.1688571000000003</v>
      </c>
      <c r="H64" s="42">
        <f t="shared" si="3"/>
        <v>-6.4743089999999999</v>
      </c>
      <c r="I64" s="42">
        <f t="shared" si="4"/>
        <v>-7.4322653000000001</v>
      </c>
      <c r="J64" s="42">
        <f t="shared" si="5"/>
        <v>0</v>
      </c>
      <c r="K64" s="42">
        <f t="shared" si="6"/>
        <v>0</v>
      </c>
      <c r="M64">
        <v>18175000000</v>
      </c>
      <c r="N64">
        <v>-6.9475961000000002</v>
      </c>
      <c r="P64" s="6">
        <f t="shared" si="7"/>
        <v>18.914999999999999</v>
      </c>
      <c r="Q64" s="6">
        <f t="shared" si="8"/>
        <v>-6.9101271999999998</v>
      </c>
      <c r="R64" s="42">
        <f t="shared" si="9"/>
        <v>-6.9500136000000001</v>
      </c>
      <c r="S64" s="42">
        <f t="shared" si="10"/>
        <v>-7.0976461999999998</v>
      </c>
      <c r="T64" s="42">
        <f t="shared" si="11"/>
        <v>-7.5722160000000001</v>
      </c>
      <c r="U64" s="42">
        <f t="shared" si="12"/>
        <v>0</v>
      </c>
      <c r="V64" s="42">
        <f t="shared" si="13"/>
        <v>0</v>
      </c>
    </row>
    <row r="65" spans="2:22" x14ac:dyDescent="0.25">
      <c r="B65">
        <v>18360000000</v>
      </c>
      <c r="C65">
        <v>-6.0554589999999999</v>
      </c>
      <c r="E65" s="6">
        <f t="shared" si="0"/>
        <v>19.100000000000001</v>
      </c>
      <c r="F65" s="6">
        <f t="shared" si="1"/>
        <v>-6.1046376000000002</v>
      </c>
      <c r="G65" s="42">
        <f t="shared" si="2"/>
        <v>-6.1668881999999998</v>
      </c>
      <c r="H65" s="42">
        <f t="shared" si="3"/>
        <v>-6.4435782000000001</v>
      </c>
      <c r="I65" s="42">
        <f t="shared" si="4"/>
        <v>-7.4424061999999997</v>
      </c>
      <c r="J65" s="42">
        <f t="shared" si="5"/>
        <v>0</v>
      </c>
      <c r="K65" s="42">
        <f t="shared" si="6"/>
        <v>0</v>
      </c>
      <c r="M65">
        <v>18360000000</v>
      </c>
      <c r="N65">
        <v>-6.9524217000000004</v>
      </c>
      <c r="P65" s="6">
        <f t="shared" si="7"/>
        <v>19.100000000000001</v>
      </c>
      <c r="Q65" s="6">
        <f t="shared" si="8"/>
        <v>-6.9172444000000004</v>
      </c>
      <c r="R65" s="42">
        <f t="shared" si="9"/>
        <v>-6.9799924000000004</v>
      </c>
      <c r="S65" s="42">
        <f t="shared" si="10"/>
        <v>-7.1766477000000002</v>
      </c>
      <c r="T65" s="42">
        <f t="shared" si="11"/>
        <v>-7.7780347000000001</v>
      </c>
      <c r="U65" s="42">
        <f t="shared" si="12"/>
        <v>0</v>
      </c>
      <c r="V65" s="42">
        <f t="shared" si="13"/>
        <v>0</v>
      </c>
    </row>
    <row r="66" spans="2:22" x14ac:dyDescent="0.25">
      <c r="B66">
        <v>18545000000</v>
      </c>
      <c r="C66">
        <v>-6.0663299999999998</v>
      </c>
      <c r="E66" s="6">
        <f t="shared" si="0"/>
        <v>19.285</v>
      </c>
      <c r="F66" s="6">
        <f t="shared" si="1"/>
        <v>-6.1201859000000001</v>
      </c>
      <c r="G66" s="42">
        <f t="shared" si="2"/>
        <v>-6.1633605999999999</v>
      </c>
      <c r="H66" s="42">
        <f t="shared" si="3"/>
        <v>-6.4099297999999996</v>
      </c>
      <c r="I66" s="42">
        <f t="shared" si="4"/>
        <v>-7.4445123999999998</v>
      </c>
      <c r="J66" s="42">
        <f t="shared" si="5"/>
        <v>0</v>
      </c>
      <c r="K66" s="42">
        <f t="shared" si="6"/>
        <v>0</v>
      </c>
      <c r="M66">
        <v>18545000000</v>
      </c>
      <c r="N66">
        <v>-6.9432273000000002</v>
      </c>
      <c r="P66" s="6">
        <f t="shared" si="7"/>
        <v>19.285</v>
      </c>
      <c r="Q66" s="6">
        <f t="shared" si="8"/>
        <v>-6.9206715000000001</v>
      </c>
      <c r="R66" s="42">
        <f t="shared" si="9"/>
        <v>-7.0015507000000001</v>
      </c>
      <c r="S66" s="42">
        <f t="shared" si="10"/>
        <v>-7.2477603000000004</v>
      </c>
      <c r="T66" s="42">
        <f t="shared" si="11"/>
        <v>-7.9715404999999997</v>
      </c>
      <c r="U66" s="42">
        <f t="shared" si="12"/>
        <v>0</v>
      </c>
      <c r="V66" s="42">
        <f t="shared" si="13"/>
        <v>0</v>
      </c>
    </row>
    <row r="67" spans="2:22" x14ac:dyDescent="0.25">
      <c r="B67">
        <v>18730000000</v>
      </c>
      <c r="C67">
        <v>-6.0744739000000001</v>
      </c>
      <c r="E67" s="6">
        <f t="shared" si="0"/>
        <v>19.47</v>
      </c>
      <c r="F67" s="6">
        <f t="shared" si="1"/>
        <v>-6.1288141999999999</v>
      </c>
      <c r="G67" s="42">
        <f t="shared" si="2"/>
        <v>-6.1563610999999998</v>
      </c>
      <c r="H67" s="42">
        <f t="shared" si="3"/>
        <v>-6.3861213000000001</v>
      </c>
      <c r="I67" s="42">
        <f t="shared" si="4"/>
        <v>-7.4684872999999996</v>
      </c>
      <c r="J67" s="42">
        <f t="shared" si="5"/>
        <v>0</v>
      </c>
      <c r="K67" s="42">
        <f t="shared" si="6"/>
        <v>0</v>
      </c>
      <c r="M67">
        <v>18730000000</v>
      </c>
      <c r="N67">
        <v>-6.9218488000000002</v>
      </c>
      <c r="P67" s="6">
        <f t="shared" si="7"/>
        <v>19.47</v>
      </c>
      <c r="Q67" s="6">
        <f t="shared" si="8"/>
        <v>-6.9306020999999998</v>
      </c>
      <c r="R67" s="42">
        <f t="shared" si="9"/>
        <v>-7.0378666000000001</v>
      </c>
      <c r="S67" s="42">
        <f t="shared" si="10"/>
        <v>-7.3622931999999999</v>
      </c>
      <c r="T67" s="42">
        <f t="shared" si="11"/>
        <v>-8.2501440000000006</v>
      </c>
      <c r="U67" s="42">
        <f t="shared" si="12"/>
        <v>0</v>
      </c>
      <c r="V67" s="42">
        <f t="shared" si="13"/>
        <v>0</v>
      </c>
    </row>
    <row r="68" spans="2:22" x14ac:dyDescent="0.25">
      <c r="B68">
        <v>18915000000</v>
      </c>
      <c r="C68">
        <v>-6.0850768000000004</v>
      </c>
      <c r="E68" s="6">
        <f t="shared" si="0"/>
        <v>19.655000000000001</v>
      </c>
      <c r="F68" s="6">
        <f t="shared" si="1"/>
        <v>-6.1417422000000004</v>
      </c>
      <c r="G68" s="42">
        <f t="shared" si="2"/>
        <v>-6.1528467999999998</v>
      </c>
      <c r="H68" s="42">
        <f t="shared" si="3"/>
        <v>-6.3599024000000002</v>
      </c>
      <c r="I68" s="42">
        <f t="shared" si="4"/>
        <v>-7.4633535999999996</v>
      </c>
      <c r="J68" s="42">
        <f t="shared" si="5"/>
        <v>0</v>
      </c>
      <c r="K68" s="42">
        <f t="shared" si="6"/>
        <v>0</v>
      </c>
      <c r="M68">
        <v>18915000000</v>
      </c>
      <c r="N68">
        <v>-6.9101271999999998</v>
      </c>
      <c r="P68" s="6">
        <f t="shared" si="7"/>
        <v>19.655000000000001</v>
      </c>
      <c r="Q68" s="6">
        <f t="shared" si="8"/>
        <v>-6.9568529000000003</v>
      </c>
      <c r="R68" s="42">
        <f t="shared" si="9"/>
        <v>-7.0884986000000003</v>
      </c>
      <c r="S68" s="42">
        <f t="shared" si="10"/>
        <v>-7.4968300000000001</v>
      </c>
      <c r="T68" s="42">
        <f t="shared" si="11"/>
        <v>-8.5356293000000001</v>
      </c>
      <c r="U68" s="42">
        <f t="shared" si="12"/>
        <v>0</v>
      </c>
      <c r="V68" s="42">
        <f t="shared" si="13"/>
        <v>0</v>
      </c>
    </row>
    <row r="69" spans="2:22" x14ac:dyDescent="0.25">
      <c r="B69">
        <v>19100000000</v>
      </c>
      <c r="C69">
        <v>-6.1046376000000002</v>
      </c>
      <c r="E69" s="6">
        <f t="shared" ref="E69:E132" si="14">B73/1000000000</f>
        <v>19.84</v>
      </c>
      <c r="F69" s="6">
        <f t="shared" ref="F69:F132" si="15">C73</f>
        <v>-6.1600409000000003</v>
      </c>
      <c r="G69" s="42">
        <f t="shared" ref="G69:G132" si="16">C279</f>
        <v>-6.1521502000000003</v>
      </c>
      <c r="H69" s="42">
        <f t="shared" ref="H69:H132" si="17">C485</f>
        <v>-6.3307219000000003</v>
      </c>
      <c r="I69" s="42">
        <f t="shared" ref="I69:I132" si="18">C691</f>
        <v>-7.3998989999999996</v>
      </c>
      <c r="J69" s="42">
        <f t="shared" ref="J69:J132" si="19">C897</f>
        <v>0</v>
      </c>
      <c r="K69" s="42">
        <f t="shared" ref="K69:K132" si="20">C1103</f>
        <v>0</v>
      </c>
      <c r="M69">
        <v>19100000000</v>
      </c>
      <c r="N69">
        <v>-6.9172444000000004</v>
      </c>
      <c r="P69" s="6">
        <f t="shared" si="7"/>
        <v>19.84</v>
      </c>
      <c r="Q69" s="6">
        <f t="shared" si="8"/>
        <v>-6.9873753000000001</v>
      </c>
      <c r="R69" s="42">
        <f t="shared" si="9"/>
        <v>-7.1404486</v>
      </c>
      <c r="S69" s="42">
        <f t="shared" si="10"/>
        <v>-7.6263847</v>
      </c>
      <c r="T69" s="42">
        <f t="shared" si="11"/>
        <v>-8.7677812999999993</v>
      </c>
      <c r="U69" s="42">
        <f t="shared" si="12"/>
        <v>0</v>
      </c>
      <c r="V69" s="42">
        <f t="shared" si="13"/>
        <v>0</v>
      </c>
    </row>
    <row r="70" spans="2:22" x14ac:dyDescent="0.25">
      <c r="B70">
        <v>19285000000</v>
      </c>
      <c r="C70">
        <v>-6.1201859000000001</v>
      </c>
      <c r="E70" s="6">
        <f t="shared" si="14"/>
        <v>20.024999999999999</v>
      </c>
      <c r="F70" s="6">
        <f t="shared" si="15"/>
        <v>-6.1599760000000003</v>
      </c>
      <c r="G70" s="42">
        <f t="shared" si="16"/>
        <v>-6.1475983000000003</v>
      </c>
      <c r="H70" s="42">
        <f t="shared" si="17"/>
        <v>-6.3246697999999997</v>
      </c>
      <c r="I70" s="42">
        <f t="shared" si="18"/>
        <v>-7.4008174000000002</v>
      </c>
      <c r="J70" s="42">
        <f t="shared" si="19"/>
        <v>0</v>
      </c>
      <c r="K70" s="42">
        <f t="shared" si="20"/>
        <v>0</v>
      </c>
      <c r="M70">
        <v>19285000000</v>
      </c>
      <c r="N70">
        <v>-6.9206715000000001</v>
      </c>
      <c r="P70" s="6">
        <f t="shared" ref="P70:P133" si="21">M74/1000000000</f>
        <v>20.024999999999999</v>
      </c>
      <c r="Q70" s="6">
        <f t="shared" ref="Q70:Q133" si="22">N74</f>
        <v>-7.0146794000000003</v>
      </c>
      <c r="R70" s="42">
        <f t="shared" ref="R70:R133" si="23">N280</f>
        <v>-7.1898856000000002</v>
      </c>
      <c r="S70" s="42">
        <f t="shared" ref="S70:S133" si="24">N486</f>
        <v>-7.7743773000000003</v>
      </c>
      <c r="T70" s="42">
        <f t="shared" ref="T70:T133" si="25">N692</f>
        <v>-8.9637841999999992</v>
      </c>
      <c r="U70" s="42">
        <f t="shared" ref="U70:U133" si="26">N898</f>
        <v>0</v>
      </c>
      <c r="V70" s="42">
        <f t="shared" ref="V70:V133" si="27">N1104</f>
        <v>0</v>
      </c>
    </row>
    <row r="71" spans="2:22" x14ac:dyDescent="0.25">
      <c r="B71">
        <v>19470000000</v>
      </c>
      <c r="C71">
        <v>-6.1288141999999999</v>
      </c>
      <c r="E71" s="6">
        <f t="shared" si="14"/>
        <v>20.21</v>
      </c>
      <c r="F71" s="6">
        <f t="shared" si="15"/>
        <v>-6.1582340999999996</v>
      </c>
      <c r="G71" s="42">
        <f t="shared" si="16"/>
        <v>-6.1498013</v>
      </c>
      <c r="H71" s="42">
        <f t="shared" si="17"/>
        <v>-6.3430662</v>
      </c>
      <c r="I71" s="42">
        <f t="shared" si="18"/>
        <v>-7.4321589000000001</v>
      </c>
      <c r="J71" s="42">
        <f t="shared" si="19"/>
        <v>0</v>
      </c>
      <c r="K71" s="42">
        <f t="shared" si="20"/>
        <v>0</v>
      </c>
      <c r="M71">
        <v>19470000000</v>
      </c>
      <c r="N71">
        <v>-6.9306020999999998</v>
      </c>
      <c r="P71" s="6">
        <f t="shared" si="21"/>
        <v>20.21</v>
      </c>
      <c r="Q71" s="6">
        <f t="shared" si="22"/>
        <v>-7.0494288999999997</v>
      </c>
      <c r="R71" s="42">
        <f t="shared" si="23"/>
        <v>-7.2470936999999997</v>
      </c>
      <c r="S71" s="42">
        <f t="shared" si="24"/>
        <v>-7.9134712</v>
      </c>
      <c r="T71" s="42">
        <f t="shared" si="25"/>
        <v>-9.1179828999999994</v>
      </c>
      <c r="U71" s="42">
        <f t="shared" si="26"/>
        <v>0</v>
      </c>
      <c r="V71" s="42">
        <f t="shared" si="27"/>
        <v>0</v>
      </c>
    </row>
    <row r="72" spans="2:22" x14ac:dyDescent="0.25">
      <c r="B72">
        <v>19655000000</v>
      </c>
      <c r="C72">
        <v>-6.1417422000000004</v>
      </c>
      <c r="E72" s="6">
        <f t="shared" si="14"/>
        <v>20.395</v>
      </c>
      <c r="F72" s="6">
        <f t="shared" si="15"/>
        <v>-6.1833967999999997</v>
      </c>
      <c r="G72" s="42">
        <f t="shared" si="16"/>
        <v>-6.1768397999999998</v>
      </c>
      <c r="H72" s="42">
        <f t="shared" si="17"/>
        <v>-6.3740883000000004</v>
      </c>
      <c r="I72" s="42">
        <f t="shared" si="18"/>
        <v>-7.4518355999999999</v>
      </c>
      <c r="J72" s="42">
        <f t="shared" si="19"/>
        <v>0</v>
      </c>
      <c r="K72" s="42">
        <f t="shared" si="20"/>
        <v>0</v>
      </c>
      <c r="M72">
        <v>19655000000</v>
      </c>
      <c r="N72">
        <v>-6.9568529000000003</v>
      </c>
      <c r="P72" s="6">
        <f t="shared" si="21"/>
        <v>20.395</v>
      </c>
      <c r="Q72" s="6">
        <f t="shared" si="22"/>
        <v>-7.1119342000000003</v>
      </c>
      <c r="R72" s="42">
        <f t="shared" si="23"/>
        <v>-7.3316502999999997</v>
      </c>
      <c r="S72" s="42">
        <f t="shared" si="24"/>
        <v>-8.0464000999999996</v>
      </c>
      <c r="T72" s="42">
        <f t="shared" si="25"/>
        <v>-9.2028064999999994</v>
      </c>
      <c r="U72" s="42">
        <f t="shared" si="26"/>
        <v>0</v>
      </c>
      <c r="V72" s="42">
        <f t="shared" si="27"/>
        <v>0</v>
      </c>
    </row>
    <row r="73" spans="2:22" x14ac:dyDescent="0.25">
      <c r="B73">
        <v>19840000000</v>
      </c>
      <c r="C73">
        <v>-6.1600409000000003</v>
      </c>
      <c r="E73" s="6">
        <f t="shared" si="14"/>
        <v>20.58</v>
      </c>
      <c r="F73" s="6">
        <f t="shared" si="15"/>
        <v>-6.2259397999999999</v>
      </c>
      <c r="G73" s="42">
        <f t="shared" si="16"/>
        <v>-6.2288990000000002</v>
      </c>
      <c r="H73" s="42">
        <f t="shared" si="17"/>
        <v>-6.4521259999999998</v>
      </c>
      <c r="I73" s="42">
        <f t="shared" si="18"/>
        <v>-7.6129756000000004</v>
      </c>
      <c r="J73" s="42">
        <f t="shared" si="19"/>
        <v>0</v>
      </c>
      <c r="K73" s="42">
        <f t="shared" si="20"/>
        <v>0</v>
      </c>
      <c r="M73">
        <v>19840000000</v>
      </c>
      <c r="N73">
        <v>-6.9873753000000001</v>
      </c>
      <c r="P73" s="6">
        <f t="shared" si="21"/>
        <v>20.58</v>
      </c>
      <c r="Q73" s="6">
        <f t="shared" si="22"/>
        <v>-7.2356800999999997</v>
      </c>
      <c r="R73" s="42">
        <f t="shared" si="23"/>
        <v>-7.4849620000000003</v>
      </c>
      <c r="S73" s="42">
        <f t="shared" si="24"/>
        <v>-8.2446097999999992</v>
      </c>
      <c r="T73" s="42">
        <f t="shared" si="25"/>
        <v>-9.3389378000000001</v>
      </c>
      <c r="U73" s="42">
        <f t="shared" si="26"/>
        <v>0</v>
      </c>
      <c r="V73" s="42">
        <f t="shared" si="27"/>
        <v>0</v>
      </c>
    </row>
    <row r="74" spans="2:22" x14ac:dyDescent="0.25">
      <c r="B74">
        <v>20025000000</v>
      </c>
      <c r="C74">
        <v>-6.1599760000000003</v>
      </c>
      <c r="E74" s="6">
        <f t="shared" si="14"/>
        <v>20.765000000000001</v>
      </c>
      <c r="F74" s="6">
        <f t="shared" si="15"/>
        <v>-6.3068274999999998</v>
      </c>
      <c r="G74" s="42">
        <f t="shared" si="16"/>
        <v>-6.3201112999999998</v>
      </c>
      <c r="H74" s="42">
        <f t="shared" si="17"/>
        <v>-6.5588160000000002</v>
      </c>
      <c r="I74" s="42">
        <f t="shared" si="18"/>
        <v>-7.7247972000000003</v>
      </c>
      <c r="J74" s="42">
        <f t="shared" si="19"/>
        <v>0</v>
      </c>
      <c r="K74" s="42">
        <f t="shared" si="20"/>
        <v>0</v>
      </c>
      <c r="M74">
        <v>20025000000</v>
      </c>
      <c r="N74">
        <v>-7.0146794000000003</v>
      </c>
      <c r="P74" s="6">
        <f t="shared" si="21"/>
        <v>20.765000000000001</v>
      </c>
      <c r="Q74" s="6">
        <f t="shared" si="22"/>
        <v>-7.4014878</v>
      </c>
      <c r="R74" s="42">
        <f t="shared" si="23"/>
        <v>-7.6939682999999999</v>
      </c>
      <c r="S74" s="42">
        <f t="shared" si="24"/>
        <v>-8.4972838999999993</v>
      </c>
      <c r="T74" s="42">
        <f t="shared" si="25"/>
        <v>-9.5260563000000005</v>
      </c>
      <c r="U74" s="42">
        <f t="shared" si="26"/>
        <v>0</v>
      </c>
      <c r="V74" s="42">
        <f t="shared" si="27"/>
        <v>0</v>
      </c>
    </row>
    <row r="75" spans="2:22" x14ac:dyDescent="0.25">
      <c r="B75">
        <v>20210000000</v>
      </c>
      <c r="C75">
        <v>-6.1582340999999996</v>
      </c>
      <c r="E75" s="6">
        <f t="shared" si="14"/>
        <v>20.95</v>
      </c>
      <c r="F75" s="6">
        <f t="shared" si="15"/>
        <v>-6.4087477000000002</v>
      </c>
      <c r="G75" s="42">
        <f t="shared" si="16"/>
        <v>-6.4436530999999997</v>
      </c>
      <c r="H75" s="42">
        <f t="shared" si="17"/>
        <v>-6.7161578999999998</v>
      </c>
      <c r="I75" s="42">
        <f t="shared" si="18"/>
        <v>-7.8858918999999998</v>
      </c>
      <c r="J75" s="42">
        <f t="shared" si="19"/>
        <v>0</v>
      </c>
      <c r="K75" s="42">
        <f t="shared" si="20"/>
        <v>0</v>
      </c>
      <c r="M75">
        <v>20210000000</v>
      </c>
      <c r="N75">
        <v>-7.0494288999999997</v>
      </c>
      <c r="P75" s="6">
        <f t="shared" si="21"/>
        <v>20.95</v>
      </c>
      <c r="Q75" s="6">
        <f t="shared" si="22"/>
        <v>-7.5492210000000002</v>
      </c>
      <c r="R75" s="42">
        <f t="shared" si="23"/>
        <v>-7.8772311000000004</v>
      </c>
      <c r="S75" s="42">
        <f t="shared" si="24"/>
        <v>-8.6814470000000004</v>
      </c>
      <c r="T75" s="42">
        <f t="shared" si="25"/>
        <v>-9.6333447000000003</v>
      </c>
      <c r="U75" s="42">
        <f t="shared" si="26"/>
        <v>0</v>
      </c>
      <c r="V75" s="42">
        <f t="shared" si="27"/>
        <v>0</v>
      </c>
    </row>
    <row r="76" spans="2:22" x14ac:dyDescent="0.25">
      <c r="B76">
        <v>20395000000</v>
      </c>
      <c r="C76">
        <v>-6.1833967999999997</v>
      </c>
      <c r="E76" s="6">
        <f t="shared" si="14"/>
        <v>21.135000000000002</v>
      </c>
      <c r="F76" s="6">
        <f t="shared" si="15"/>
        <v>-6.5470619000000001</v>
      </c>
      <c r="G76" s="42">
        <f t="shared" si="16"/>
        <v>-6.6078657999999999</v>
      </c>
      <c r="H76" s="42">
        <f t="shared" si="17"/>
        <v>-6.9063739999999996</v>
      </c>
      <c r="I76" s="42">
        <f t="shared" si="18"/>
        <v>-8.0823441000000003</v>
      </c>
      <c r="J76" s="42">
        <f t="shared" si="19"/>
        <v>0</v>
      </c>
      <c r="K76" s="42">
        <f t="shared" si="20"/>
        <v>0</v>
      </c>
      <c r="M76">
        <v>20395000000</v>
      </c>
      <c r="N76">
        <v>-7.1119342000000003</v>
      </c>
      <c r="P76" s="6">
        <f t="shared" si="21"/>
        <v>21.135000000000002</v>
      </c>
      <c r="Q76" s="6">
        <f t="shared" si="22"/>
        <v>-7.7352748</v>
      </c>
      <c r="R76" s="42">
        <f t="shared" si="23"/>
        <v>-8.1254176999999999</v>
      </c>
      <c r="S76" s="42">
        <f t="shared" si="24"/>
        <v>-8.9542885000000005</v>
      </c>
      <c r="T76" s="42">
        <f t="shared" si="25"/>
        <v>-9.8541784000000003</v>
      </c>
      <c r="U76" s="42">
        <f t="shared" si="26"/>
        <v>0</v>
      </c>
      <c r="V76" s="42">
        <f t="shared" si="27"/>
        <v>0</v>
      </c>
    </row>
    <row r="77" spans="2:22" x14ac:dyDescent="0.25">
      <c r="B77">
        <v>20580000000</v>
      </c>
      <c r="C77">
        <v>-6.2259397999999999</v>
      </c>
      <c r="E77" s="6">
        <f t="shared" si="14"/>
        <v>21.32</v>
      </c>
      <c r="F77" s="6">
        <f t="shared" si="15"/>
        <v>-6.6942019000000004</v>
      </c>
      <c r="G77" s="42">
        <f t="shared" si="16"/>
        <v>-6.7900790999999998</v>
      </c>
      <c r="H77" s="42">
        <f t="shared" si="17"/>
        <v>-7.1445742000000001</v>
      </c>
      <c r="I77" s="42">
        <f t="shared" si="18"/>
        <v>-8.3667087999999996</v>
      </c>
      <c r="J77" s="42">
        <f t="shared" si="19"/>
        <v>0</v>
      </c>
      <c r="K77" s="42">
        <f t="shared" si="20"/>
        <v>0</v>
      </c>
      <c r="M77">
        <v>20580000000</v>
      </c>
      <c r="N77">
        <v>-7.2356800999999997</v>
      </c>
      <c r="P77" s="6">
        <f t="shared" si="21"/>
        <v>21.32</v>
      </c>
      <c r="Q77" s="6">
        <f t="shared" si="22"/>
        <v>-7.9564060999999997</v>
      </c>
      <c r="R77" s="42">
        <f t="shared" si="23"/>
        <v>-8.4281472999999991</v>
      </c>
      <c r="S77" s="42">
        <f t="shared" si="24"/>
        <v>-9.2811956000000002</v>
      </c>
      <c r="T77" s="42">
        <f t="shared" si="25"/>
        <v>-10.132930999999999</v>
      </c>
      <c r="U77" s="42">
        <f t="shared" si="26"/>
        <v>0</v>
      </c>
      <c r="V77" s="42">
        <f t="shared" si="27"/>
        <v>0</v>
      </c>
    </row>
    <row r="78" spans="2:22" x14ac:dyDescent="0.25">
      <c r="B78">
        <v>20765000000</v>
      </c>
      <c r="C78">
        <v>-6.3068274999999998</v>
      </c>
      <c r="E78" s="6">
        <f t="shared" si="14"/>
        <v>21.504999999999999</v>
      </c>
      <c r="F78" s="6">
        <f t="shared" si="15"/>
        <v>-6.8369102000000002</v>
      </c>
      <c r="G78" s="42">
        <f t="shared" si="16"/>
        <v>-6.9864774000000001</v>
      </c>
      <c r="H78" s="42">
        <f t="shared" si="17"/>
        <v>-7.4272970999999997</v>
      </c>
      <c r="I78" s="42">
        <f t="shared" si="18"/>
        <v>-8.6708573999999992</v>
      </c>
      <c r="J78" s="42">
        <f t="shared" si="19"/>
        <v>0</v>
      </c>
      <c r="K78" s="42">
        <f t="shared" si="20"/>
        <v>0</v>
      </c>
      <c r="M78">
        <v>20765000000</v>
      </c>
      <c r="N78">
        <v>-7.4014878</v>
      </c>
      <c r="P78" s="6">
        <f t="shared" si="21"/>
        <v>21.504999999999999</v>
      </c>
      <c r="Q78" s="6">
        <f t="shared" si="22"/>
        <v>-8.1872349</v>
      </c>
      <c r="R78" s="42">
        <f t="shared" si="23"/>
        <v>-8.7657518000000003</v>
      </c>
      <c r="S78" s="42">
        <f t="shared" si="24"/>
        <v>-9.6280251000000003</v>
      </c>
      <c r="T78" s="42">
        <f t="shared" si="25"/>
        <v>-10.448324</v>
      </c>
      <c r="U78" s="42">
        <f t="shared" si="26"/>
        <v>0</v>
      </c>
      <c r="V78" s="42">
        <f t="shared" si="27"/>
        <v>0</v>
      </c>
    </row>
    <row r="79" spans="2:22" x14ac:dyDescent="0.25">
      <c r="B79">
        <v>20950000000</v>
      </c>
      <c r="C79">
        <v>-6.4087477000000002</v>
      </c>
      <c r="E79" s="6">
        <f t="shared" si="14"/>
        <v>21.69</v>
      </c>
      <c r="F79" s="6">
        <f t="shared" si="15"/>
        <v>-6.9736691000000004</v>
      </c>
      <c r="G79" s="42">
        <f t="shared" si="16"/>
        <v>-7.1815581000000002</v>
      </c>
      <c r="H79" s="42">
        <f t="shared" si="17"/>
        <v>-7.7198852999999996</v>
      </c>
      <c r="I79" s="42">
        <f t="shared" si="18"/>
        <v>-9.0542058999999995</v>
      </c>
      <c r="J79" s="42">
        <f t="shared" si="19"/>
        <v>0</v>
      </c>
      <c r="K79" s="42">
        <f t="shared" si="20"/>
        <v>0</v>
      </c>
      <c r="M79">
        <v>20950000000</v>
      </c>
      <c r="N79">
        <v>-7.5492210000000002</v>
      </c>
      <c r="P79" s="6">
        <f t="shared" si="21"/>
        <v>21.69</v>
      </c>
      <c r="Q79" s="6">
        <f t="shared" si="22"/>
        <v>-8.3746548000000001</v>
      </c>
      <c r="R79" s="42">
        <f t="shared" si="23"/>
        <v>-9.0627555999999991</v>
      </c>
      <c r="S79" s="42">
        <f t="shared" si="24"/>
        <v>-9.9480085000000003</v>
      </c>
      <c r="T79" s="42">
        <f t="shared" si="25"/>
        <v>-10.784604</v>
      </c>
      <c r="U79" s="42">
        <f t="shared" si="26"/>
        <v>0</v>
      </c>
      <c r="V79" s="42">
        <f t="shared" si="27"/>
        <v>0</v>
      </c>
    </row>
    <row r="80" spans="2:22" x14ac:dyDescent="0.25">
      <c r="B80">
        <v>21135000000</v>
      </c>
      <c r="C80">
        <v>-6.5470619000000001</v>
      </c>
      <c r="E80" s="6">
        <f t="shared" si="14"/>
        <v>21.875</v>
      </c>
      <c r="F80" s="6">
        <f t="shared" si="15"/>
        <v>-7.1177219999999997</v>
      </c>
      <c r="G80" s="42">
        <f t="shared" si="16"/>
        <v>-7.3762426000000003</v>
      </c>
      <c r="H80" s="42">
        <f t="shared" si="17"/>
        <v>-7.9928163999999997</v>
      </c>
      <c r="I80" s="42">
        <f t="shared" si="18"/>
        <v>-9.4123955000000006</v>
      </c>
      <c r="J80" s="42">
        <f t="shared" si="19"/>
        <v>0</v>
      </c>
      <c r="K80" s="42">
        <f t="shared" si="20"/>
        <v>0</v>
      </c>
      <c r="M80">
        <v>21135000000</v>
      </c>
      <c r="N80">
        <v>-7.7352748</v>
      </c>
      <c r="P80" s="6">
        <f t="shared" si="21"/>
        <v>21.875</v>
      </c>
      <c r="Q80" s="6">
        <f t="shared" si="22"/>
        <v>-8.5923405000000006</v>
      </c>
      <c r="R80" s="42">
        <f t="shared" si="23"/>
        <v>-9.3954495999999992</v>
      </c>
      <c r="S80" s="42">
        <f t="shared" si="24"/>
        <v>-10.317888999999999</v>
      </c>
      <c r="T80" s="42">
        <f t="shared" si="25"/>
        <v>-11.206503</v>
      </c>
      <c r="U80" s="42">
        <f t="shared" si="26"/>
        <v>0</v>
      </c>
      <c r="V80" s="42">
        <f t="shared" si="27"/>
        <v>0</v>
      </c>
    </row>
    <row r="81" spans="2:22" x14ac:dyDescent="0.25">
      <c r="B81">
        <v>21320000000</v>
      </c>
      <c r="C81">
        <v>-6.6942019000000004</v>
      </c>
      <c r="E81" s="6">
        <f t="shared" si="14"/>
        <v>22.06</v>
      </c>
      <c r="F81" s="6">
        <f t="shared" si="15"/>
        <v>-7.2453808999999998</v>
      </c>
      <c r="G81" s="42">
        <f t="shared" si="16"/>
        <v>-7.5717882999999997</v>
      </c>
      <c r="H81" s="42">
        <f t="shared" si="17"/>
        <v>-8.3521309000000006</v>
      </c>
      <c r="I81" s="42">
        <f t="shared" si="18"/>
        <v>-10.087210000000001</v>
      </c>
      <c r="J81" s="42">
        <f t="shared" si="19"/>
        <v>0</v>
      </c>
      <c r="K81" s="42">
        <f t="shared" si="20"/>
        <v>0</v>
      </c>
      <c r="M81">
        <v>21320000000</v>
      </c>
      <c r="N81">
        <v>-7.9564060999999997</v>
      </c>
      <c r="P81" s="6">
        <f t="shared" si="21"/>
        <v>22.06</v>
      </c>
      <c r="Q81" s="6">
        <f t="shared" si="22"/>
        <v>-8.8380165000000002</v>
      </c>
      <c r="R81" s="42">
        <f t="shared" si="23"/>
        <v>-9.7297095999999996</v>
      </c>
      <c r="S81" s="42">
        <f t="shared" si="24"/>
        <v>-10.672834</v>
      </c>
      <c r="T81" s="42">
        <f t="shared" si="25"/>
        <v>-11.613633</v>
      </c>
      <c r="U81" s="42">
        <f t="shared" si="26"/>
        <v>0</v>
      </c>
      <c r="V81" s="42">
        <f t="shared" si="27"/>
        <v>0</v>
      </c>
    </row>
    <row r="82" spans="2:22" x14ac:dyDescent="0.25">
      <c r="B82">
        <v>21505000000</v>
      </c>
      <c r="C82">
        <v>-6.8369102000000002</v>
      </c>
      <c r="E82" s="6">
        <f t="shared" si="14"/>
        <v>22.245000000000001</v>
      </c>
      <c r="F82" s="6">
        <f t="shared" si="15"/>
        <v>-7.3318380999999997</v>
      </c>
      <c r="G82" s="42">
        <f t="shared" si="16"/>
        <v>-7.7014889999999996</v>
      </c>
      <c r="H82" s="42">
        <f t="shared" si="17"/>
        <v>-8.5701151000000007</v>
      </c>
      <c r="I82" s="42">
        <f t="shared" si="18"/>
        <v>-10.497695</v>
      </c>
      <c r="J82" s="42">
        <f t="shared" si="19"/>
        <v>0</v>
      </c>
      <c r="K82" s="42">
        <f t="shared" si="20"/>
        <v>0</v>
      </c>
      <c r="M82">
        <v>21505000000</v>
      </c>
      <c r="N82">
        <v>-8.1872349</v>
      </c>
      <c r="P82" s="6">
        <f t="shared" si="21"/>
        <v>22.245000000000001</v>
      </c>
      <c r="Q82" s="6">
        <f t="shared" si="22"/>
        <v>-9.0536899999999996</v>
      </c>
      <c r="R82" s="42">
        <f t="shared" si="23"/>
        <v>-10.017754999999999</v>
      </c>
      <c r="S82" s="42">
        <f t="shared" si="24"/>
        <v>-11.011091</v>
      </c>
      <c r="T82" s="42">
        <f t="shared" si="25"/>
        <v>-12.052514</v>
      </c>
      <c r="U82" s="42">
        <f t="shared" si="26"/>
        <v>0</v>
      </c>
      <c r="V82" s="42">
        <f t="shared" si="27"/>
        <v>0</v>
      </c>
    </row>
    <row r="83" spans="2:22" x14ac:dyDescent="0.25">
      <c r="B83">
        <v>21690000000</v>
      </c>
      <c r="C83">
        <v>-6.9736691000000004</v>
      </c>
      <c r="E83" s="6">
        <f t="shared" si="14"/>
        <v>22.43</v>
      </c>
      <c r="F83" s="6">
        <f t="shared" si="15"/>
        <v>-7.4160551999999997</v>
      </c>
      <c r="G83" s="42">
        <f t="shared" si="16"/>
        <v>-7.8079019000000001</v>
      </c>
      <c r="H83" s="42">
        <f t="shared" si="17"/>
        <v>-8.7341318000000001</v>
      </c>
      <c r="I83" s="42">
        <f t="shared" si="18"/>
        <v>-10.804259</v>
      </c>
      <c r="J83" s="42">
        <f t="shared" si="19"/>
        <v>0</v>
      </c>
      <c r="K83" s="42">
        <f t="shared" si="20"/>
        <v>0</v>
      </c>
      <c r="M83">
        <v>21690000000</v>
      </c>
      <c r="N83">
        <v>-8.3746548000000001</v>
      </c>
      <c r="P83" s="6">
        <f t="shared" si="21"/>
        <v>22.43</v>
      </c>
      <c r="Q83" s="6">
        <f t="shared" si="22"/>
        <v>-9.1597424000000007</v>
      </c>
      <c r="R83" s="42">
        <f t="shared" si="23"/>
        <v>-10.157543</v>
      </c>
      <c r="S83" s="42">
        <f t="shared" si="24"/>
        <v>-11.235403</v>
      </c>
      <c r="T83" s="42">
        <f t="shared" si="25"/>
        <v>-12.419665</v>
      </c>
      <c r="U83" s="42">
        <f t="shared" si="26"/>
        <v>0</v>
      </c>
      <c r="V83" s="42">
        <f t="shared" si="27"/>
        <v>0</v>
      </c>
    </row>
    <row r="84" spans="2:22" x14ac:dyDescent="0.25">
      <c r="B84">
        <v>21875000000</v>
      </c>
      <c r="C84">
        <v>-7.1177219999999997</v>
      </c>
      <c r="E84" s="6">
        <f t="shared" si="14"/>
        <v>22.614999999999998</v>
      </c>
      <c r="F84" s="6">
        <f t="shared" si="15"/>
        <v>-7.4929132000000003</v>
      </c>
      <c r="G84" s="42">
        <f t="shared" si="16"/>
        <v>-7.9187484000000001</v>
      </c>
      <c r="H84" s="42">
        <f t="shared" si="17"/>
        <v>-8.9373263999999999</v>
      </c>
      <c r="I84" s="42">
        <f t="shared" si="18"/>
        <v>-11.222203</v>
      </c>
      <c r="J84" s="42">
        <f t="shared" si="19"/>
        <v>0</v>
      </c>
      <c r="K84" s="42">
        <f t="shared" si="20"/>
        <v>0</v>
      </c>
      <c r="M84">
        <v>21875000000</v>
      </c>
      <c r="N84">
        <v>-8.5923405000000006</v>
      </c>
      <c r="P84" s="6">
        <f t="shared" si="21"/>
        <v>22.614999999999998</v>
      </c>
      <c r="Q84" s="6">
        <f t="shared" si="22"/>
        <v>-9.1823195999999996</v>
      </c>
      <c r="R84" s="42">
        <f t="shared" si="23"/>
        <v>-10.164047</v>
      </c>
      <c r="S84" s="42">
        <f t="shared" si="24"/>
        <v>-11.314969</v>
      </c>
      <c r="T84" s="42">
        <f t="shared" si="25"/>
        <v>-12.600256</v>
      </c>
      <c r="U84" s="42">
        <f t="shared" si="26"/>
        <v>0</v>
      </c>
      <c r="V84" s="42">
        <f t="shared" si="27"/>
        <v>0</v>
      </c>
    </row>
    <row r="85" spans="2:22" x14ac:dyDescent="0.25">
      <c r="B85">
        <v>22060000000</v>
      </c>
      <c r="C85">
        <v>-7.2453808999999998</v>
      </c>
      <c r="E85" s="6">
        <f t="shared" si="14"/>
        <v>22.8</v>
      </c>
      <c r="F85" s="6">
        <f t="shared" si="15"/>
        <v>-7.5570387999999999</v>
      </c>
      <c r="G85" s="42">
        <f t="shared" si="16"/>
        <v>-8.0269642000000001</v>
      </c>
      <c r="H85" s="42">
        <f t="shared" si="17"/>
        <v>-9.1648302000000008</v>
      </c>
      <c r="I85" s="42">
        <f t="shared" si="18"/>
        <v>-11.643452</v>
      </c>
      <c r="J85" s="42">
        <f t="shared" si="19"/>
        <v>0</v>
      </c>
      <c r="K85" s="42">
        <f t="shared" si="20"/>
        <v>0</v>
      </c>
      <c r="M85">
        <v>22060000000</v>
      </c>
      <c r="N85">
        <v>-8.8380165000000002</v>
      </c>
      <c r="P85" s="6">
        <f t="shared" si="21"/>
        <v>22.8</v>
      </c>
      <c r="Q85" s="6">
        <f t="shared" si="22"/>
        <v>-9.1656198999999994</v>
      </c>
      <c r="R85" s="42">
        <f t="shared" si="23"/>
        <v>-10.114113</v>
      </c>
      <c r="S85" s="42">
        <f t="shared" si="24"/>
        <v>-11.343577</v>
      </c>
      <c r="T85" s="42">
        <f t="shared" si="25"/>
        <v>-12.727385999999999</v>
      </c>
      <c r="U85" s="42">
        <f t="shared" si="26"/>
        <v>0</v>
      </c>
      <c r="V85" s="42">
        <f t="shared" si="27"/>
        <v>0</v>
      </c>
    </row>
    <row r="86" spans="2:22" x14ac:dyDescent="0.25">
      <c r="B86">
        <v>22245000000</v>
      </c>
      <c r="C86">
        <v>-7.3318380999999997</v>
      </c>
      <c r="E86" s="6">
        <f t="shared" si="14"/>
        <v>22.984999999999999</v>
      </c>
      <c r="F86" s="6">
        <f t="shared" si="15"/>
        <v>-7.6001595999999996</v>
      </c>
      <c r="G86" s="42">
        <f t="shared" si="16"/>
        <v>-8.1101893999999994</v>
      </c>
      <c r="H86" s="42">
        <f t="shared" si="17"/>
        <v>-9.3265847999999991</v>
      </c>
      <c r="I86" s="42">
        <f t="shared" si="18"/>
        <v>-11.790387000000001</v>
      </c>
      <c r="J86" s="42">
        <f t="shared" si="19"/>
        <v>0</v>
      </c>
      <c r="K86" s="42">
        <f t="shared" si="20"/>
        <v>0</v>
      </c>
      <c r="M86">
        <v>22245000000</v>
      </c>
      <c r="N86">
        <v>-9.0536899999999996</v>
      </c>
      <c r="P86" s="6">
        <f t="shared" si="21"/>
        <v>22.984999999999999</v>
      </c>
      <c r="Q86" s="6">
        <f t="shared" si="22"/>
        <v>-9.0568790000000003</v>
      </c>
      <c r="R86" s="42">
        <f t="shared" si="23"/>
        <v>-9.9863596000000001</v>
      </c>
      <c r="S86" s="42">
        <f t="shared" si="24"/>
        <v>-11.314213000000001</v>
      </c>
      <c r="T86" s="42">
        <f t="shared" si="25"/>
        <v>-12.791510000000001</v>
      </c>
      <c r="U86" s="42">
        <f t="shared" si="26"/>
        <v>0</v>
      </c>
      <c r="V86" s="42">
        <f t="shared" si="27"/>
        <v>0</v>
      </c>
    </row>
    <row r="87" spans="2:22" x14ac:dyDescent="0.25">
      <c r="B87">
        <v>22430000000</v>
      </c>
      <c r="C87">
        <v>-7.4160551999999997</v>
      </c>
      <c r="E87" s="6">
        <f t="shared" si="14"/>
        <v>23.17</v>
      </c>
      <c r="F87" s="6">
        <f t="shared" si="15"/>
        <v>-7.6967897000000001</v>
      </c>
      <c r="G87" s="42">
        <f t="shared" si="16"/>
        <v>-8.2639741999999998</v>
      </c>
      <c r="H87" s="42">
        <f t="shared" si="17"/>
        <v>-9.5577392999999997</v>
      </c>
      <c r="I87" s="42">
        <f t="shared" si="18"/>
        <v>-11.970119</v>
      </c>
      <c r="J87" s="42">
        <f t="shared" si="19"/>
        <v>0</v>
      </c>
      <c r="K87" s="42">
        <f t="shared" si="20"/>
        <v>0</v>
      </c>
      <c r="M87">
        <v>22430000000</v>
      </c>
      <c r="N87">
        <v>-9.1597424000000007</v>
      </c>
      <c r="P87" s="6">
        <f t="shared" si="21"/>
        <v>23.17</v>
      </c>
      <c r="Q87" s="6">
        <f t="shared" si="22"/>
        <v>-8.8779983999999992</v>
      </c>
      <c r="R87" s="42">
        <f t="shared" si="23"/>
        <v>-9.8050966000000006</v>
      </c>
      <c r="S87" s="42">
        <f t="shared" si="24"/>
        <v>-11.228455</v>
      </c>
      <c r="T87" s="42">
        <f t="shared" si="25"/>
        <v>-12.754569</v>
      </c>
      <c r="U87" s="42">
        <f t="shared" si="26"/>
        <v>0</v>
      </c>
      <c r="V87" s="42">
        <f t="shared" si="27"/>
        <v>0</v>
      </c>
    </row>
    <row r="88" spans="2:22" x14ac:dyDescent="0.25">
      <c r="B88">
        <v>22615000000</v>
      </c>
      <c r="C88">
        <v>-7.4929132000000003</v>
      </c>
      <c r="E88" s="6">
        <f t="shared" si="14"/>
        <v>23.355</v>
      </c>
      <c r="F88" s="6">
        <f t="shared" si="15"/>
        <v>-7.7955632000000001</v>
      </c>
      <c r="G88" s="42">
        <f t="shared" si="16"/>
        <v>-8.4063864000000006</v>
      </c>
      <c r="H88" s="42">
        <f t="shared" si="17"/>
        <v>-9.7189683999999996</v>
      </c>
      <c r="I88" s="42">
        <f t="shared" si="18"/>
        <v>-12.013934000000001</v>
      </c>
      <c r="J88" s="42">
        <f t="shared" si="19"/>
        <v>0</v>
      </c>
      <c r="K88" s="42">
        <f t="shared" si="20"/>
        <v>0</v>
      </c>
      <c r="M88">
        <v>22615000000</v>
      </c>
      <c r="N88">
        <v>-9.1823195999999996</v>
      </c>
      <c r="P88" s="6">
        <f t="shared" si="21"/>
        <v>23.355</v>
      </c>
      <c r="Q88" s="6">
        <f t="shared" si="22"/>
        <v>-8.7156438999999999</v>
      </c>
      <c r="R88" s="42">
        <f t="shared" si="23"/>
        <v>-9.6778440000000003</v>
      </c>
      <c r="S88" s="42">
        <f t="shared" si="24"/>
        <v>-11.161580000000001</v>
      </c>
      <c r="T88" s="42">
        <f t="shared" si="25"/>
        <v>-12.647551999999999</v>
      </c>
      <c r="U88" s="42">
        <f t="shared" si="26"/>
        <v>0</v>
      </c>
      <c r="V88" s="42">
        <f t="shared" si="27"/>
        <v>0</v>
      </c>
    </row>
    <row r="89" spans="2:22" x14ac:dyDescent="0.25">
      <c r="B89">
        <v>22800000000</v>
      </c>
      <c r="C89">
        <v>-7.5570387999999999</v>
      </c>
      <c r="E89" s="6">
        <f t="shared" si="14"/>
        <v>23.54</v>
      </c>
      <c r="F89" s="6">
        <f t="shared" si="15"/>
        <v>-7.8440294000000002</v>
      </c>
      <c r="G89" s="42">
        <f t="shared" si="16"/>
        <v>-8.4705008999999993</v>
      </c>
      <c r="H89" s="42">
        <f t="shared" si="17"/>
        <v>-9.7525271999999994</v>
      </c>
      <c r="I89" s="42">
        <f t="shared" si="18"/>
        <v>-11.873998</v>
      </c>
      <c r="J89" s="42">
        <f t="shared" si="19"/>
        <v>0</v>
      </c>
      <c r="K89" s="42">
        <f t="shared" si="20"/>
        <v>0</v>
      </c>
      <c r="M89">
        <v>22800000000</v>
      </c>
      <c r="N89">
        <v>-9.1656198999999994</v>
      </c>
      <c r="P89" s="6">
        <f t="shared" si="21"/>
        <v>23.54</v>
      </c>
      <c r="Q89" s="6">
        <f t="shared" si="22"/>
        <v>-8.6332196999999997</v>
      </c>
      <c r="R89" s="42">
        <f t="shared" si="23"/>
        <v>-9.6565732999999998</v>
      </c>
      <c r="S89" s="42">
        <f t="shared" si="24"/>
        <v>-11.146955999999999</v>
      </c>
      <c r="T89" s="42">
        <f t="shared" si="25"/>
        <v>-12.562194</v>
      </c>
      <c r="U89" s="42">
        <f t="shared" si="26"/>
        <v>0</v>
      </c>
      <c r="V89" s="42">
        <f t="shared" si="27"/>
        <v>0</v>
      </c>
    </row>
    <row r="90" spans="2:22" x14ac:dyDescent="0.25">
      <c r="B90">
        <v>22985000000</v>
      </c>
      <c r="C90">
        <v>-7.6001595999999996</v>
      </c>
      <c r="E90" s="6">
        <f t="shared" si="14"/>
        <v>23.725000000000001</v>
      </c>
      <c r="F90" s="6">
        <f t="shared" si="15"/>
        <v>-7.8448105000000004</v>
      </c>
      <c r="G90" s="42">
        <f t="shared" si="16"/>
        <v>-8.4581412999999994</v>
      </c>
      <c r="H90" s="42">
        <f t="shared" si="17"/>
        <v>-9.6577873000000007</v>
      </c>
      <c r="I90" s="42">
        <f t="shared" si="18"/>
        <v>-11.604704</v>
      </c>
      <c r="J90" s="42">
        <f t="shared" si="19"/>
        <v>0</v>
      </c>
      <c r="K90" s="42">
        <f t="shared" si="20"/>
        <v>0</v>
      </c>
      <c r="M90">
        <v>22985000000</v>
      </c>
      <c r="N90">
        <v>-9.0568790000000003</v>
      </c>
      <c r="P90" s="6">
        <f t="shared" si="21"/>
        <v>23.725000000000001</v>
      </c>
      <c r="Q90" s="6">
        <f t="shared" si="22"/>
        <v>-8.6103848999999997</v>
      </c>
      <c r="R90" s="42">
        <f t="shared" si="23"/>
        <v>-9.7037963999999999</v>
      </c>
      <c r="S90" s="42">
        <f t="shared" si="24"/>
        <v>-11.137473</v>
      </c>
      <c r="T90" s="42">
        <f t="shared" si="25"/>
        <v>-12.437227999999999</v>
      </c>
      <c r="U90" s="42">
        <f t="shared" si="26"/>
        <v>0</v>
      </c>
      <c r="V90" s="42">
        <f t="shared" si="27"/>
        <v>0</v>
      </c>
    </row>
    <row r="91" spans="2:22" x14ac:dyDescent="0.25">
      <c r="B91">
        <v>23170000000</v>
      </c>
      <c r="C91">
        <v>-7.6967897000000001</v>
      </c>
      <c r="E91" s="6">
        <f t="shared" si="14"/>
        <v>23.91</v>
      </c>
      <c r="F91" s="6">
        <f t="shared" si="15"/>
        <v>-7.8465141999999997</v>
      </c>
      <c r="G91" s="42">
        <f t="shared" si="16"/>
        <v>-8.4137640000000005</v>
      </c>
      <c r="H91" s="42">
        <f t="shared" si="17"/>
        <v>-9.4647807999999998</v>
      </c>
      <c r="I91" s="42">
        <f t="shared" si="18"/>
        <v>-11.220529000000001</v>
      </c>
      <c r="J91" s="42">
        <f t="shared" si="19"/>
        <v>0</v>
      </c>
      <c r="K91" s="42">
        <f t="shared" si="20"/>
        <v>0</v>
      </c>
      <c r="M91">
        <v>23170000000</v>
      </c>
      <c r="N91">
        <v>-8.8779983999999992</v>
      </c>
      <c r="P91" s="6">
        <f t="shared" si="21"/>
        <v>23.91</v>
      </c>
      <c r="Q91" s="6">
        <f t="shared" si="22"/>
        <v>-8.6139525999999993</v>
      </c>
      <c r="R91" s="42">
        <f t="shared" si="23"/>
        <v>-9.7466059000000005</v>
      </c>
      <c r="S91" s="42">
        <f t="shared" si="24"/>
        <v>-11.077033999999999</v>
      </c>
      <c r="T91" s="42">
        <f t="shared" si="25"/>
        <v>-12.254135</v>
      </c>
      <c r="U91" s="42">
        <f t="shared" si="26"/>
        <v>0</v>
      </c>
      <c r="V91" s="42">
        <f t="shared" si="27"/>
        <v>0</v>
      </c>
    </row>
    <row r="92" spans="2:22" x14ac:dyDescent="0.25">
      <c r="B92">
        <v>23355000000</v>
      </c>
      <c r="C92">
        <v>-7.7955632000000001</v>
      </c>
      <c r="E92" s="6">
        <f t="shared" si="14"/>
        <v>24.094999999999999</v>
      </c>
      <c r="F92" s="6">
        <f t="shared" si="15"/>
        <v>-7.8057183999999999</v>
      </c>
      <c r="G92" s="42">
        <f t="shared" si="16"/>
        <v>-8.3169765000000009</v>
      </c>
      <c r="H92" s="42">
        <f t="shared" si="17"/>
        <v>-9.2614125999999999</v>
      </c>
      <c r="I92" s="42">
        <f t="shared" si="18"/>
        <v>-10.933719999999999</v>
      </c>
      <c r="J92" s="42">
        <f t="shared" si="19"/>
        <v>0</v>
      </c>
      <c r="K92" s="42">
        <f t="shared" si="20"/>
        <v>0</v>
      </c>
      <c r="M92">
        <v>23355000000</v>
      </c>
      <c r="N92">
        <v>-8.7156438999999999</v>
      </c>
      <c r="P92" s="6">
        <f t="shared" si="21"/>
        <v>24.094999999999999</v>
      </c>
      <c r="Q92" s="6">
        <f t="shared" si="22"/>
        <v>-8.6549826000000003</v>
      </c>
      <c r="R92" s="42">
        <f t="shared" si="23"/>
        <v>-9.7666234999999997</v>
      </c>
      <c r="S92" s="42">
        <f t="shared" si="24"/>
        <v>-10.935411</v>
      </c>
      <c r="T92" s="42">
        <f t="shared" si="25"/>
        <v>-11.970140000000001</v>
      </c>
      <c r="U92" s="42">
        <f t="shared" si="26"/>
        <v>0</v>
      </c>
      <c r="V92" s="42">
        <f t="shared" si="27"/>
        <v>0</v>
      </c>
    </row>
    <row r="93" spans="2:22" x14ac:dyDescent="0.25">
      <c r="B93">
        <v>23540000000</v>
      </c>
      <c r="C93">
        <v>-7.8440294000000002</v>
      </c>
      <c r="E93" s="6">
        <f t="shared" si="14"/>
        <v>24.28</v>
      </c>
      <c r="F93" s="6">
        <f t="shared" si="15"/>
        <v>-7.7449583999999998</v>
      </c>
      <c r="G93" s="42">
        <f t="shared" si="16"/>
        <v>-8.2035341000000006</v>
      </c>
      <c r="H93" s="42">
        <f t="shared" si="17"/>
        <v>-9.0569238999999993</v>
      </c>
      <c r="I93" s="42">
        <f t="shared" si="18"/>
        <v>-10.631036999999999</v>
      </c>
      <c r="J93" s="42">
        <f t="shared" si="19"/>
        <v>0</v>
      </c>
      <c r="K93" s="42">
        <f t="shared" si="20"/>
        <v>0</v>
      </c>
      <c r="M93">
        <v>23540000000</v>
      </c>
      <c r="N93">
        <v>-8.6332196999999997</v>
      </c>
      <c r="P93" s="6">
        <f t="shared" si="21"/>
        <v>24.28</v>
      </c>
      <c r="Q93" s="6">
        <f t="shared" si="22"/>
        <v>-8.7221717999999999</v>
      </c>
      <c r="R93" s="42">
        <f t="shared" si="23"/>
        <v>-9.7662572999999995</v>
      </c>
      <c r="S93" s="42">
        <f t="shared" si="24"/>
        <v>-10.772541</v>
      </c>
      <c r="T93" s="42">
        <f t="shared" si="25"/>
        <v>-11.726063</v>
      </c>
      <c r="U93" s="42">
        <f t="shared" si="26"/>
        <v>0</v>
      </c>
      <c r="V93" s="42">
        <f t="shared" si="27"/>
        <v>0</v>
      </c>
    </row>
    <row r="94" spans="2:22" x14ac:dyDescent="0.25">
      <c r="B94">
        <v>23725000000</v>
      </c>
      <c r="C94">
        <v>-7.8448105000000004</v>
      </c>
      <c r="E94" s="6">
        <f t="shared" si="14"/>
        <v>24.465</v>
      </c>
      <c r="F94" s="6">
        <f t="shared" si="15"/>
        <v>-7.6767982999999997</v>
      </c>
      <c r="G94" s="42">
        <f t="shared" si="16"/>
        <v>-8.1045704000000001</v>
      </c>
      <c r="H94" s="42">
        <f t="shared" si="17"/>
        <v>-8.9171742999999992</v>
      </c>
      <c r="I94" s="42">
        <f t="shared" si="18"/>
        <v>-10.479606</v>
      </c>
      <c r="J94" s="42">
        <f t="shared" si="19"/>
        <v>0</v>
      </c>
      <c r="K94" s="42">
        <f t="shared" si="20"/>
        <v>0</v>
      </c>
      <c r="M94">
        <v>23725000000</v>
      </c>
      <c r="N94">
        <v>-8.6103848999999997</v>
      </c>
      <c r="P94" s="6">
        <f t="shared" si="21"/>
        <v>24.465</v>
      </c>
      <c r="Q94" s="6">
        <f t="shared" si="22"/>
        <v>-8.7998095000000003</v>
      </c>
      <c r="R94" s="42">
        <f t="shared" si="23"/>
        <v>-9.7414999000000009</v>
      </c>
      <c r="S94" s="42">
        <f t="shared" si="24"/>
        <v>-10.603831</v>
      </c>
      <c r="T94" s="42">
        <f t="shared" si="25"/>
        <v>-11.466085</v>
      </c>
      <c r="U94" s="42">
        <f t="shared" si="26"/>
        <v>0</v>
      </c>
      <c r="V94" s="42">
        <f t="shared" si="27"/>
        <v>0</v>
      </c>
    </row>
    <row r="95" spans="2:22" x14ac:dyDescent="0.25">
      <c r="B95">
        <v>23910000000</v>
      </c>
      <c r="C95">
        <v>-7.8465141999999997</v>
      </c>
      <c r="E95" s="6">
        <f t="shared" si="14"/>
        <v>24.65</v>
      </c>
      <c r="F95" s="6">
        <f t="shared" si="15"/>
        <v>-7.6249766000000001</v>
      </c>
      <c r="G95" s="42">
        <f t="shared" si="16"/>
        <v>-8.0362597000000004</v>
      </c>
      <c r="H95" s="42">
        <f t="shared" si="17"/>
        <v>-8.8456639999999993</v>
      </c>
      <c r="I95" s="42">
        <f t="shared" si="18"/>
        <v>-10.407987</v>
      </c>
      <c r="J95" s="42">
        <f t="shared" si="19"/>
        <v>0</v>
      </c>
      <c r="K95" s="42">
        <f t="shared" si="20"/>
        <v>0</v>
      </c>
      <c r="M95">
        <v>23910000000</v>
      </c>
      <c r="N95">
        <v>-8.6139525999999993</v>
      </c>
      <c r="P95" s="6">
        <f t="shared" si="21"/>
        <v>24.65</v>
      </c>
      <c r="Q95" s="6">
        <f t="shared" si="22"/>
        <v>-8.8546809999999994</v>
      </c>
      <c r="R95" s="42">
        <f t="shared" si="23"/>
        <v>-9.6798810999999993</v>
      </c>
      <c r="S95" s="42">
        <f t="shared" si="24"/>
        <v>-10.429295</v>
      </c>
      <c r="T95" s="42">
        <f t="shared" si="25"/>
        <v>-11.223053999999999</v>
      </c>
      <c r="U95" s="42">
        <f t="shared" si="26"/>
        <v>0</v>
      </c>
      <c r="V95" s="42">
        <f t="shared" si="27"/>
        <v>0</v>
      </c>
    </row>
    <row r="96" spans="2:22" x14ac:dyDescent="0.25">
      <c r="B96">
        <v>24095000000</v>
      </c>
      <c r="C96">
        <v>-7.8057183999999999</v>
      </c>
      <c r="E96" s="6">
        <f t="shared" si="14"/>
        <v>24.835000000000001</v>
      </c>
      <c r="F96" s="6">
        <f t="shared" si="15"/>
        <v>-7.5947288999999998</v>
      </c>
      <c r="G96" s="42">
        <f t="shared" si="16"/>
        <v>-8.0029220999999993</v>
      </c>
      <c r="H96" s="42">
        <f t="shared" si="17"/>
        <v>-8.8157157999999995</v>
      </c>
      <c r="I96" s="42">
        <f t="shared" si="18"/>
        <v>-10.345018</v>
      </c>
      <c r="J96" s="42">
        <f t="shared" si="19"/>
        <v>0</v>
      </c>
      <c r="K96" s="42">
        <f t="shared" si="20"/>
        <v>0</v>
      </c>
      <c r="M96">
        <v>24095000000</v>
      </c>
      <c r="N96">
        <v>-8.6549826000000003</v>
      </c>
      <c r="P96" s="6">
        <f t="shared" si="21"/>
        <v>24.835000000000001</v>
      </c>
      <c r="Q96" s="6">
        <f t="shared" si="22"/>
        <v>-8.8754816000000005</v>
      </c>
      <c r="R96" s="42">
        <f t="shared" si="23"/>
        <v>-9.5971241000000003</v>
      </c>
      <c r="S96" s="42">
        <f t="shared" si="24"/>
        <v>-10.274628999999999</v>
      </c>
      <c r="T96" s="42">
        <f t="shared" si="25"/>
        <v>-11.032871</v>
      </c>
      <c r="U96" s="42">
        <f t="shared" si="26"/>
        <v>0</v>
      </c>
      <c r="V96" s="42">
        <f t="shared" si="27"/>
        <v>0</v>
      </c>
    </row>
    <row r="97" spans="2:22" x14ac:dyDescent="0.25">
      <c r="B97">
        <v>24280000000</v>
      </c>
      <c r="C97">
        <v>-7.7449583999999998</v>
      </c>
      <c r="E97" s="6">
        <f t="shared" si="14"/>
        <v>25.02</v>
      </c>
      <c r="F97" s="6">
        <f t="shared" si="15"/>
        <v>-7.5819073000000001</v>
      </c>
      <c r="G97" s="42">
        <f t="shared" si="16"/>
        <v>-8.0034112999999998</v>
      </c>
      <c r="H97" s="42">
        <f t="shared" si="17"/>
        <v>-8.8318796000000006</v>
      </c>
      <c r="I97" s="42">
        <f t="shared" si="18"/>
        <v>-10.336256000000001</v>
      </c>
      <c r="J97" s="42">
        <f t="shared" si="19"/>
        <v>0</v>
      </c>
      <c r="K97" s="42">
        <f t="shared" si="20"/>
        <v>0</v>
      </c>
      <c r="M97">
        <v>24280000000</v>
      </c>
      <c r="N97">
        <v>-8.7221717999999999</v>
      </c>
      <c r="P97" s="6">
        <f t="shared" si="21"/>
        <v>25.02</v>
      </c>
      <c r="Q97" s="6">
        <f t="shared" si="22"/>
        <v>-8.8854933000000003</v>
      </c>
      <c r="R97" s="42">
        <f t="shared" si="23"/>
        <v>-9.5255747</v>
      </c>
      <c r="S97" s="42">
        <f t="shared" si="24"/>
        <v>-10.157083999999999</v>
      </c>
      <c r="T97" s="42">
        <f t="shared" si="25"/>
        <v>-10.889524</v>
      </c>
      <c r="U97" s="42">
        <f t="shared" si="26"/>
        <v>0</v>
      </c>
      <c r="V97" s="42">
        <f t="shared" si="27"/>
        <v>0</v>
      </c>
    </row>
    <row r="98" spans="2:22" x14ac:dyDescent="0.25">
      <c r="B98">
        <v>24465000000</v>
      </c>
      <c r="C98">
        <v>-7.6767982999999997</v>
      </c>
      <c r="E98" s="6">
        <f t="shared" si="14"/>
        <v>25.204999999999998</v>
      </c>
      <c r="F98" s="6">
        <f t="shared" si="15"/>
        <v>-7.5404800999999999</v>
      </c>
      <c r="G98" s="42">
        <f t="shared" si="16"/>
        <v>-7.9782519000000001</v>
      </c>
      <c r="H98" s="42">
        <f t="shared" si="17"/>
        <v>-8.8335705000000004</v>
      </c>
      <c r="I98" s="42">
        <f t="shared" si="18"/>
        <v>-10.35286</v>
      </c>
      <c r="J98" s="42">
        <f t="shared" si="19"/>
        <v>0</v>
      </c>
      <c r="K98" s="42">
        <f t="shared" si="20"/>
        <v>0</v>
      </c>
      <c r="M98">
        <v>24465000000</v>
      </c>
      <c r="N98">
        <v>-8.7998095000000003</v>
      </c>
      <c r="P98" s="6">
        <f t="shared" si="21"/>
        <v>25.204999999999998</v>
      </c>
      <c r="Q98" s="6">
        <f t="shared" si="22"/>
        <v>-8.8993625999999999</v>
      </c>
      <c r="R98" s="42">
        <f t="shared" si="23"/>
        <v>-9.4680405000000007</v>
      </c>
      <c r="S98" s="42">
        <f t="shared" si="24"/>
        <v>-10.060354</v>
      </c>
      <c r="T98" s="42">
        <f t="shared" si="25"/>
        <v>-10.753489</v>
      </c>
      <c r="U98" s="42">
        <f t="shared" si="26"/>
        <v>0</v>
      </c>
      <c r="V98" s="42">
        <f t="shared" si="27"/>
        <v>0</v>
      </c>
    </row>
    <row r="99" spans="2:22" x14ac:dyDescent="0.25">
      <c r="B99">
        <v>24650000000</v>
      </c>
      <c r="C99">
        <v>-7.6249766000000001</v>
      </c>
      <c r="E99" s="6">
        <f t="shared" si="14"/>
        <v>25.39</v>
      </c>
      <c r="F99" s="6">
        <f t="shared" si="15"/>
        <v>-7.5117164000000001</v>
      </c>
      <c r="G99" s="42">
        <f t="shared" si="16"/>
        <v>-7.9698935000000004</v>
      </c>
      <c r="H99" s="42">
        <f t="shared" si="17"/>
        <v>-8.8373270000000002</v>
      </c>
      <c r="I99" s="42">
        <f t="shared" si="18"/>
        <v>-10.324997</v>
      </c>
      <c r="J99" s="42">
        <f t="shared" si="19"/>
        <v>0</v>
      </c>
      <c r="K99" s="42">
        <f t="shared" si="20"/>
        <v>0</v>
      </c>
      <c r="M99">
        <v>24650000000</v>
      </c>
      <c r="N99">
        <v>-8.8546809999999994</v>
      </c>
      <c r="P99" s="6">
        <f t="shared" si="21"/>
        <v>25.39</v>
      </c>
      <c r="Q99" s="6">
        <f t="shared" si="22"/>
        <v>-8.8948421</v>
      </c>
      <c r="R99" s="42">
        <f t="shared" si="23"/>
        <v>-9.4226475000000001</v>
      </c>
      <c r="S99" s="42">
        <f t="shared" si="24"/>
        <v>-9.9974898999999997</v>
      </c>
      <c r="T99" s="42">
        <f t="shared" si="25"/>
        <v>-10.689372000000001</v>
      </c>
      <c r="U99" s="42">
        <f t="shared" si="26"/>
        <v>0</v>
      </c>
      <c r="V99" s="42">
        <f t="shared" si="27"/>
        <v>0</v>
      </c>
    </row>
    <row r="100" spans="2:22" x14ac:dyDescent="0.25">
      <c r="B100">
        <v>24835000000</v>
      </c>
      <c r="C100">
        <v>-7.5947288999999998</v>
      </c>
      <c r="E100" s="6">
        <f t="shared" si="14"/>
        <v>25.574999999999999</v>
      </c>
      <c r="F100" s="6">
        <f t="shared" si="15"/>
        <v>-7.5049337999999999</v>
      </c>
      <c r="G100" s="42">
        <f t="shared" si="16"/>
        <v>-7.9898423999999997</v>
      </c>
      <c r="H100" s="42">
        <f t="shared" si="17"/>
        <v>-8.8608779999999996</v>
      </c>
      <c r="I100" s="42">
        <f t="shared" si="18"/>
        <v>-10.313872999999999</v>
      </c>
      <c r="J100" s="42">
        <f t="shared" si="19"/>
        <v>0</v>
      </c>
      <c r="K100" s="42">
        <f t="shared" si="20"/>
        <v>0</v>
      </c>
      <c r="M100">
        <v>24835000000</v>
      </c>
      <c r="N100">
        <v>-8.8754816000000005</v>
      </c>
      <c r="P100" s="6">
        <f t="shared" si="21"/>
        <v>25.574999999999999</v>
      </c>
      <c r="Q100" s="6">
        <f t="shared" si="22"/>
        <v>-8.8577919000000005</v>
      </c>
      <c r="R100" s="42">
        <f t="shared" si="23"/>
        <v>-9.3563718999999992</v>
      </c>
      <c r="S100" s="42">
        <f t="shared" si="24"/>
        <v>-9.9279194000000004</v>
      </c>
      <c r="T100" s="42">
        <f t="shared" si="25"/>
        <v>-10.618959</v>
      </c>
      <c r="U100" s="42">
        <f t="shared" si="26"/>
        <v>0</v>
      </c>
      <c r="V100" s="42">
        <f t="shared" si="27"/>
        <v>0</v>
      </c>
    </row>
    <row r="101" spans="2:22" x14ac:dyDescent="0.25">
      <c r="B101">
        <v>25020000000</v>
      </c>
      <c r="C101">
        <v>-7.5819073000000001</v>
      </c>
      <c r="E101" s="6">
        <f t="shared" si="14"/>
        <v>25.76</v>
      </c>
      <c r="F101" s="6">
        <f t="shared" si="15"/>
        <v>-7.4909463000000001</v>
      </c>
      <c r="G101" s="42">
        <f t="shared" si="16"/>
        <v>-7.9966701999999996</v>
      </c>
      <c r="H101" s="42">
        <f t="shared" si="17"/>
        <v>-8.8686342000000007</v>
      </c>
      <c r="I101" s="42">
        <f t="shared" si="18"/>
        <v>-10.300653000000001</v>
      </c>
      <c r="J101" s="42">
        <f t="shared" si="19"/>
        <v>0</v>
      </c>
      <c r="K101" s="42">
        <f t="shared" si="20"/>
        <v>0</v>
      </c>
      <c r="M101">
        <v>25020000000</v>
      </c>
      <c r="N101">
        <v>-8.8854933000000003</v>
      </c>
      <c r="P101" s="6">
        <f t="shared" si="21"/>
        <v>25.76</v>
      </c>
      <c r="Q101" s="6">
        <f t="shared" si="22"/>
        <v>-8.8178186000000007</v>
      </c>
      <c r="R101" s="42">
        <f t="shared" si="23"/>
        <v>-9.2947740999999997</v>
      </c>
      <c r="S101" s="42">
        <f t="shared" si="24"/>
        <v>-9.8645086000000006</v>
      </c>
      <c r="T101" s="42">
        <f t="shared" si="25"/>
        <v>-10.554334000000001</v>
      </c>
      <c r="U101" s="42">
        <f t="shared" si="26"/>
        <v>0</v>
      </c>
      <c r="V101" s="42">
        <f t="shared" si="27"/>
        <v>0</v>
      </c>
    </row>
    <row r="102" spans="2:22" x14ac:dyDescent="0.25">
      <c r="B102">
        <v>25205000000</v>
      </c>
      <c r="C102">
        <v>-7.5404800999999999</v>
      </c>
      <c r="E102" s="6">
        <f t="shared" si="14"/>
        <v>25.945</v>
      </c>
      <c r="F102" s="6">
        <f t="shared" si="15"/>
        <v>-7.4527111000000001</v>
      </c>
      <c r="G102" s="42">
        <f t="shared" si="16"/>
        <v>-7.9571585999999996</v>
      </c>
      <c r="H102" s="42">
        <f t="shared" si="17"/>
        <v>-8.8003902000000007</v>
      </c>
      <c r="I102" s="42">
        <f t="shared" si="18"/>
        <v>-10.166587</v>
      </c>
      <c r="J102" s="42">
        <f t="shared" si="19"/>
        <v>0</v>
      </c>
      <c r="K102" s="42">
        <f t="shared" si="20"/>
        <v>0</v>
      </c>
      <c r="M102">
        <v>25205000000</v>
      </c>
      <c r="N102">
        <v>-8.8993625999999999</v>
      </c>
      <c r="P102" s="6">
        <f t="shared" si="21"/>
        <v>25.945</v>
      </c>
      <c r="Q102" s="6">
        <f t="shared" si="22"/>
        <v>-8.7738771</v>
      </c>
      <c r="R102" s="42">
        <f t="shared" si="23"/>
        <v>-9.2389030000000005</v>
      </c>
      <c r="S102" s="42">
        <f t="shared" si="24"/>
        <v>-9.8194599</v>
      </c>
      <c r="T102" s="42">
        <f t="shared" si="25"/>
        <v>-10.535676</v>
      </c>
      <c r="U102" s="42">
        <f t="shared" si="26"/>
        <v>0</v>
      </c>
      <c r="V102" s="42">
        <f t="shared" si="27"/>
        <v>0</v>
      </c>
    </row>
    <row r="103" spans="2:22" x14ac:dyDescent="0.25">
      <c r="B103">
        <v>25390000000</v>
      </c>
      <c r="C103">
        <v>-7.5117164000000001</v>
      </c>
      <c r="E103" s="6">
        <f t="shared" si="14"/>
        <v>26.13</v>
      </c>
      <c r="F103" s="6">
        <f t="shared" si="15"/>
        <v>-7.4367156000000003</v>
      </c>
      <c r="G103" s="42">
        <f t="shared" si="16"/>
        <v>-7.9425049000000003</v>
      </c>
      <c r="H103" s="42">
        <f t="shared" si="17"/>
        <v>-8.7820005000000005</v>
      </c>
      <c r="I103" s="42">
        <f t="shared" si="18"/>
        <v>-10.120175</v>
      </c>
      <c r="J103" s="42">
        <f t="shared" si="19"/>
        <v>0</v>
      </c>
      <c r="K103" s="42">
        <f t="shared" si="20"/>
        <v>0</v>
      </c>
      <c r="M103">
        <v>25390000000</v>
      </c>
      <c r="N103">
        <v>-8.8948421</v>
      </c>
      <c r="P103" s="6">
        <f t="shared" si="21"/>
        <v>26.13</v>
      </c>
      <c r="Q103" s="6">
        <f t="shared" si="22"/>
        <v>-8.7084179000000006</v>
      </c>
      <c r="R103" s="42">
        <f t="shared" si="23"/>
        <v>-9.1586026999999994</v>
      </c>
      <c r="S103" s="42">
        <f t="shared" si="24"/>
        <v>-9.7425013000000007</v>
      </c>
      <c r="T103" s="42">
        <f t="shared" si="25"/>
        <v>-10.459783</v>
      </c>
      <c r="U103" s="42">
        <f t="shared" si="26"/>
        <v>0</v>
      </c>
      <c r="V103" s="42">
        <f t="shared" si="27"/>
        <v>0</v>
      </c>
    </row>
    <row r="104" spans="2:22" x14ac:dyDescent="0.25">
      <c r="B104">
        <v>25575000000</v>
      </c>
      <c r="C104">
        <v>-7.5049337999999999</v>
      </c>
      <c r="E104" s="6">
        <f t="shared" si="14"/>
        <v>26.315000000000001</v>
      </c>
      <c r="F104" s="6">
        <f t="shared" si="15"/>
        <v>-7.4230479999999996</v>
      </c>
      <c r="G104" s="42">
        <f t="shared" si="16"/>
        <v>-7.9260297</v>
      </c>
      <c r="H104" s="42">
        <f t="shared" si="17"/>
        <v>-8.7521743999999995</v>
      </c>
      <c r="I104" s="42">
        <f t="shared" si="18"/>
        <v>-10.050546000000001</v>
      </c>
      <c r="J104" s="42">
        <f t="shared" si="19"/>
        <v>0</v>
      </c>
      <c r="K104" s="42">
        <f t="shared" si="20"/>
        <v>0</v>
      </c>
      <c r="M104">
        <v>25575000000</v>
      </c>
      <c r="N104">
        <v>-8.8577919000000005</v>
      </c>
      <c r="P104" s="6">
        <f t="shared" si="21"/>
        <v>26.315000000000001</v>
      </c>
      <c r="Q104" s="6">
        <f t="shared" si="22"/>
        <v>-8.6476793000000001</v>
      </c>
      <c r="R104" s="42">
        <f t="shared" si="23"/>
        <v>-9.0970057999999998</v>
      </c>
      <c r="S104" s="42">
        <f t="shared" si="24"/>
        <v>-9.6810541000000008</v>
      </c>
      <c r="T104" s="42">
        <f t="shared" si="25"/>
        <v>-10.394193</v>
      </c>
      <c r="U104" s="42">
        <f t="shared" si="26"/>
        <v>0</v>
      </c>
      <c r="V104" s="42">
        <f t="shared" si="27"/>
        <v>0</v>
      </c>
    </row>
    <row r="105" spans="2:22" x14ac:dyDescent="0.25">
      <c r="B105">
        <v>25760000000</v>
      </c>
      <c r="C105">
        <v>-7.4909463000000001</v>
      </c>
      <c r="E105" s="6">
        <f t="shared" si="14"/>
        <v>26.5</v>
      </c>
      <c r="F105" s="6">
        <f t="shared" si="15"/>
        <v>-7.4296278999999998</v>
      </c>
      <c r="G105" s="42">
        <f t="shared" si="16"/>
        <v>-7.9226036000000004</v>
      </c>
      <c r="H105" s="42">
        <f t="shared" si="17"/>
        <v>-8.7379894</v>
      </c>
      <c r="I105" s="42">
        <f t="shared" si="18"/>
        <v>-9.9904679999999999</v>
      </c>
      <c r="J105" s="42">
        <f t="shared" si="19"/>
        <v>0</v>
      </c>
      <c r="K105" s="42">
        <f t="shared" si="20"/>
        <v>0</v>
      </c>
      <c r="M105">
        <v>25760000000</v>
      </c>
      <c r="N105">
        <v>-8.8178186000000007</v>
      </c>
      <c r="P105" s="6">
        <f t="shared" si="21"/>
        <v>26.5</v>
      </c>
      <c r="Q105" s="6">
        <f t="shared" si="22"/>
        <v>-8.5933341999999993</v>
      </c>
      <c r="R105" s="42">
        <f t="shared" si="23"/>
        <v>-9.0423583999999995</v>
      </c>
      <c r="S105" s="42">
        <f t="shared" si="24"/>
        <v>-9.6142281999999994</v>
      </c>
      <c r="T105" s="42">
        <f t="shared" si="25"/>
        <v>-10.325682</v>
      </c>
      <c r="U105" s="42">
        <f t="shared" si="26"/>
        <v>0</v>
      </c>
      <c r="V105" s="42">
        <f t="shared" si="27"/>
        <v>0</v>
      </c>
    </row>
    <row r="106" spans="2:22" x14ac:dyDescent="0.25">
      <c r="B106">
        <v>25945000000</v>
      </c>
      <c r="C106">
        <v>-7.4527111000000001</v>
      </c>
      <c r="E106" s="6">
        <f t="shared" si="14"/>
        <v>26.684999999999999</v>
      </c>
      <c r="F106" s="6">
        <f t="shared" si="15"/>
        <v>-7.4095702000000001</v>
      </c>
      <c r="G106" s="42">
        <f t="shared" si="16"/>
        <v>-7.8881186999999997</v>
      </c>
      <c r="H106" s="42">
        <f t="shared" si="17"/>
        <v>-8.6872463</v>
      </c>
      <c r="I106" s="42">
        <f t="shared" si="18"/>
        <v>-9.8943262000000001</v>
      </c>
      <c r="J106" s="42">
        <f t="shared" si="19"/>
        <v>0</v>
      </c>
      <c r="K106" s="42">
        <f t="shared" si="20"/>
        <v>0</v>
      </c>
      <c r="M106">
        <v>25945000000</v>
      </c>
      <c r="N106">
        <v>-8.7738771</v>
      </c>
      <c r="P106" s="6">
        <f t="shared" si="21"/>
        <v>26.684999999999999</v>
      </c>
      <c r="Q106" s="6">
        <f t="shared" si="22"/>
        <v>-8.5825329000000004</v>
      </c>
      <c r="R106" s="42">
        <f t="shared" si="23"/>
        <v>-9.0320511000000003</v>
      </c>
      <c r="S106" s="42">
        <f t="shared" si="24"/>
        <v>-9.5850963999999994</v>
      </c>
      <c r="T106" s="42">
        <f t="shared" si="25"/>
        <v>-10.281081</v>
      </c>
      <c r="U106" s="42">
        <f t="shared" si="26"/>
        <v>0</v>
      </c>
      <c r="V106" s="42">
        <f t="shared" si="27"/>
        <v>0</v>
      </c>
    </row>
    <row r="107" spans="2:22" x14ac:dyDescent="0.25">
      <c r="B107">
        <v>26130000000</v>
      </c>
      <c r="C107">
        <v>-7.4367156000000003</v>
      </c>
      <c r="E107" s="6">
        <f t="shared" si="14"/>
        <v>26.87</v>
      </c>
      <c r="F107" s="6">
        <f t="shared" si="15"/>
        <v>-7.3926821</v>
      </c>
      <c r="G107" s="42">
        <f t="shared" si="16"/>
        <v>-7.8591303999999997</v>
      </c>
      <c r="H107" s="42">
        <f t="shared" si="17"/>
        <v>-8.6568546000000008</v>
      </c>
      <c r="I107" s="42">
        <f t="shared" si="18"/>
        <v>-9.8535518999999994</v>
      </c>
      <c r="J107" s="42">
        <f t="shared" si="19"/>
        <v>0</v>
      </c>
      <c r="K107" s="42">
        <f t="shared" si="20"/>
        <v>0</v>
      </c>
      <c r="M107">
        <v>26130000000</v>
      </c>
      <c r="N107">
        <v>-8.7084179000000006</v>
      </c>
      <c r="P107" s="6">
        <f t="shared" si="21"/>
        <v>26.87</v>
      </c>
      <c r="Q107" s="6">
        <f t="shared" si="22"/>
        <v>-8.6005553999999993</v>
      </c>
      <c r="R107" s="42">
        <f t="shared" si="23"/>
        <v>-9.0493927000000003</v>
      </c>
      <c r="S107" s="42">
        <f t="shared" si="24"/>
        <v>-9.5707293</v>
      </c>
      <c r="T107" s="42">
        <f t="shared" si="25"/>
        <v>-10.229628999999999</v>
      </c>
      <c r="U107" s="42">
        <f t="shared" si="26"/>
        <v>0</v>
      </c>
      <c r="V107" s="42">
        <f t="shared" si="27"/>
        <v>0</v>
      </c>
    </row>
    <row r="108" spans="2:22" x14ac:dyDescent="0.25">
      <c r="B108">
        <v>26315000000</v>
      </c>
      <c r="C108">
        <v>-7.4230479999999996</v>
      </c>
      <c r="E108" s="6">
        <f t="shared" si="14"/>
        <v>27.055</v>
      </c>
      <c r="F108" s="6">
        <f t="shared" si="15"/>
        <v>-7.3802747999999996</v>
      </c>
      <c r="G108" s="42">
        <f t="shared" si="16"/>
        <v>-7.8510856999999996</v>
      </c>
      <c r="H108" s="42">
        <f t="shared" si="17"/>
        <v>-8.6550379</v>
      </c>
      <c r="I108" s="42">
        <f t="shared" si="18"/>
        <v>-9.8859929999999991</v>
      </c>
      <c r="J108" s="42">
        <f t="shared" si="19"/>
        <v>0</v>
      </c>
      <c r="K108" s="42">
        <f t="shared" si="20"/>
        <v>0</v>
      </c>
      <c r="M108">
        <v>26315000000</v>
      </c>
      <c r="N108">
        <v>-8.6476793000000001</v>
      </c>
      <c r="P108" s="6">
        <f t="shared" si="21"/>
        <v>27.055</v>
      </c>
      <c r="Q108" s="6">
        <f t="shared" si="22"/>
        <v>-8.6246109000000004</v>
      </c>
      <c r="R108" s="42">
        <f t="shared" si="23"/>
        <v>-9.0586175999999998</v>
      </c>
      <c r="S108" s="42">
        <f t="shared" si="24"/>
        <v>-9.5404614999999993</v>
      </c>
      <c r="T108" s="42">
        <f t="shared" si="25"/>
        <v>-10.153732</v>
      </c>
      <c r="U108" s="42">
        <f t="shared" si="26"/>
        <v>0</v>
      </c>
      <c r="V108" s="42">
        <f t="shared" si="27"/>
        <v>0</v>
      </c>
    </row>
    <row r="109" spans="2:22" x14ac:dyDescent="0.25">
      <c r="B109">
        <v>26500000000</v>
      </c>
      <c r="C109">
        <v>-7.4296278999999998</v>
      </c>
      <c r="E109" s="6">
        <f t="shared" si="14"/>
        <v>27.24</v>
      </c>
      <c r="F109" s="6">
        <f t="shared" si="15"/>
        <v>-7.3679351999999998</v>
      </c>
      <c r="G109" s="42">
        <f t="shared" si="16"/>
        <v>-7.8319954999999997</v>
      </c>
      <c r="H109" s="42">
        <f t="shared" si="17"/>
        <v>-8.6330718999999991</v>
      </c>
      <c r="I109" s="42">
        <f t="shared" si="18"/>
        <v>-9.8714724</v>
      </c>
      <c r="J109" s="42">
        <f t="shared" si="19"/>
        <v>0</v>
      </c>
      <c r="K109" s="42">
        <f t="shared" si="20"/>
        <v>0</v>
      </c>
      <c r="M109">
        <v>26500000000</v>
      </c>
      <c r="N109">
        <v>-8.5933341999999993</v>
      </c>
      <c r="P109" s="6">
        <f t="shared" si="21"/>
        <v>27.24</v>
      </c>
      <c r="Q109" s="6">
        <f t="shared" si="22"/>
        <v>-8.6424952000000008</v>
      </c>
      <c r="R109" s="42">
        <f t="shared" si="23"/>
        <v>-9.0564032000000001</v>
      </c>
      <c r="S109" s="42">
        <f t="shared" si="24"/>
        <v>-9.5005760000000006</v>
      </c>
      <c r="T109" s="42">
        <f t="shared" si="25"/>
        <v>-10.091552999999999</v>
      </c>
      <c r="U109" s="42">
        <f t="shared" si="26"/>
        <v>0</v>
      </c>
      <c r="V109" s="42">
        <f t="shared" si="27"/>
        <v>0</v>
      </c>
    </row>
    <row r="110" spans="2:22" x14ac:dyDescent="0.25">
      <c r="B110">
        <v>26685000000</v>
      </c>
      <c r="C110">
        <v>-7.4095702000000001</v>
      </c>
      <c r="E110" s="6">
        <f t="shared" si="14"/>
        <v>27.425000000000001</v>
      </c>
      <c r="F110" s="6">
        <f t="shared" si="15"/>
        <v>-7.3235511999999998</v>
      </c>
      <c r="G110" s="42">
        <f t="shared" si="16"/>
        <v>-7.7770476000000004</v>
      </c>
      <c r="H110" s="42">
        <f t="shared" si="17"/>
        <v>-8.5533751999999996</v>
      </c>
      <c r="I110" s="42">
        <f t="shared" si="18"/>
        <v>-9.7766304000000002</v>
      </c>
      <c r="J110" s="42">
        <f t="shared" si="19"/>
        <v>0</v>
      </c>
      <c r="K110" s="42">
        <f t="shared" si="20"/>
        <v>0</v>
      </c>
      <c r="M110">
        <v>26685000000</v>
      </c>
      <c r="N110">
        <v>-8.5825329000000004</v>
      </c>
      <c r="P110" s="6">
        <f t="shared" si="21"/>
        <v>27.425000000000001</v>
      </c>
      <c r="Q110" s="6">
        <f t="shared" si="22"/>
        <v>-8.6787185999999998</v>
      </c>
      <c r="R110" s="42">
        <f t="shared" si="23"/>
        <v>-9.0757846999999998</v>
      </c>
      <c r="S110" s="42">
        <f t="shared" si="24"/>
        <v>-9.4991474</v>
      </c>
      <c r="T110" s="42">
        <f t="shared" si="25"/>
        <v>-10.086982000000001</v>
      </c>
      <c r="U110" s="42">
        <f t="shared" si="26"/>
        <v>0</v>
      </c>
      <c r="V110" s="42">
        <f t="shared" si="27"/>
        <v>0</v>
      </c>
    </row>
    <row r="111" spans="2:22" x14ac:dyDescent="0.25">
      <c r="B111">
        <v>26870000000</v>
      </c>
      <c r="C111">
        <v>-7.3926821</v>
      </c>
      <c r="E111" s="6">
        <f t="shared" si="14"/>
        <v>27.61</v>
      </c>
      <c r="F111" s="6">
        <f t="shared" si="15"/>
        <v>-7.2972178000000003</v>
      </c>
      <c r="G111" s="42">
        <f t="shared" si="16"/>
        <v>-7.7445487999999996</v>
      </c>
      <c r="H111" s="42">
        <f t="shared" si="17"/>
        <v>-8.5113868999999998</v>
      </c>
      <c r="I111" s="42">
        <f t="shared" si="18"/>
        <v>-9.7310934000000007</v>
      </c>
      <c r="J111" s="42">
        <f t="shared" si="19"/>
        <v>0</v>
      </c>
      <c r="K111" s="42">
        <f t="shared" si="20"/>
        <v>0</v>
      </c>
      <c r="M111">
        <v>26870000000</v>
      </c>
      <c r="N111">
        <v>-8.6005553999999993</v>
      </c>
      <c r="P111" s="6">
        <f t="shared" si="21"/>
        <v>27.61</v>
      </c>
      <c r="Q111" s="6">
        <f t="shared" si="22"/>
        <v>-8.7114401000000008</v>
      </c>
      <c r="R111" s="42">
        <f t="shared" si="23"/>
        <v>-9.0918360000000007</v>
      </c>
      <c r="S111" s="42">
        <f t="shared" si="24"/>
        <v>-9.5010861999999996</v>
      </c>
      <c r="T111" s="42">
        <f t="shared" si="25"/>
        <v>-10.094992</v>
      </c>
      <c r="U111" s="42">
        <f t="shared" si="26"/>
        <v>0</v>
      </c>
      <c r="V111" s="42">
        <f t="shared" si="27"/>
        <v>0</v>
      </c>
    </row>
    <row r="112" spans="2:22" x14ac:dyDescent="0.25">
      <c r="B112">
        <v>27055000000</v>
      </c>
      <c r="C112">
        <v>-7.3802747999999996</v>
      </c>
      <c r="E112" s="6">
        <f t="shared" si="14"/>
        <v>27.795000000000002</v>
      </c>
      <c r="F112" s="6">
        <f t="shared" si="15"/>
        <v>-7.2550216000000001</v>
      </c>
      <c r="G112" s="42">
        <f t="shared" si="16"/>
        <v>-7.6981916000000004</v>
      </c>
      <c r="H112" s="42">
        <f t="shared" si="17"/>
        <v>-8.4516820999999993</v>
      </c>
      <c r="I112" s="42">
        <f t="shared" si="18"/>
        <v>-9.6565656999999998</v>
      </c>
      <c r="J112" s="42">
        <f t="shared" si="19"/>
        <v>0</v>
      </c>
      <c r="K112" s="42">
        <f t="shared" si="20"/>
        <v>0</v>
      </c>
      <c r="M112">
        <v>27055000000</v>
      </c>
      <c r="N112">
        <v>-8.6246109000000004</v>
      </c>
      <c r="P112" s="6">
        <f t="shared" si="21"/>
        <v>27.795000000000002</v>
      </c>
      <c r="Q112" s="6">
        <f t="shared" si="22"/>
        <v>-8.7588539000000001</v>
      </c>
      <c r="R112" s="42">
        <f t="shared" si="23"/>
        <v>-9.1284446999999993</v>
      </c>
      <c r="S112" s="42">
        <f t="shared" si="24"/>
        <v>-9.5311202999999995</v>
      </c>
      <c r="T112" s="42">
        <f t="shared" si="25"/>
        <v>-10.135773</v>
      </c>
      <c r="U112" s="42">
        <f t="shared" si="26"/>
        <v>0</v>
      </c>
      <c r="V112" s="42">
        <f t="shared" si="27"/>
        <v>0</v>
      </c>
    </row>
    <row r="113" spans="2:22" x14ac:dyDescent="0.25">
      <c r="B113">
        <v>27240000000</v>
      </c>
      <c r="C113">
        <v>-7.3679351999999998</v>
      </c>
      <c r="E113" s="6">
        <f t="shared" si="14"/>
        <v>27.98</v>
      </c>
      <c r="F113" s="6">
        <f t="shared" si="15"/>
        <v>-7.2310615</v>
      </c>
      <c r="G113" s="42">
        <f t="shared" si="16"/>
        <v>-7.6701550000000003</v>
      </c>
      <c r="H113" s="42">
        <f t="shared" si="17"/>
        <v>-8.4013205000000006</v>
      </c>
      <c r="I113" s="42">
        <f t="shared" si="18"/>
        <v>-9.5758428999999996</v>
      </c>
      <c r="J113" s="42">
        <f t="shared" si="19"/>
        <v>0</v>
      </c>
      <c r="K113" s="42">
        <f t="shared" si="20"/>
        <v>0</v>
      </c>
      <c r="M113">
        <v>27240000000</v>
      </c>
      <c r="N113">
        <v>-8.6424952000000008</v>
      </c>
      <c r="P113" s="6">
        <f t="shared" si="21"/>
        <v>27.98</v>
      </c>
      <c r="Q113" s="6">
        <f t="shared" si="22"/>
        <v>-8.7996386999999991</v>
      </c>
      <c r="R113" s="42">
        <f t="shared" si="23"/>
        <v>-9.1688241999999995</v>
      </c>
      <c r="S113" s="42">
        <f t="shared" si="24"/>
        <v>-9.5709952999999999</v>
      </c>
      <c r="T113" s="42">
        <f t="shared" si="25"/>
        <v>-10.19462</v>
      </c>
      <c r="U113" s="42">
        <f t="shared" si="26"/>
        <v>0</v>
      </c>
      <c r="V113" s="42">
        <f t="shared" si="27"/>
        <v>0</v>
      </c>
    </row>
    <row r="114" spans="2:22" x14ac:dyDescent="0.25">
      <c r="B114">
        <v>27425000000</v>
      </c>
      <c r="C114">
        <v>-7.3235511999999998</v>
      </c>
      <c r="E114" s="6">
        <f t="shared" si="14"/>
        <v>28.164999999999999</v>
      </c>
      <c r="F114" s="6">
        <f t="shared" si="15"/>
        <v>-7.2141871000000002</v>
      </c>
      <c r="G114" s="42">
        <f t="shared" si="16"/>
        <v>-7.6524887000000001</v>
      </c>
      <c r="H114" s="42">
        <f t="shared" si="17"/>
        <v>-8.3775320000000004</v>
      </c>
      <c r="I114" s="42">
        <f t="shared" si="18"/>
        <v>-9.5806856000000007</v>
      </c>
      <c r="J114" s="42">
        <f t="shared" si="19"/>
        <v>0</v>
      </c>
      <c r="K114" s="42">
        <f t="shared" si="20"/>
        <v>0</v>
      </c>
      <c r="M114">
        <v>27425000000</v>
      </c>
      <c r="N114">
        <v>-8.6787185999999998</v>
      </c>
      <c r="P114" s="6">
        <f t="shared" si="21"/>
        <v>28.164999999999999</v>
      </c>
      <c r="Q114" s="6">
        <f t="shared" si="22"/>
        <v>-8.8528947999999996</v>
      </c>
      <c r="R114" s="42">
        <f t="shared" si="23"/>
        <v>-9.2171792999999997</v>
      </c>
      <c r="S114" s="42">
        <f t="shared" si="24"/>
        <v>-9.6193895000000005</v>
      </c>
      <c r="T114" s="42">
        <f t="shared" si="25"/>
        <v>-10.242512</v>
      </c>
      <c r="U114" s="42">
        <f t="shared" si="26"/>
        <v>0</v>
      </c>
      <c r="V114" s="42">
        <f t="shared" si="27"/>
        <v>0</v>
      </c>
    </row>
    <row r="115" spans="2:22" x14ac:dyDescent="0.25">
      <c r="B115">
        <v>27610000000</v>
      </c>
      <c r="C115">
        <v>-7.2972178000000003</v>
      </c>
      <c r="E115" s="6">
        <f t="shared" si="14"/>
        <v>28.35</v>
      </c>
      <c r="F115" s="6">
        <f t="shared" si="15"/>
        <v>-7.1921964000000003</v>
      </c>
      <c r="G115" s="42">
        <f t="shared" si="16"/>
        <v>-7.6296792</v>
      </c>
      <c r="H115" s="42">
        <f t="shared" si="17"/>
        <v>-8.3494109999999999</v>
      </c>
      <c r="I115" s="42">
        <f t="shared" si="18"/>
        <v>-9.5656452000000005</v>
      </c>
      <c r="J115" s="42">
        <f t="shared" si="19"/>
        <v>0</v>
      </c>
      <c r="K115" s="42">
        <f t="shared" si="20"/>
        <v>0</v>
      </c>
      <c r="M115">
        <v>27610000000</v>
      </c>
      <c r="N115">
        <v>-8.7114401000000008</v>
      </c>
      <c r="P115" s="6">
        <f t="shared" si="21"/>
        <v>28.35</v>
      </c>
      <c r="Q115" s="6">
        <f t="shared" si="22"/>
        <v>-8.8928546999999991</v>
      </c>
      <c r="R115" s="42">
        <f t="shared" si="23"/>
        <v>-9.2552271000000008</v>
      </c>
      <c r="S115" s="42">
        <f t="shared" si="24"/>
        <v>-9.6584196000000002</v>
      </c>
      <c r="T115" s="42">
        <f t="shared" si="25"/>
        <v>-10.267014</v>
      </c>
      <c r="U115" s="42">
        <f t="shared" si="26"/>
        <v>0</v>
      </c>
      <c r="V115" s="42">
        <f t="shared" si="27"/>
        <v>0</v>
      </c>
    </row>
    <row r="116" spans="2:22" x14ac:dyDescent="0.25">
      <c r="B116">
        <v>27795000000</v>
      </c>
      <c r="C116">
        <v>-7.2550216000000001</v>
      </c>
      <c r="E116" s="6">
        <f t="shared" si="14"/>
        <v>28.535</v>
      </c>
      <c r="F116" s="6">
        <f t="shared" si="15"/>
        <v>-7.1729421999999996</v>
      </c>
      <c r="G116" s="42">
        <f t="shared" si="16"/>
        <v>-7.6145325000000001</v>
      </c>
      <c r="H116" s="42">
        <f t="shared" si="17"/>
        <v>-8.3338298999999996</v>
      </c>
      <c r="I116" s="42">
        <f t="shared" si="18"/>
        <v>-9.5802975000000004</v>
      </c>
      <c r="J116" s="42">
        <f t="shared" si="19"/>
        <v>0</v>
      </c>
      <c r="K116" s="42">
        <f t="shared" si="20"/>
        <v>0</v>
      </c>
      <c r="M116">
        <v>27795000000</v>
      </c>
      <c r="N116">
        <v>-8.7588539000000001</v>
      </c>
      <c r="P116" s="6">
        <f t="shared" si="21"/>
        <v>28.535</v>
      </c>
      <c r="Q116" s="6">
        <f t="shared" si="22"/>
        <v>-8.9343690999999996</v>
      </c>
      <c r="R116" s="42">
        <f t="shared" si="23"/>
        <v>-9.2948570000000004</v>
      </c>
      <c r="S116" s="42">
        <f t="shared" si="24"/>
        <v>-9.6933880000000006</v>
      </c>
      <c r="T116" s="42">
        <f t="shared" si="25"/>
        <v>-10.287584000000001</v>
      </c>
      <c r="U116" s="42">
        <f t="shared" si="26"/>
        <v>0</v>
      </c>
      <c r="V116" s="42">
        <f t="shared" si="27"/>
        <v>0</v>
      </c>
    </row>
    <row r="117" spans="2:22" x14ac:dyDescent="0.25">
      <c r="B117">
        <v>27980000000</v>
      </c>
      <c r="C117">
        <v>-7.2310615</v>
      </c>
      <c r="E117" s="6">
        <f t="shared" si="14"/>
        <v>28.72</v>
      </c>
      <c r="F117" s="6">
        <f t="shared" si="15"/>
        <v>-7.1808294999999998</v>
      </c>
      <c r="G117" s="42">
        <f t="shared" si="16"/>
        <v>-7.6315885000000003</v>
      </c>
      <c r="H117" s="42">
        <f t="shared" si="17"/>
        <v>-8.3561143999999992</v>
      </c>
      <c r="I117" s="42">
        <f t="shared" si="18"/>
        <v>-9.6371088</v>
      </c>
      <c r="J117" s="42">
        <f t="shared" si="19"/>
        <v>0</v>
      </c>
      <c r="K117" s="42">
        <f t="shared" si="20"/>
        <v>0</v>
      </c>
      <c r="M117">
        <v>27980000000</v>
      </c>
      <c r="N117">
        <v>-8.7996386999999991</v>
      </c>
      <c r="P117" s="6">
        <f t="shared" si="21"/>
        <v>28.72</v>
      </c>
      <c r="Q117" s="6">
        <f t="shared" si="22"/>
        <v>-8.9414110000000004</v>
      </c>
      <c r="R117" s="42">
        <f t="shared" si="23"/>
        <v>-9.2943850000000001</v>
      </c>
      <c r="S117" s="42">
        <f t="shared" si="24"/>
        <v>-9.6848334999999999</v>
      </c>
      <c r="T117" s="42">
        <f t="shared" si="25"/>
        <v>-10.257130999999999</v>
      </c>
      <c r="U117" s="42">
        <f t="shared" si="26"/>
        <v>0</v>
      </c>
      <c r="V117" s="42">
        <f t="shared" si="27"/>
        <v>0</v>
      </c>
    </row>
    <row r="118" spans="2:22" x14ac:dyDescent="0.25">
      <c r="B118">
        <v>28165000000</v>
      </c>
      <c r="C118">
        <v>-7.2141871000000002</v>
      </c>
      <c r="E118" s="6">
        <f t="shared" si="14"/>
        <v>28.905000000000001</v>
      </c>
      <c r="F118" s="6">
        <f t="shared" si="15"/>
        <v>-7.1874970999999999</v>
      </c>
      <c r="G118" s="42">
        <f t="shared" si="16"/>
        <v>-7.6444855</v>
      </c>
      <c r="H118" s="42">
        <f t="shared" si="17"/>
        <v>-8.3887482000000002</v>
      </c>
      <c r="I118" s="42">
        <f t="shared" si="18"/>
        <v>-9.7552985999999997</v>
      </c>
      <c r="J118" s="42">
        <f t="shared" si="19"/>
        <v>0</v>
      </c>
      <c r="K118" s="42">
        <f t="shared" si="20"/>
        <v>0</v>
      </c>
      <c r="M118">
        <v>28165000000</v>
      </c>
      <c r="N118">
        <v>-8.8528947999999996</v>
      </c>
      <c r="P118" s="6">
        <f t="shared" si="21"/>
        <v>28.905000000000001</v>
      </c>
      <c r="Q118" s="6">
        <f t="shared" si="22"/>
        <v>-8.9559230999999997</v>
      </c>
      <c r="R118" s="42">
        <f t="shared" si="23"/>
        <v>-9.2977448000000003</v>
      </c>
      <c r="S118" s="42">
        <f t="shared" si="24"/>
        <v>-9.6781959999999998</v>
      </c>
      <c r="T118" s="42">
        <f t="shared" si="25"/>
        <v>-10.233682999999999</v>
      </c>
      <c r="U118" s="42">
        <f t="shared" si="26"/>
        <v>0</v>
      </c>
      <c r="V118" s="42">
        <f t="shared" si="27"/>
        <v>0</v>
      </c>
    </row>
    <row r="119" spans="2:22" x14ac:dyDescent="0.25">
      <c r="B119">
        <v>28350000000</v>
      </c>
      <c r="C119">
        <v>-7.1921964000000003</v>
      </c>
      <c r="E119" s="6">
        <f t="shared" si="14"/>
        <v>29.09</v>
      </c>
      <c r="F119" s="6">
        <f t="shared" si="15"/>
        <v>-7.1970234</v>
      </c>
      <c r="G119" s="42">
        <f t="shared" si="16"/>
        <v>-7.6543368999999997</v>
      </c>
      <c r="H119" s="42">
        <f t="shared" si="17"/>
        <v>-8.4074717000000003</v>
      </c>
      <c r="I119" s="42">
        <f t="shared" si="18"/>
        <v>-9.7913350999999995</v>
      </c>
      <c r="J119" s="42">
        <f t="shared" si="19"/>
        <v>0</v>
      </c>
      <c r="K119" s="42">
        <f t="shared" si="20"/>
        <v>0</v>
      </c>
      <c r="M119">
        <v>28350000000</v>
      </c>
      <c r="N119">
        <v>-8.8928546999999991</v>
      </c>
      <c r="P119" s="6">
        <f t="shared" si="21"/>
        <v>29.09</v>
      </c>
      <c r="Q119" s="6">
        <f t="shared" si="22"/>
        <v>-8.9625254000000005</v>
      </c>
      <c r="R119" s="42">
        <f t="shared" si="23"/>
        <v>-9.2935219</v>
      </c>
      <c r="S119" s="42">
        <f t="shared" si="24"/>
        <v>-9.6686382000000002</v>
      </c>
      <c r="T119" s="42">
        <f t="shared" si="25"/>
        <v>-10.217753999999999</v>
      </c>
      <c r="U119" s="42">
        <f t="shared" si="26"/>
        <v>0</v>
      </c>
      <c r="V119" s="42">
        <f t="shared" si="27"/>
        <v>0</v>
      </c>
    </row>
    <row r="120" spans="2:22" x14ac:dyDescent="0.25">
      <c r="B120">
        <v>28535000000</v>
      </c>
      <c r="C120">
        <v>-7.1729421999999996</v>
      </c>
      <c r="E120" s="6">
        <f t="shared" si="14"/>
        <v>29.274999999999999</v>
      </c>
      <c r="F120" s="6">
        <f t="shared" si="15"/>
        <v>-7.2063683999999997</v>
      </c>
      <c r="G120" s="42">
        <f t="shared" si="16"/>
        <v>-7.6525315999999997</v>
      </c>
      <c r="H120" s="42">
        <f t="shared" si="17"/>
        <v>-8.4104261000000005</v>
      </c>
      <c r="I120" s="42">
        <f t="shared" si="18"/>
        <v>-9.7881488999999995</v>
      </c>
      <c r="J120" s="42">
        <f t="shared" si="19"/>
        <v>0</v>
      </c>
      <c r="K120" s="42">
        <f t="shared" si="20"/>
        <v>0</v>
      </c>
      <c r="M120">
        <v>28535000000</v>
      </c>
      <c r="N120">
        <v>-8.9343690999999996</v>
      </c>
      <c r="P120" s="6">
        <f t="shared" si="21"/>
        <v>29.274999999999999</v>
      </c>
      <c r="Q120" s="6">
        <f t="shared" si="22"/>
        <v>-8.9849920000000001</v>
      </c>
      <c r="R120" s="42">
        <f t="shared" si="23"/>
        <v>-9.303134</v>
      </c>
      <c r="S120" s="42">
        <f t="shared" si="24"/>
        <v>-9.6722716999999996</v>
      </c>
      <c r="T120" s="42">
        <f t="shared" si="25"/>
        <v>-10.215413</v>
      </c>
      <c r="U120" s="42">
        <f t="shared" si="26"/>
        <v>0</v>
      </c>
      <c r="V120" s="42">
        <f t="shared" si="27"/>
        <v>0</v>
      </c>
    </row>
    <row r="121" spans="2:22" x14ac:dyDescent="0.25">
      <c r="B121">
        <v>28720000000</v>
      </c>
      <c r="C121">
        <v>-7.1808294999999998</v>
      </c>
      <c r="E121" s="6">
        <f t="shared" si="14"/>
        <v>29.46</v>
      </c>
      <c r="F121" s="6">
        <f t="shared" si="15"/>
        <v>-7.2383474999999997</v>
      </c>
      <c r="G121" s="42">
        <f t="shared" si="16"/>
        <v>-7.6808395000000003</v>
      </c>
      <c r="H121" s="42">
        <f t="shared" si="17"/>
        <v>-8.4589815000000002</v>
      </c>
      <c r="I121" s="42">
        <f t="shared" si="18"/>
        <v>-9.8717784999999996</v>
      </c>
      <c r="J121" s="42">
        <f t="shared" si="19"/>
        <v>0</v>
      </c>
      <c r="K121" s="42">
        <f t="shared" si="20"/>
        <v>0</v>
      </c>
      <c r="M121">
        <v>28720000000</v>
      </c>
      <c r="N121">
        <v>-8.9414110000000004</v>
      </c>
      <c r="P121" s="6">
        <f t="shared" si="21"/>
        <v>29.46</v>
      </c>
      <c r="Q121" s="6">
        <f t="shared" si="22"/>
        <v>-8.9924870000000006</v>
      </c>
      <c r="R121" s="42">
        <f t="shared" si="23"/>
        <v>-9.3023395999999998</v>
      </c>
      <c r="S121" s="42">
        <f t="shared" si="24"/>
        <v>-9.6661882000000006</v>
      </c>
      <c r="T121" s="42">
        <f t="shared" si="25"/>
        <v>-10.197206</v>
      </c>
      <c r="U121" s="42">
        <f t="shared" si="26"/>
        <v>0</v>
      </c>
      <c r="V121" s="42">
        <f t="shared" si="27"/>
        <v>0</v>
      </c>
    </row>
    <row r="122" spans="2:22" x14ac:dyDescent="0.25">
      <c r="B122">
        <v>28905000000</v>
      </c>
      <c r="C122">
        <v>-7.1874970999999999</v>
      </c>
      <c r="E122" s="6">
        <f t="shared" si="14"/>
        <v>29.645</v>
      </c>
      <c r="F122" s="6">
        <f t="shared" si="15"/>
        <v>-7.2731427999999996</v>
      </c>
      <c r="G122" s="42">
        <f t="shared" si="16"/>
        <v>-7.7409587000000002</v>
      </c>
      <c r="H122" s="42">
        <f t="shared" si="17"/>
        <v>-8.5785713000000001</v>
      </c>
      <c r="I122" s="42">
        <f t="shared" si="18"/>
        <v>-10.416728000000001</v>
      </c>
      <c r="J122" s="42">
        <f t="shared" si="19"/>
        <v>0</v>
      </c>
      <c r="K122" s="42">
        <f t="shared" si="20"/>
        <v>0</v>
      </c>
      <c r="M122">
        <v>28905000000</v>
      </c>
      <c r="N122">
        <v>-8.9559230999999997</v>
      </c>
      <c r="P122" s="6">
        <f t="shared" si="21"/>
        <v>29.645</v>
      </c>
      <c r="Q122" s="6">
        <f t="shared" si="22"/>
        <v>-9.0157681000000007</v>
      </c>
      <c r="R122" s="42">
        <f t="shared" si="23"/>
        <v>-9.3136805999999996</v>
      </c>
      <c r="S122" s="42">
        <f t="shared" si="24"/>
        <v>-9.6693125000000002</v>
      </c>
      <c r="T122" s="42">
        <f t="shared" si="25"/>
        <v>-10.186113000000001</v>
      </c>
      <c r="U122" s="42">
        <f t="shared" si="26"/>
        <v>0</v>
      </c>
      <c r="V122" s="42">
        <f t="shared" si="27"/>
        <v>0</v>
      </c>
    </row>
    <row r="123" spans="2:22" x14ac:dyDescent="0.25">
      <c r="B123">
        <v>29090000000</v>
      </c>
      <c r="C123">
        <v>-7.1970234</v>
      </c>
      <c r="E123" s="6">
        <f t="shared" si="14"/>
        <v>29.83</v>
      </c>
      <c r="F123" s="6">
        <f t="shared" si="15"/>
        <v>-7.3012022999999999</v>
      </c>
      <c r="G123" s="42">
        <f t="shared" si="16"/>
        <v>-7.7700820000000004</v>
      </c>
      <c r="H123" s="42">
        <f t="shared" si="17"/>
        <v>-8.6475104999999992</v>
      </c>
      <c r="I123" s="42">
        <f t="shared" si="18"/>
        <v>-10.611651</v>
      </c>
      <c r="J123" s="42">
        <f t="shared" si="19"/>
        <v>0</v>
      </c>
      <c r="K123" s="42">
        <f t="shared" si="20"/>
        <v>0</v>
      </c>
      <c r="M123">
        <v>29090000000</v>
      </c>
      <c r="N123">
        <v>-8.9625254000000005</v>
      </c>
      <c r="P123" s="6">
        <f t="shared" si="21"/>
        <v>29.83</v>
      </c>
      <c r="Q123" s="6">
        <f t="shared" si="22"/>
        <v>-9.0217934</v>
      </c>
      <c r="R123" s="42">
        <f t="shared" si="23"/>
        <v>-9.3146237999999997</v>
      </c>
      <c r="S123" s="42">
        <f t="shared" si="24"/>
        <v>-9.6639728999999992</v>
      </c>
      <c r="T123" s="42">
        <f t="shared" si="25"/>
        <v>-10.167751000000001</v>
      </c>
      <c r="U123" s="42">
        <f t="shared" si="26"/>
        <v>0</v>
      </c>
      <c r="V123" s="42">
        <f t="shared" si="27"/>
        <v>0</v>
      </c>
    </row>
    <row r="124" spans="2:22" x14ac:dyDescent="0.25">
      <c r="B124">
        <v>29275000000</v>
      </c>
      <c r="C124">
        <v>-7.2063683999999997</v>
      </c>
      <c r="E124" s="6">
        <f t="shared" si="14"/>
        <v>30.015000000000001</v>
      </c>
      <c r="F124" s="6">
        <f t="shared" si="15"/>
        <v>-7.3043256000000003</v>
      </c>
      <c r="G124" s="42">
        <f t="shared" si="16"/>
        <v>-7.7570256999999998</v>
      </c>
      <c r="H124" s="42">
        <f t="shared" si="17"/>
        <v>-8.6502637999999994</v>
      </c>
      <c r="I124" s="42">
        <f t="shared" si="18"/>
        <v>-10.666213000000001</v>
      </c>
      <c r="J124" s="42">
        <f t="shared" si="19"/>
        <v>0</v>
      </c>
      <c r="K124" s="42">
        <f t="shared" si="20"/>
        <v>0</v>
      </c>
      <c r="M124">
        <v>29275000000</v>
      </c>
      <c r="N124">
        <v>-8.9849920000000001</v>
      </c>
      <c r="P124" s="6">
        <f t="shared" si="21"/>
        <v>30.015000000000001</v>
      </c>
      <c r="Q124" s="6">
        <f t="shared" si="22"/>
        <v>-9.0488148000000006</v>
      </c>
      <c r="R124" s="42">
        <f t="shared" si="23"/>
        <v>-9.3389988000000006</v>
      </c>
      <c r="S124" s="42">
        <f t="shared" si="24"/>
        <v>-9.6864223000000003</v>
      </c>
      <c r="T124" s="42">
        <f t="shared" si="25"/>
        <v>-10.182396000000001</v>
      </c>
      <c r="U124" s="42">
        <f t="shared" si="26"/>
        <v>0</v>
      </c>
      <c r="V124" s="42">
        <f t="shared" si="27"/>
        <v>0</v>
      </c>
    </row>
    <row r="125" spans="2:22" x14ac:dyDescent="0.25">
      <c r="B125">
        <v>29460000000</v>
      </c>
      <c r="C125">
        <v>-7.2383474999999997</v>
      </c>
      <c r="E125" s="6">
        <f t="shared" si="14"/>
        <v>30.2</v>
      </c>
      <c r="F125" s="6">
        <f t="shared" si="15"/>
        <v>-7.3233929</v>
      </c>
      <c r="G125" s="42">
        <f t="shared" si="16"/>
        <v>-7.7714558</v>
      </c>
      <c r="H125" s="42">
        <f t="shared" si="17"/>
        <v>-8.6919222000000005</v>
      </c>
      <c r="I125" s="42">
        <f t="shared" si="18"/>
        <v>-10.786875999999999</v>
      </c>
      <c r="J125" s="42">
        <f t="shared" si="19"/>
        <v>0</v>
      </c>
      <c r="K125" s="42">
        <f t="shared" si="20"/>
        <v>0</v>
      </c>
      <c r="M125">
        <v>29460000000</v>
      </c>
      <c r="N125">
        <v>-8.9924870000000006</v>
      </c>
      <c r="P125" s="6">
        <f t="shared" si="21"/>
        <v>30.2</v>
      </c>
      <c r="Q125" s="6">
        <f t="shared" si="22"/>
        <v>-9.0522975999999993</v>
      </c>
      <c r="R125" s="42">
        <f t="shared" si="23"/>
        <v>-9.3370314000000008</v>
      </c>
      <c r="S125" s="42">
        <f t="shared" si="24"/>
        <v>-9.6752976999999998</v>
      </c>
      <c r="T125" s="42">
        <f t="shared" si="25"/>
        <v>-10.163679</v>
      </c>
      <c r="U125" s="42">
        <f t="shared" si="26"/>
        <v>0</v>
      </c>
      <c r="V125" s="42">
        <f t="shared" si="27"/>
        <v>0</v>
      </c>
    </row>
    <row r="126" spans="2:22" x14ac:dyDescent="0.25">
      <c r="B126">
        <v>29645000000</v>
      </c>
      <c r="C126">
        <v>-7.2731427999999996</v>
      </c>
      <c r="E126" s="6">
        <f t="shared" si="14"/>
        <v>30.385000000000002</v>
      </c>
      <c r="F126" s="6">
        <f t="shared" si="15"/>
        <v>-7.3205084999999999</v>
      </c>
      <c r="G126" s="42">
        <f t="shared" si="16"/>
        <v>-7.7531065999999997</v>
      </c>
      <c r="H126" s="42">
        <f t="shared" si="17"/>
        <v>-8.6974154000000006</v>
      </c>
      <c r="I126" s="42">
        <f t="shared" si="18"/>
        <v>-10.948758</v>
      </c>
      <c r="J126" s="42">
        <f t="shared" si="19"/>
        <v>0</v>
      </c>
      <c r="K126" s="42">
        <f t="shared" si="20"/>
        <v>0</v>
      </c>
      <c r="M126">
        <v>29645000000</v>
      </c>
      <c r="N126">
        <v>-9.0157681000000007</v>
      </c>
      <c r="P126" s="6">
        <f t="shared" si="21"/>
        <v>30.385000000000002</v>
      </c>
      <c r="Q126" s="6">
        <f t="shared" si="22"/>
        <v>-9.0548038000000002</v>
      </c>
      <c r="R126" s="42">
        <f t="shared" si="23"/>
        <v>-9.3233870999999997</v>
      </c>
      <c r="S126" s="42">
        <f t="shared" si="24"/>
        <v>-9.6502247000000008</v>
      </c>
      <c r="T126" s="42">
        <f t="shared" si="25"/>
        <v>-10.126409000000001</v>
      </c>
      <c r="U126" s="42">
        <f t="shared" si="26"/>
        <v>0</v>
      </c>
      <c r="V126" s="42">
        <f t="shared" si="27"/>
        <v>0</v>
      </c>
    </row>
    <row r="127" spans="2:22" x14ac:dyDescent="0.25">
      <c r="B127">
        <v>29830000000</v>
      </c>
      <c r="C127">
        <v>-7.3012022999999999</v>
      </c>
      <c r="E127" s="6">
        <f t="shared" si="14"/>
        <v>30.57</v>
      </c>
      <c r="F127" s="6">
        <f t="shared" si="15"/>
        <v>-7.3264103</v>
      </c>
      <c r="G127" s="42">
        <f t="shared" si="16"/>
        <v>-7.7061744000000001</v>
      </c>
      <c r="H127" s="42">
        <f t="shared" si="17"/>
        <v>-8.6173123999999994</v>
      </c>
      <c r="I127" s="42">
        <f t="shared" si="18"/>
        <v>-10.564806000000001</v>
      </c>
      <c r="J127" s="42">
        <f t="shared" si="19"/>
        <v>0</v>
      </c>
      <c r="K127" s="42">
        <f t="shared" si="20"/>
        <v>0</v>
      </c>
      <c r="M127">
        <v>29830000000</v>
      </c>
      <c r="N127">
        <v>-9.0217934</v>
      </c>
      <c r="P127" s="6">
        <f t="shared" si="21"/>
        <v>30.57</v>
      </c>
      <c r="Q127" s="6">
        <f t="shared" si="22"/>
        <v>-9.0524988000000004</v>
      </c>
      <c r="R127" s="42">
        <f t="shared" si="23"/>
        <v>-9.3068475999999993</v>
      </c>
      <c r="S127" s="42">
        <f t="shared" si="24"/>
        <v>-9.6281938999999994</v>
      </c>
      <c r="T127" s="42">
        <f t="shared" si="25"/>
        <v>-10.102283</v>
      </c>
      <c r="U127" s="42">
        <f t="shared" si="26"/>
        <v>0</v>
      </c>
      <c r="V127" s="42">
        <f t="shared" si="27"/>
        <v>0</v>
      </c>
    </row>
    <row r="128" spans="2:22" x14ac:dyDescent="0.25">
      <c r="B128">
        <v>30015000000</v>
      </c>
      <c r="C128">
        <v>-7.3043256000000003</v>
      </c>
      <c r="E128" s="6">
        <f t="shared" si="14"/>
        <v>30.754999999999999</v>
      </c>
      <c r="F128" s="6">
        <f t="shared" si="15"/>
        <v>-7.3353929999999998</v>
      </c>
      <c r="G128" s="42">
        <f t="shared" si="16"/>
        <v>-7.6663579999999998</v>
      </c>
      <c r="H128" s="42">
        <f t="shared" si="17"/>
        <v>-8.5367192999999997</v>
      </c>
      <c r="I128" s="42">
        <f t="shared" si="18"/>
        <v>-10.370687</v>
      </c>
      <c r="J128" s="42">
        <f t="shared" si="19"/>
        <v>0</v>
      </c>
      <c r="K128" s="42">
        <f t="shared" si="20"/>
        <v>0</v>
      </c>
      <c r="M128">
        <v>30015000000</v>
      </c>
      <c r="N128">
        <v>-9.0488148000000006</v>
      </c>
      <c r="P128" s="6">
        <f t="shared" si="21"/>
        <v>30.754999999999999</v>
      </c>
      <c r="Q128" s="6">
        <f t="shared" si="22"/>
        <v>-9.0655470000000005</v>
      </c>
      <c r="R128" s="42">
        <f t="shared" si="23"/>
        <v>-9.3093462000000002</v>
      </c>
      <c r="S128" s="42">
        <f t="shared" si="24"/>
        <v>-9.6259890000000006</v>
      </c>
      <c r="T128" s="42">
        <f t="shared" si="25"/>
        <v>-10.112538000000001</v>
      </c>
      <c r="U128" s="42">
        <f t="shared" si="26"/>
        <v>0</v>
      </c>
      <c r="V128" s="42">
        <f t="shared" si="27"/>
        <v>0</v>
      </c>
    </row>
    <row r="129" spans="2:22" x14ac:dyDescent="0.25">
      <c r="B129">
        <v>30200000000</v>
      </c>
      <c r="C129">
        <v>-7.3233929</v>
      </c>
      <c r="E129" s="6">
        <f t="shared" si="14"/>
        <v>30.94</v>
      </c>
      <c r="F129" s="6">
        <f t="shared" si="15"/>
        <v>-7.3779668999999997</v>
      </c>
      <c r="G129" s="42">
        <f t="shared" si="16"/>
        <v>-7.6868090999999996</v>
      </c>
      <c r="H129" s="42">
        <f t="shared" si="17"/>
        <v>-8.5267848999999991</v>
      </c>
      <c r="I129" s="42">
        <f t="shared" si="18"/>
        <v>-10.288176999999999</v>
      </c>
      <c r="J129" s="42">
        <f t="shared" si="19"/>
        <v>0</v>
      </c>
      <c r="K129" s="42">
        <f t="shared" si="20"/>
        <v>0</v>
      </c>
      <c r="M129">
        <v>30200000000</v>
      </c>
      <c r="N129">
        <v>-9.0522975999999993</v>
      </c>
      <c r="P129" s="6">
        <f t="shared" si="21"/>
        <v>30.94</v>
      </c>
      <c r="Q129" s="6">
        <f t="shared" si="22"/>
        <v>-9.0455235999999992</v>
      </c>
      <c r="R129" s="42">
        <f t="shared" si="23"/>
        <v>-9.2780761999999992</v>
      </c>
      <c r="S129" s="42">
        <f t="shared" si="24"/>
        <v>-9.5843963999999993</v>
      </c>
      <c r="T129" s="42">
        <f t="shared" si="25"/>
        <v>-10.079027999999999</v>
      </c>
      <c r="U129" s="42">
        <f t="shared" si="26"/>
        <v>0</v>
      </c>
      <c r="V129" s="42">
        <f t="shared" si="27"/>
        <v>0</v>
      </c>
    </row>
    <row r="130" spans="2:22" x14ac:dyDescent="0.25">
      <c r="B130">
        <v>30385000000</v>
      </c>
      <c r="C130">
        <v>-7.3205084999999999</v>
      </c>
      <c r="E130" s="6">
        <f t="shared" si="14"/>
        <v>31.125</v>
      </c>
      <c r="F130" s="6">
        <f t="shared" si="15"/>
        <v>-7.4316335000000002</v>
      </c>
      <c r="G130" s="42">
        <f t="shared" si="16"/>
        <v>-7.7223077</v>
      </c>
      <c r="H130" s="42">
        <f t="shared" si="17"/>
        <v>-8.5479736000000006</v>
      </c>
      <c r="I130" s="42">
        <f t="shared" si="18"/>
        <v>-10.30822</v>
      </c>
      <c r="J130" s="42">
        <f t="shared" si="19"/>
        <v>0</v>
      </c>
      <c r="K130" s="42">
        <f t="shared" si="20"/>
        <v>0</v>
      </c>
      <c r="M130">
        <v>30385000000</v>
      </c>
      <c r="N130">
        <v>-9.0548038000000002</v>
      </c>
      <c r="P130" s="6">
        <f t="shared" si="21"/>
        <v>31.125</v>
      </c>
      <c r="Q130" s="6">
        <f t="shared" si="22"/>
        <v>-9.0449753000000008</v>
      </c>
      <c r="R130" s="42">
        <f t="shared" si="23"/>
        <v>-9.2670670000000008</v>
      </c>
      <c r="S130" s="42">
        <f t="shared" si="24"/>
        <v>-9.5710973999999993</v>
      </c>
      <c r="T130" s="42">
        <f t="shared" si="25"/>
        <v>-10.074503999999999</v>
      </c>
      <c r="U130" s="42">
        <f t="shared" si="26"/>
        <v>0</v>
      </c>
      <c r="V130" s="42">
        <f t="shared" si="27"/>
        <v>0</v>
      </c>
    </row>
    <row r="131" spans="2:22" x14ac:dyDescent="0.25">
      <c r="B131">
        <v>30570000000</v>
      </c>
      <c r="C131">
        <v>-7.3264103</v>
      </c>
      <c r="E131" s="6">
        <f t="shared" si="14"/>
        <v>31.31</v>
      </c>
      <c r="F131" s="6">
        <f t="shared" si="15"/>
        <v>-7.5079279000000003</v>
      </c>
      <c r="G131" s="42">
        <f t="shared" si="16"/>
        <v>-7.7911872999999998</v>
      </c>
      <c r="H131" s="42">
        <f t="shared" si="17"/>
        <v>-8.6066666000000005</v>
      </c>
      <c r="I131" s="42">
        <f t="shared" si="18"/>
        <v>-10.368912999999999</v>
      </c>
      <c r="J131" s="42">
        <f t="shared" si="19"/>
        <v>0</v>
      </c>
      <c r="K131" s="42">
        <f t="shared" si="20"/>
        <v>0</v>
      </c>
      <c r="M131">
        <v>30570000000</v>
      </c>
      <c r="N131">
        <v>-9.0524988000000004</v>
      </c>
      <c r="P131" s="6">
        <f t="shared" si="21"/>
        <v>31.31</v>
      </c>
      <c r="Q131" s="6">
        <f t="shared" si="22"/>
        <v>-9.0563792999999997</v>
      </c>
      <c r="R131" s="42">
        <f t="shared" si="23"/>
        <v>-9.2738151999999996</v>
      </c>
      <c r="S131" s="42">
        <f t="shared" si="24"/>
        <v>-9.5734100000000009</v>
      </c>
      <c r="T131" s="42">
        <f t="shared" si="25"/>
        <v>-10.089707000000001</v>
      </c>
      <c r="U131" s="42">
        <f t="shared" si="26"/>
        <v>0</v>
      </c>
      <c r="V131" s="42">
        <f t="shared" si="27"/>
        <v>0</v>
      </c>
    </row>
    <row r="132" spans="2:22" x14ac:dyDescent="0.25">
      <c r="B132">
        <v>30755000000</v>
      </c>
      <c r="C132">
        <v>-7.3353929999999998</v>
      </c>
      <c r="E132" s="6">
        <f t="shared" si="14"/>
        <v>31.495000000000001</v>
      </c>
      <c r="F132" s="6">
        <f t="shared" si="15"/>
        <v>-7.5973654000000002</v>
      </c>
      <c r="G132" s="42">
        <f t="shared" si="16"/>
        <v>-7.8845935000000003</v>
      </c>
      <c r="H132" s="42">
        <f t="shared" si="17"/>
        <v>-8.7048854999999996</v>
      </c>
      <c r="I132" s="42">
        <f t="shared" si="18"/>
        <v>-10.5495</v>
      </c>
      <c r="J132" s="42">
        <f t="shared" si="19"/>
        <v>0</v>
      </c>
      <c r="K132" s="42">
        <f t="shared" si="20"/>
        <v>0</v>
      </c>
      <c r="M132">
        <v>30755000000</v>
      </c>
      <c r="N132">
        <v>-9.0655470000000005</v>
      </c>
      <c r="P132" s="6">
        <f t="shared" si="21"/>
        <v>31.495000000000001</v>
      </c>
      <c r="Q132" s="6">
        <f t="shared" si="22"/>
        <v>-9.0558796000000008</v>
      </c>
      <c r="R132" s="42">
        <f t="shared" si="23"/>
        <v>-9.2704219999999999</v>
      </c>
      <c r="S132" s="42">
        <f t="shared" si="24"/>
        <v>-9.5617017999999998</v>
      </c>
      <c r="T132" s="42">
        <f t="shared" si="25"/>
        <v>-10.092978</v>
      </c>
      <c r="U132" s="42">
        <f t="shared" si="26"/>
        <v>0</v>
      </c>
      <c r="V132" s="42">
        <f t="shared" si="27"/>
        <v>0</v>
      </c>
    </row>
    <row r="133" spans="2:22" x14ac:dyDescent="0.25">
      <c r="B133">
        <v>30940000000</v>
      </c>
      <c r="C133">
        <v>-7.3779668999999997</v>
      </c>
      <c r="E133" s="6">
        <f t="shared" ref="E133:E196" si="28">B137/1000000000</f>
        <v>31.68</v>
      </c>
      <c r="F133" s="6">
        <f t="shared" ref="F133:F196" si="29">C137</f>
        <v>-7.6960492</v>
      </c>
      <c r="G133" s="42">
        <f t="shared" ref="G133:G196" si="30">C343</f>
        <v>-7.9903525999999996</v>
      </c>
      <c r="H133" s="42">
        <f t="shared" ref="H133:H196" si="31">C549</f>
        <v>-8.8096104000000004</v>
      </c>
      <c r="I133" s="42">
        <f t="shared" ref="I133:I196" si="32">C755</f>
        <v>-10.709109</v>
      </c>
      <c r="J133" s="42">
        <f t="shared" ref="J133:J196" si="33">C961</f>
        <v>0</v>
      </c>
      <c r="K133" s="42">
        <f t="shared" ref="K133:K196" si="34">C1167</f>
        <v>0</v>
      </c>
      <c r="M133">
        <v>30940000000</v>
      </c>
      <c r="N133">
        <v>-9.0455235999999992</v>
      </c>
      <c r="P133" s="6">
        <f t="shared" si="21"/>
        <v>31.68</v>
      </c>
      <c r="Q133" s="6">
        <f t="shared" si="22"/>
        <v>-9.0705518999999999</v>
      </c>
      <c r="R133" s="42">
        <f t="shared" si="23"/>
        <v>-9.2761030000000009</v>
      </c>
      <c r="S133" s="42">
        <f t="shared" si="24"/>
        <v>-9.5647839999999995</v>
      </c>
      <c r="T133" s="42">
        <f t="shared" si="25"/>
        <v>-10.11321</v>
      </c>
      <c r="U133" s="42">
        <f t="shared" si="26"/>
        <v>0</v>
      </c>
      <c r="V133" s="42">
        <f t="shared" si="27"/>
        <v>0</v>
      </c>
    </row>
    <row r="134" spans="2:22" x14ac:dyDescent="0.25">
      <c r="B134">
        <v>31125000000</v>
      </c>
      <c r="C134">
        <v>-7.4316335000000002</v>
      </c>
      <c r="E134" s="6">
        <f t="shared" si="28"/>
        <v>31.864999999999998</v>
      </c>
      <c r="F134" s="6">
        <f t="shared" si="29"/>
        <v>-7.8041334000000004</v>
      </c>
      <c r="G134" s="42">
        <f t="shared" si="30"/>
        <v>-8.1133699000000004</v>
      </c>
      <c r="H134" s="42">
        <f t="shared" si="31"/>
        <v>-8.9548979000000006</v>
      </c>
      <c r="I134" s="42">
        <f t="shared" si="32"/>
        <v>-11.083627999999999</v>
      </c>
      <c r="J134" s="42">
        <f t="shared" si="33"/>
        <v>0</v>
      </c>
      <c r="K134" s="42">
        <f t="shared" si="34"/>
        <v>0</v>
      </c>
      <c r="M134">
        <v>31125000000</v>
      </c>
      <c r="N134">
        <v>-9.0449753000000008</v>
      </c>
      <c r="P134" s="6">
        <f t="shared" ref="P134:P197" si="35">M138/1000000000</f>
        <v>31.864999999999998</v>
      </c>
      <c r="Q134" s="6">
        <f t="shared" ref="Q134:Q197" si="36">N138</f>
        <v>-9.0951166000000008</v>
      </c>
      <c r="R134" s="42">
        <f t="shared" ref="R134:R197" si="37">N344</f>
        <v>-9.2870168999999994</v>
      </c>
      <c r="S134" s="42">
        <f t="shared" ref="S134:S197" si="38">N550</f>
        <v>-9.5738667999999993</v>
      </c>
      <c r="T134" s="42">
        <f t="shared" ref="T134:T197" si="39">N756</f>
        <v>-10.134270000000001</v>
      </c>
      <c r="U134" s="42">
        <f t="shared" ref="U134:U197" si="40">N962</f>
        <v>0</v>
      </c>
      <c r="V134" s="42">
        <f t="shared" ref="V134:V197" si="41">N1168</f>
        <v>0</v>
      </c>
    </row>
    <row r="135" spans="2:22" x14ac:dyDescent="0.25">
      <c r="B135">
        <v>31310000000</v>
      </c>
      <c r="C135">
        <v>-7.5079279000000003</v>
      </c>
      <c r="E135" s="6">
        <f t="shared" si="28"/>
        <v>32.049999999999997</v>
      </c>
      <c r="F135" s="6">
        <f t="shared" si="29"/>
        <v>-7.9198307999999997</v>
      </c>
      <c r="G135" s="42">
        <f t="shared" si="30"/>
        <v>-8.2426022999999997</v>
      </c>
      <c r="H135" s="42">
        <f t="shared" si="31"/>
        <v>-9.0823908000000007</v>
      </c>
      <c r="I135" s="42">
        <f t="shared" si="32"/>
        <v>-11.371937000000001</v>
      </c>
      <c r="J135" s="42">
        <f t="shared" si="33"/>
        <v>0</v>
      </c>
      <c r="K135" s="42">
        <f t="shared" si="34"/>
        <v>0</v>
      </c>
      <c r="M135">
        <v>31310000000</v>
      </c>
      <c r="N135">
        <v>-9.0563792999999997</v>
      </c>
      <c r="P135" s="6">
        <f t="shared" si="35"/>
        <v>32.049999999999997</v>
      </c>
      <c r="Q135" s="6">
        <f t="shared" si="36"/>
        <v>-9.1110343999999994</v>
      </c>
      <c r="R135" s="42">
        <f t="shared" si="37"/>
        <v>-9.2920856000000001</v>
      </c>
      <c r="S135" s="42">
        <f t="shared" si="38"/>
        <v>-9.5695151999999997</v>
      </c>
      <c r="T135" s="42">
        <f t="shared" si="39"/>
        <v>-10.141211</v>
      </c>
      <c r="U135" s="42">
        <f t="shared" si="40"/>
        <v>0</v>
      </c>
      <c r="V135" s="42">
        <f t="shared" si="41"/>
        <v>0</v>
      </c>
    </row>
    <row r="136" spans="2:22" x14ac:dyDescent="0.25">
      <c r="B136">
        <v>31495000000</v>
      </c>
      <c r="C136">
        <v>-7.5973654000000002</v>
      </c>
      <c r="E136" s="6">
        <f t="shared" si="28"/>
        <v>32.234999999999999</v>
      </c>
      <c r="F136" s="6">
        <f t="shared" si="29"/>
        <v>-8.0406169999999992</v>
      </c>
      <c r="G136" s="42">
        <f t="shared" si="30"/>
        <v>-8.3706121000000007</v>
      </c>
      <c r="H136" s="42">
        <f t="shared" si="31"/>
        <v>-9.2010746000000001</v>
      </c>
      <c r="I136" s="42">
        <f t="shared" si="32"/>
        <v>-11.731642000000001</v>
      </c>
      <c r="J136" s="42">
        <f t="shared" si="33"/>
        <v>0</v>
      </c>
      <c r="K136" s="42">
        <f t="shared" si="34"/>
        <v>0</v>
      </c>
      <c r="M136">
        <v>31495000000</v>
      </c>
      <c r="N136">
        <v>-9.0558796000000008</v>
      </c>
      <c r="P136" s="6">
        <f t="shared" si="35"/>
        <v>32.234999999999999</v>
      </c>
      <c r="Q136" s="6">
        <f t="shared" si="36"/>
        <v>-9.1253127999999997</v>
      </c>
      <c r="R136" s="42">
        <f t="shared" si="37"/>
        <v>-9.3016442999999995</v>
      </c>
      <c r="S136" s="42">
        <f t="shared" si="38"/>
        <v>-9.5864820000000002</v>
      </c>
      <c r="T136" s="42">
        <f t="shared" si="39"/>
        <v>-10.180958</v>
      </c>
      <c r="U136" s="42">
        <f t="shared" si="40"/>
        <v>0</v>
      </c>
      <c r="V136" s="42">
        <f t="shared" si="41"/>
        <v>0</v>
      </c>
    </row>
    <row r="137" spans="2:22" x14ac:dyDescent="0.25">
      <c r="B137">
        <v>31680000000</v>
      </c>
      <c r="C137">
        <v>-7.6960492</v>
      </c>
      <c r="E137" s="6">
        <f t="shared" si="28"/>
        <v>32.42</v>
      </c>
      <c r="F137" s="6">
        <f t="shared" si="29"/>
        <v>-8.1662283000000002</v>
      </c>
      <c r="G137" s="42">
        <f t="shared" si="30"/>
        <v>-8.5016488999999993</v>
      </c>
      <c r="H137" s="42">
        <f t="shared" si="31"/>
        <v>-9.3197775000000007</v>
      </c>
      <c r="I137" s="42">
        <f t="shared" si="32"/>
        <v>-12.122286000000001</v>
      </c>
      <c r="J137" s="42">
        <f t="shared" si="33"/>
        <v>0</v>
      </c>
      <c r="K137" s="42">
        <f t="shared" si="34"/>
        <v>0</v>
      </c>
      <c r="M137">
        <v>31680000000</v>
      </c>
      <c r="N137">
        <v>-9.0705518999999999</v>
      </c>
      <c r="P137" s="6">
        <f t="shared" si="35"/>
        <v>32.42</v>
      </c>
      <c r="Q137" s="6">
        <f t="shared" si="36"/>
        <v>-9.1440333999999996</v>
      </c>
      <c r="R137" s="42">
        <f t="shared" si="37"/>
        <v>-9.3184795000000005</v>
      </c>
      <c r="S137" s="42">
        <f t="shared" si="38"/>
        <v>-9.6098117999999992</v>
      </c>
      <c r="T137" s="42">
        <f t="shared" si="39"/>
        <v>-10.237378</v>
      </c>
      <c r="U137" s="42">
        <f t="shared" si="40"/>
        <v>0</v>
      </c>
      <c r="V137" s="42">
        <f t="shared" si="41"/>
        <v>0</v>
      </c>
    </row>
    <row r="138" spans="2:22" x14ac:dyDescent="0.25">
      <c r="B138">
        <v>31865000000</v>
      </c>
      <c r="C138">
        <v>-7.8041334000000004</v>
      </c>
      <c r="E138" s="6">
        <f t="shared" si="28"/>
        <v>32.604999999999997</v>
      </c>
      <c r="F138" s="6">
        <f t="shared" si="29"/>
        <v>-8.2967539000000006</v>
      </c>
      <c r="G138" s="42">
        <f t="shared" si="30"/>
        <v>-8.6318444999999997</v>
      </c>
      <c r="H138" s="42">
        <f t="shared" si="31"/>
        <v>-9.4234848000000007</v>
      </c>
      <c r="I138" s="42">
        <f t="shared" si="32"/>
        <v>-12.294574000000001</v>
      </c>
      <c r="J138" s="42">
        <f t="shared" si="33"/>
        <v>0</v>
      </c>
      <c r="K138" s="42">
        <f t="shared" si="34"/>
        <v>0</v>
      </c>
      <c r="M138">
        <v>31865000000</v>
      </c>
      <c r="N138">
        <v>-9.0951166000000008</v>
      </c>
      <c r="P138" s="6">
        <f t="shared" si="35"/>
        <v>32.604999999999997</v>
      </c>
      <c r="Q138" s="6">
        <f t="shared" si="36"/>
        <v>-9.1504211000000009</v>
      </c>
      <c r="R138" s="42">
        <f t="shared" si="37"/>
        <v>-9.3258495000000003</v>
      </c>
      <c r="S138" s="42">
        <f t="shared" si="38"/>
        <v>-9.6385193000000005</v>
      </c>
      <c r="T138" s="42">
        <f t="shared" si="39"/>
        <v>-10.316831000000001</v>
      </c>
      <c r="U138" s="42">
        <f t="shared" si="40"/>
        <v>0</v>
      </c>
      <c r="V138" s="42">
        <f t="shared" si="41"/>
        <v>0</v>
      </c>
    </row>
    <row r="139" spans="2:22" x14ac:dyDescent="0.25">
      <c r="B139">
        <v>32050000000</v>
      </c>
      <c r="C139">
        <v>-7.9198307999999997</v>
      </c>
      <c r="E139" s="6">
        <f t="shared" si="28"/>
        <v>32.79</v>
      </c>
      <c r="F139" s="6">
        <f t="shared" si="29"/>
        <v>-8.4347867999999995</v>
      </c>
      <c r="G139" s="42">
        <f t="shared" si="30"/>
        <v>-8.7618960999999995</v>
      </c>
      <c r="H139" s="42">
        <f t="shared" si="31"/>
        <v>-9.5242863</v>
      </c>
      <c r="I139" s="42">
        <f t="shared" si="32"/>
        <v>-12.402545999999999</v>
      </c>
      <c r="J139" s="42">
        <f t="shared" si="33"/>
        <v>0</v>
      </c>
      <c r="K139" s="42">
        <f t="shared" si="34"/>
        <v>0</v>
      </c>
      <c r="M139">
        <v>32050000000</v>
      </c>
      <c r="N139">
        <v>-9.1110343999999994</v>
      </c>
      <c r="P139" s="6">
        <f t="shared" si="35"/>
        <v>32.79</v>
      </c>
      <c r="Q139" s="6">
        <f t="shared" si="36"/>
        <v>-9.1551600000000004</v>
      </c>
      <c r="R139" s="42">
        <f t="shared" si="37"/>
        <v>-9.3408356000000001</v>
      </c>
      <c r="S139" s="42">
        <f t="shared" si="38"/>
        <v>-9.6789999000000009</v>
      </c>
      <c r="T139" s="42">
        <f t="shared" si="39"/>
        <v>-10.43609</v>
      </c>
      <c r="U139" s="42">
        <f t="shared" si="40"/>
        <v>0</v>
      </c>
      <c r="V139" s="42">
        <f t="shared" si="41"/>
        <v>0</v>
      </c>
    </row>
    <row r="140" spans="2:22" x14ac:dyDescent="0.25">
      <c r="B140">
        <v>32235000000</v>
      </c>
      <c r="C140">
        <v>-8.0406169999999992</v>
      </c>
      <c r="E140" s="6">
        <f t="shared" si="28"/>
        <v>32.975000000000001</v>
      </c>
      <c r="F140" s="6">
        <f t="shared" si="29"/>
        <v>-8.5728463999999995</v>
      </c>
      <c r="G140" s="42">
        <f t="shared" si="30"/>
        <v>-8.8856906999999996</v>
      </c>
      <c r="H140" s="42">
        <f t="shared" si="31"/>
        <v>-9.6177597000000006</v>
      </c>
      <c r="I140" s="42">
        <f t="shared" si="32"/>
        <v>-12.307810999999999</v>
      </c>
      <c r="J140" s="42">
        <f t="shared" si="33"/>
        <v>0</v>
      </c>
      <c r="K140" s="42">
        <f t="shared" si="34"/>
        <v>0</v>
      </c>
      <c r="M140">
        <v>32235000000</v>
      </c>
      <c r="N140">
        <v>-9.1253127999999997</v>
      </c>
      <c r="P140" s="6">
        <f t="shared" si="35"/>
        <v>32.975000000000001</v>
      </c>
      <c r="Q140" s="6">
        <f t="shared" si="36"/>
        <v>-9.1531953999999995</v>
      </c>
      <c r="R140" s="42">
        <f t="shared" si="37"/>
        <v>-9.3441782</v>
      </c>
      <c r="S140" s="42">
        <f t="shared" si="38"/>
        <v>-9.7115697999999995</v>
      </c>
      <c r="T140" s="42">
        <f t="shared" si="39"/>
        <v>-10.568012</v>
      </c>
      <c r="U140" s="42">
        <f t="shared" si="40"/>
        <v>0</v>
      </c>
      <c r="V140" s="42">
        <f t="shared" si="41"/>
        <v>0</v>
      </c>
    </row>
    <row r="141" spans="2:22" x14ac:dyDescent="0.25">
      <c r="B141">
        <v>32420000000</v>
      </c>
      <c r="C141">
        <v>-8.1662283000000002</v>
      </c>
      <c r="E141" s="6">
        <f t="shared" si="28"/>
        <v>33.159999999999997</v>
      </c>
      <c r="F141" s="6">
        <f t="shared" si="29"/>
        <v>-8.7237653999999996</v>
      </c>
      <c r="G141" s="42">
        <f t="shared" si="30"/>
        <v>-9.0350370000000009</v>
      </c>
      <c r="H141" s="42">
        <f t="shared" si="31"/>
        <v>-9.7356396000000007</v>
      </c>
      <c r="I141" s="42">
        <f t="shared" si="32"/>
        <v>-12.164966</v>
      </c>
      <c r="J141" s="42">
        <f t="shared" si="33"/>
        <v>0</v>
      </c>
      <c r="K141" s="42">
        <f t="shared" si="34"/>
        <v>0</v>
      </c>
      <c r="M141">
        <v>32420000000</v>
      </c>
      <c r="N141">
        <v>-9.1440333999999996</v>
      </c>
      <c r="P141" s="6">
        <f t="shared" si="35"/>
        <v>33.159999999999997</v>
      </c>
      <c r="Q141" s="6">
        <f t="shared" si="36"/>
        <v>-9.1292095</v>
      </c>
      <c r="R141" s="42">
        <f t="shared" si="37"/>
        <v>-9.3165406999999991</v>
      </c>
      <c r="S141" s="42">
        <f t="shared" si="38"/>
        <v>-9.6934775999999996</v>
      </c>
      <c r="T141" s="42">
        <f t="shared" si="39"/>
        <v>-10.625221</v>
      </c>
      <c r="U141" s="42">
        <f t="shared" si="40"/>
        <v>0</v>
      </c>
      <c r="V141" s="42">
        <f t="shared" si="41"/>
        <v>0</v>
      </c>
    </row>
    <row r="142" spans="2:22" x14ac:dyDescent="0.25">
      <c r="B142">
        <v>32605000000</v>
      </c>
      <c r="C142">
        <v>-8.2967539000000006</v>
      </c>
      <c r="E142" s="6">
        <f t="shared" si="28"/>
        <v>33.344999999999999</v>
      </c>
      <c r="F142" s="6">
        <f t="shared" si="29"/>
        <v>-8.8654975999999994</v>
      </c>
      <c r="G142" s="42">
        <f t="shared" si="30"/>
        <v>-9.1829585999999992</v>
      </c>
      <c r="H142" s="42">
        <f t="shared" si="31"/>
        <v>-9.8490610000000007</v>
      </c>
      <c r="I142" s="42">
        <f t="shared" si="32"/>
        <v>-12.116709</v>
      </c>
      <c r="J142" s="42">
        <f t="shared" si="33"/>
        <v>0</v>
      </c>
      <c r="K142" s="42">
        <f t="shared" si="34"/>
        <v>0</v>
      </c>
      <c r="M142">
        <v>32605000000</v>
      </c>
      <c r="N142">
        <v>-9.1504211000000009</v>
      </c>
      <c r="P142" s="6">
        <f t="shared" si="35"/>
        <v>33.344999999999999</v>
      </c>
      <c r="Q142" s="6">
        <f t="shared" si="36"/>
        <v>-9.1147451000000004</v>
      </c>
      <c r="R142" s="42">
        <f t="shared" si="37"/>
        <v>-9.2992515999999998</v>
      </c>
      <c r="S142" s="42">
        <f t="shared" si="38"/>
        <v>-9.6879548999999994</v>
      </c>
      <c r="T142" s="42">
        <f t="shared" si="39"/>
        <v>-10.689356999999999</v>
      </c>
      <c r="U142" s="42">
        <f t="shared" si="40"/>
        <v>0</v>
      </c>
      <c r="V142" s="42">
        <f t="shared" si="41"/>
        <v>0</v>
      </c>
    </row>
    <row r="143" spans="2:22" x14ac:dyDescent="0.25">
      <c r="B143">
        <v>32790000000</v>
      </c>
      <c r="C143">
        <v>-8.4347867999999995</v>
      </c>
      <c r="E143" s="6">
        <f t="shared" si="28"/>
        <v>33.53</v>
      </c>
      <c r="F143" s="6">
        <f t="shared" si="29"/>
        <v>-8.998704</v>
      </c>
      <c r="G143" s="42">
        <f t="shared" si="30"/>
        <v>-9.3262958999999999</v>
      </c>
      <c r="H143" s="42">
        <f t="shared" si="31"/>
        <v>-9.9685229999999994</v>
      </c>
      <c r="I143" s="42">
        <f t="shared" si="32"/>
        <v>-12.154142</v>
      </c>
      <c r="J143" s="42">
        <f t="shared" si="33"/>
        <v>0</v>
      </c>
      <c r="K143" s="42">
        <f t="shared" si="34"/>
        <v>0</v>
      </c>
      <c r="M143">
        <v>32790000000</v>
      </c>
      <c r="N143">
        <v>-9.1551600000000004</v>
      </c>
      <c r="P143" s="6">
        <f t="shared" si="35"/>
        <v>33.53</v>
      </c>
      <c r="Q143" s="6">
        <f t="shared" si="36"/>
        <v>-9.1010255999999998</v>
      </c>
      <c r="R143" s="42">
        <f t="shared" si="37"/>
        <v>-9.2853049999999993</v>
      </c>
      <c r="S143" s="42">
        <f t="shared" si="38"/>
        <v>-9.6927967000000006</v>
      </c>
      <c r="T143" s="42">
        <f t="shared" si="39"/>
        <v>-10.791366999999999</v>
      </c>
      <c r="U143" s="42">
        <f t="shared" si="40"/>
        <v>0</v>
      </c>
      <c r="V143" s="42">
        <f t="shared" si="41"/>
        <v>0</v>
      </c>
    </row>
    <row r="144" spans="2:22" x14ac:dyDescent="0.25">
      <c r="B144">
        <v>32975000000</v>
      </c>
      <c r="C144">
        <v>-8.5728463999999995</v>
      </c>
      <c r="E144" s="6">
        <f t="shared" si="28"/>
        <v>33.715000000000003</v>
      </c>
      <c r="F144" s="6">
        <f t="shared" si="29"/>
        <v>-9.1236019000000006</v>
      </c>
      <c r="G144" s="42">
        <f t="shared" si="30"/>
        <v>-9.4634246999999991</v>
      </c>
      <c r="H144" s="42">
        <f t="shared" si="31"/>
        <v>-10.071424</v>
      </c>
      <c r="I144" s="42">
        <f t="shared" si="32"/>
        <v>-12.182739</v>
      </c>
      <c r="J144" s="42">
        <f t="shared" si="33"/>
        <v>0</v>
      </c>
      <c r="K144" s="42">
        <f t="shared" si="34"/>
        <v>0</v>
      </c>
      <c r="M144">
        <v>32975000000</v>
      </c>
      <c r="N144">
        <v>-9.1531953999999995</v>
      </c>
      <c r="P144" s="6">
        <f t="shared" si="35"/>
        <v>33.715000000000003</v>
      </c>
      <c r="Q144" s="6">
        <f t="shared" si="36"/>
        <v>-9.0912085000000005</v>
      </c>
      <c r="R144" s="42">
        <f t="shared" si="37"/>
        <v>-9.2742986999999992</v>
      </c>
      <c r="S144" s="42">
        <f t="shared" si="38"/>
        <v>-9.6898870000000006</v>
      </c>
      <c r="T144" s="42">
        <f t="shared" si="39"/>
        <v>-10.86448</v>
      </c>
      <c r="U144" s="42">
        <f t="shared" si="40"/>
        <v>0</v>
      </c>
      <c r="V144" s="42">
        <f t="shared" si="41"/>
        <v>0</v>
      </c>
    </row>
    <row r="145" spans="2:22" x14ac:dyDescent="0.25">
      <c r="B145">
        <v>33160000000</v>
      </c>
      <c r="C145">
        <v>-8.7237653999999996</v>
      </c>
      <c r="E145" s="6">
        <f t="shared" si="28"/>
        <v>33.9</v>
      </c>
      <c r="F145" s="6">
        <f t="shared" si="29"/>
        <v>-9.2497444000000009</v>
      </c>
      <c r="G145" s="42">
        <f t="shared" si="30"/>
        <v>-9.6172333000000005</v>
      </c>
      <c r="H145" s="42">
        <f t="shared" si="31"/>
        <v>-10.204737</v>
      </c>
      <c r="I145" s="42">
        <f t="shared" si="32"/>
        <v>-12.63172</v>
      </c>
      <c r="J145" s="42">
        <f t="shared" si="33"/>
        <v>0</v>
      </c>
      <c r="K145" s="42">
        <f t="shared" si="34"/>
        <v>0</v>
      </c>
      <c r="M145">
        <v>33160000000</v>
      </c>
      <c r="N145">
        <v>-9.1292095</v>
      </c>
      <c r="P145" s="6">
        <f t="shared" si="35"/>
        <v>33.9</v>
      </c>
      <c r="Q145" s="6">
        <f t="shared" si="36"/>
        <v>-9.0847616000000002</v>
      </c>
      <c r="R145" s="42">
        <f t="shared" si="37"/>
        <v>-9.2657775999999998</v>
      </c>
      <c r="S145" s="42">
        <f t="shared" si="38"/>
        <v>-9.6701698</v>
      </c>
      <c r="T145" s="42">
        <f t="shared" si="39"/>
        <v>-10.892270999999999</v>
      </c>
      <c r="U145" s="42">
        <f t="shared" si="40"/>
        <v>0</v>
      </c>
      <c r="V145" s="42">
        <f t="shared" si="41"/>
        <v>0</v>
      </c>
    </row>
    <row r="146" spans="2:22" x14ac:dyDescent="0.25">
      <c r="B146">
        <v>33345000000</v>
      </c>
      <c r="C146">
        <v>-8.8654975999999994</v>
      </c>
      <c r="E146" s="6">
        <f t="shared" si="28"/>
        <v>34.085000000000001</v>
      </c>
      <c r="F146" s="6">
        <f t="shared" si="29"/>
        <v>-9.3410577999999997</v>
      </c>
      <c r="G146" s="42">
        <f t="shared" si="30"/>
        <v>-9.7142496000000005</v>
      </c>
      <c r="H146" s="42">
        <f t="shared" si="31"/>
        <v>-10.259022999999999</v>
      </c>
      <c r="I146" s="42">
        <f t="shared" si="32"/>
        <v>-12.696877000000001</v>
      </c>
      <c r="J146" s="42">
        <f t="shared" si="33"/>
        <v>0</v>
      </c>
      <c r="K146" s="42">
        <f t="shared" si="34"/>
        <v>0</v>
      </c>
      <c r="M146">
        <v>33345000000</v>
      </c>
      <c r="N146">
        <v>-9.1147451000000004</v>
      </c>
      <c r="P146" s="6">
        <f t="shared" si="35"/>
        <v>34.085000000000001</v>
      </c>
      <c r="Q146" s="6">
        <f t="shared" si="36"/>
        <v>-9.1034659999999992</v>
      </c>
      <c r="R146" s="42">
        <f t="shared" si="37"/>
        <v>-9.2896595000000008</v>
      </c>
      <c r="S146" s="42">
        <f t="shared" si="38"/>
        <v>-9.7265835000000003</v>
      </c>
      <c r="T146" s="42">
        <f t="shared" si="39"/>
        <v>-11.088215999999999</v>
      </c>
      <c r="U146" s="42">
        <f t="shared" si="40"/>
        <v>0</v>
      </c>
      <c r="V146" s="42">
        <f t="shared" si="41"/>
        <v>0</v>
      </c>
    </row>
    <row r="147" spans="2:22" x14ac:dyDescent="0.25">
      <c r="B147">
        <v>33530000000</v>
      </c>
      <c r="C147">
        <v>-8.998704</v>
      </c>
      <c r="E147" s="6">
        <f t="shared" si="28"/>
        <v>34.270000000000003</v>
      </c>
      <c r="F147" s="6">
        <f t="shared" si="29"/>
        <v>-9.4174127999999993</v>
      </c>
      <c r="G147" s="42">
        <f t="shared" si="30"/>
        <v>-9.7823439000000008</v>
      </c>
      <c r="H147" s="42">
        <f t="shared" si="31"/>
        <v>-10.302078</v>
      </c>
      <c r="I147" s="42">
        <f t="shared" si="32"/>
        <v>-12.949857</v>
      </c>
      <c r="J147" s="42">
        <f t="shared" si="33"/>
        <v>0</v>
      </c>
      <c r="K147" s="42">
        <f t="shared" si="34"/>
        <v>0</v>
      </c>
      <c r="M147">
        <v>33530000000</v>
      </c>
      <c r="N147">
        <v>-9.1010255999999998</v>
      </c>
      <c r="P147" s="6">
        <f t="shared" si="35"/>
        <v>34.270000000000003</v>
      </c>
      <c r="Q147" s="6">
        <f t="shared" si="36"/>
        <v>-9.1271600999999993</v>
      </c>
      <c r="R147" s="42">
        <f t="shared" si="37"/>
        <v>-9.3187294000000005</v>
      </c>
      <c r="S147" s="42">
        <f t="shared" si="38"/>
        <v>-9.7980318000000004</v>
      </c>
      <c r="T147" s="42">
        <f t="shared" si="39"/>
        <v>-11.259789</v>
      </c>
      <c r="U147" s="42">
        <f t="shared" si="40"/>
        <v>0</v>
      </c>
      <c r="V147" s="42">
        <f t="shared" si="41"/>
        <v>0</v>
      </c>
    </row>
    <row r="148" spans="2:22" x14ac:dyDescent="0.25">
      <c r="B148">
        <v>33715000000</v>
      </c>
      <c r="C148">
        <v>-9.1236019000000006</v>
      </c>
      <c r="E148" s="6">
        <f t="shared" si="28"/>
        <v>34.454999999999998</v>
      </c>
      <c r="F148" s="6">
        <f t="shared" si="29"/>
        <v>-9.4724655000000002</v>
      </c>
      <c r="G148" s="42">
        <f t="shared" si="30"/>
        <v>-9.8306951999999992</v>
      </c>
      <c r="H148" s="42">
        <f t="shared" si="31"/>
        <v>-10.337032000000001</v>
      </c>
      <c r="I148" s="42">
        <f t="shared" si="32"/>
        <v>-13.162722</v>
      </c>
      <c r="J148" s="42">
        <f t="shared" si="33"/>
        <v>0</v>
      </c>
      <c r="K148" s="42">
        <f t="shared" si="34"/>
        <v>0</v>
      </c>
      <c r="M148">
        <v>33715000000</v>
      </c>
      <c r="N148">
        <v>-9.0912085000000005</v>
      </c>
      <c r="P148" s="6">
        <f t="shared" si="35"/>
        <v>34.454999999999998</v>
      </c>
      <c r="Q148" s="6">
        <f t="shared" si="36"/>
        <v>-9.1619101000000001</v>
      </c>
      <c r="R148" s="42">
        <f t="shared" si="37"/>
        <v>-9.3637675999999992</v>
      </c>
      <c r="S148" s="42">
        <f t="shared" si="38"/>
        <v>-9.8719129999999993</v>
      </c>
      <c r="T148" s="42">
        <f t="shared" si="39"/>
        <v>-11.447915</v>
      </c>
      <c r="U148" s="42">
        <f t="shared" si="40"/>
        <v>0</v>
      </c>
      <c r="V148" s="42">
        <f t="shared" si="41"/>
        <v>0</v>
      </c>
    </row>
    <row r="149" spans="2:22" x14ac:dyDescent="0.25">
      <c r="B149">
        <v>33900000000</v>
      </c>
      <c r="C149">
        <v>-9.2497444000000009</v>
      </c>
      <c r="E149" s="6">
        <f t="shared" si="28"/>
        <v>34.64</v>
      </c>
      <c r="F149" s="6">
        <f t="shared" si="29"/>
        <v>-9.5112723999999993</v>
      </c>
      <c r="G149" s="42">
        <f t="shared" si="30"/>
        <v>-9.8583660000000002</v>
      </c>
      <c r="H149" s="42">
        <f t="shared" si="31"/>
        <v>-10.370196</v>
      </c>
      <c r="I149" s="42">
        <f t="shared" si="32"/>
        <v>-13.372566000000001</v>
      </c>
      <c r="J149" s="42">
        <f t="shared" si="33"/>
        <v>0</v>
      </c>
      <c r="K149" s="42">
        <f t="shared" si="34"/>
        <v>0</v>
      </c>
      <c r="M149">
        <v>33900000000</v>
      </c>
      <c r="N149">
        <v>-9.0847616000000002</v>
      </c>
      <c r="P149" s="6">
        <f t="shared" si="35"/>
        <v>34.64</v>
      </c>
      <c r="Q149" s="6">
        <f t="shared" si="36"/>
        <v>-9.2059689000000002</v>
      </c>
      <c r="R149" s="42">
        <f t="shared" si="37"/>
        <v>-9.4246043999999998</v>
      </c>
      <c r="S149" s="42">
        <f t="shared" si="38"/>
        <v>-9.9897585000000007</v>
      </c>
      <c r="T149" s="42">
        <f t="shared" si="39"/>
        <v>-11.829034</v>
      </c>
      <c r="U149" s="42">
        <f t="shared" si="40"/>
        <v>0</v>
      </c>
      <c r="V149" s="42">
        <f t="shared" si="41"/>
        <v>0</v>
      </c>
    </row>
    <row r="150" spans="2:22" x14ac:dyDescent="0.25">
      <c r="B150">
        <v>34085000000</v>
      </c>
      <c r="C150">
        <v>-9.3410577999999997</v>
      </c>
      <c r="E150" s="6">
        <f t="shared" si="28"/>
        <v>34.825000000000003</v>
      </c>
      <c r="F150" s="6">
        <f t="shared" si="29"/>
        <v>-9.5353632000000008</v>
      </c>
      <c r="G150" s="42">
        <f t="shared" si="30"/>
        <v>-9.8708515000000006</v>
      </c>
      <c r="H150" s="42">
        <f t="shared" si="31"/>
        <v>-10.396673</v>
      </c>
      <c r="I150" s="42">
        <f t="shared" si="32"/>
        <v>-13.506273</v>
      </c>
      <c r="J150" s="42">
        <f t="shared" si="33"/>
        <v>0</v>
      </c>
      <c r="K150" s="42">
        <f t="shared" si="34"/>
        <v>0</v>
      </c>
      <c r="M150">
        <v>34085000000</v>
      </c>
      <c r="N150">
        <v>-9.1034659999999992</v>
      </c>
      <c r="P150" s="6">
        <f t="shared" si="35"/>
        <v>34.825000000000003</v>
      </c>
      <c r="Q150" s="6">
        <f t="shared" si="36"/>
        <v>-9.2602519999999995</v>
      </c>
      <c r="R150" s="42">
        <f t="shared" si="37"/>
        <v>-9.4930009999999996</v>
      </c>
      <c r="S150" s="42">
        <f t="shared" si="38"/>
        <v>-10.115408</v>
      </c>
      <c r="T150" s="42">
        <f t="shared" si="39"/>
        <v>-12.194075</v>
      </c>
      <c r="U150" s="42">
        <f t="shared" si="40"/>
        <v>0</v>
      </c>
      <c r="V150" s="42">
        <f t="shared" si="41"/>
        <v>0</v>
      </c>
    </row>
    <row r="151" spans="2:22" x14ac:dyDescent="0.25">
      <c r="B151">
        <v>34270000000</v>
      </c>
      <c r="C151">
        <v>-9.4174127999999993</v>
      </c>
      <c r="E151" s="6">
        <f t="shared" si="28"/>
        <v>35.01</v>
      </c>
      <c r="F151" s="6">
        <f t="shared" si="29"/>
        <v>-9.5549479000000002</v>
      </c>
      <c r="G151" s="42">
        <f t="shared" si="30"/>
        <v>-9.8907317999999993</v>
      </c>
      <c r="H151" s="42">
        <f t="shared" si="31"/>
        <v>-10.436724</v>
      </c>
      <c r="I151" s="42">
        <f t="shared" si="32"/>
        <v>-14.081531999999999</v>
      </c>
      <c r="J151" s="42">
        <f t="shared" si="33"/>
        <v>0</v>
      </c>
      <c r="K151" s="42">
        <f t="shared" si="34"/>
        <v>0</v>
      </c>
      <c r="M151">
        <v>34270000000</v>
      </c>
      <c r="N151">
        <v>-9.1271600999999993</v>
      </c>
      <c r="P151" s="6">
        <f t="shared" si="35"/>
        <v>35.01</v>
      </c>
      <c r="Q151" s="6">
        <f t="shared" si="36"/>
        <v>-9.3144703</v>
      </c>
      <c r="R151" s="42">
        <f t="shared" si="37"/>
        <v>-9.5610160999999998</v>
      </c>
      <c r="S151" s="42">
        <f t="shared" si="38"/>
        <v>-10.202482</v>
      </c>
      <c r="T151" s="42">
        <f t="shared" si="39"/>
        <v>-12.436472</v>
      </c>
      <c r="U151" s="42">
        <f t="shared" si="40"/>
        <v>0</v>
      </c>
      <c r="V151" s="42">
        <f t="shared" si="41"/>
        <v>0</v>
      </c>
    </row>
    <row r="152" spans="2:22" x14ac:dyDescent="0.25">
      <c r="B152">
        <v>34455000000</v>
      </c>
      <c r="C152">
        <v>-9.4724655000000002</v>
      </c>
      <c r="E152" s="6">
        <f t="shared" si="28"/>
        <v>35.195</v>
      </c>
      <c r="F152" s="6">
        <f t="shared" si="29"/>
        <v>-9.5789957000000001</v>
      </c>
      <c r="G152" s="42">
        <f t="shared" si="30"/>
        <v>-9.9136466999999993</v>
      </c>
      <c r="H152" s="42">
        <f t="shared" si="31"/>
        <v>-10.488816999999999</v>
      </c>
      <c r="I152" s="42">
        <f t="shared" si="32"/>
        <v>-14.825061</v>
      </c>
      <c r="J152" s="42">
        <f t="shared" si="33"/>
        <v>0</v>
      </c>
      <c r="K152" s="42">
        <f t="shared" si="34"/>
        <v>0</v>
      </c>
      <c r="M152">
        <v>34455000000</v>
      </c>
      <c r="N152">
        <v>-9.1619101000000001</v>
      </c>
      <c r="P152" s="6">
        <f t="shared" si="35"/>
        <v>35.195</v>
      </c>
      <c r="Q152" s="6">
        <f t="shared" si="36"/>
        <v>-9.3804522000000006</v>
      </c>
      <c r="R152" s="42">
        <f t="shared" si="37"/>
        <v>-9.6320905999999997</v>
      </c>
      <c r="S152" s="42">
        <f t="shared" si="38"/>
        <v>-10.256554</v>
      </c>
      <c r="T152" s="42">
        <f t="shared" si="39"/>
        <v>-12.580196000000001</v>
      </c>
      <c r="U152" s="42">
        <f t="shared" si="40"/>
        <v>0</v>
      </c>
      <c r="V152" s="42">
        <f t="shared" si="41"/>
        <v>0</v>
      </c>
    </row>
    <row r="153" spans="2:22" x14ac:dyDescent="0.25">
      <c r="B153">
        <v>34640000000</v>
      </c>
      <c r="C153">
        <v>-9.5112723999999993</v>
      </c>
      <c r="E153" s="6">
        <f t="shared" si="28"/>
        <v>35.380000000000003</v>
      </c>
      <c r="F153" s="6">
        <f t="shared" si="29"/>
        <v>-9.6362828999999994</v>
      </c>
      <c r="G153" s="42">
        <f t="shared" si="30"/>
        <v>-9.9563626999999997</v>
      </c>
      <c r="H153" s="42">
        <f t="shared" si="31"/>
        <v>-10.563435999999999</v>
      </c>
      <c r="I153" s="42">
        <f t="shared" si="32"/>
        <v>-15.828369</v>
      </c>
      <c r="J153" s="42">
        <f t="shared" si="33"/>
        <v>0</v>
      </c>
      <c r="K153" s="42">
        <f t="shared" si="34"/>
        <v>0</v>
      </c>
      <c r="M153">
        <v>34640000000</v>
      </c>
      <c r="N153">
        <v>-9.2059689000000002</v>
      </c>
      <c r="P153" s="6">
        <f t="shared" si="35"/>
        <v>35.380000000000003</v>
      </c>
      <c r="Q153" s="6">
        <f t="shared" si="36"/>
        <v>-9.4493083999999996</v>
      </c>
      <c r="R153" s="42">
        <f t="shared" si="37"/>
        <v>-9.6934652000000003</v>
      </c>
      <c r="S153" s="42">
        <f t="shared" si="38"/>
        <v>-10.309312</v>
      </c>
      <c r="T153" s="42">
        <f t="shared" si="39"/>
        <v>-12.748232</v>
      </c>
      <c r="U153" s="42">
        <f t="shared" si="40"/>
        <v>0</v>
      </c>
      <c r="V153" s="42">
        <f t="shared" si="41"/>
        <v>0</v>
      </c>
    </row>
    <row r="154" spans="2:22" x14ac:dyDescent="0.25">
      <c r="B154">
        <v>34825000000</v>
      </c>
      <c r="C154">
        <v>-9.5353632000000008</v>
      </c>
      <c r="E154" s="6">
        <f t="shared" si="28"/>
        <v>35.564999999999998</v>
      </c>
      <c r="F154" s="6">
        <f t="shared" si="29"/>
        <v>-9.7026234000000002</v>
      </c>
      <c r="G154" s="42">
        <f t="shared" si="30"/>
        <v>-10.002193</v>
      </c>
      <c r="H154" s="42">
        <f t="shared" si="31"/>
        <v>-10.633305999999999</v>
      </c>
      <c r="I154" s="42">
        <f t="shared" si="32"/>
        <v>-16.761044999999999</v>
      </c>
      <c r="J154" s="42">
        <f t="shared" si="33"/>
        <v>0</v>
      </c>
      <c r="K154" s="42">
        <f t="shared" si="34"/>
        <v>0</v>
      </c>
      <c r="M154">
        <v>34825000000</v>
      </c>
      <c r="N154">
        <v>-9.2602519999999995</v>
      </c>
      <c r="P154" s="6">
        <f t="shared" si="35"/>
        <v>35.564999999999998</v>
      </c>
      <c r="Q154" s="6">
        <f t="shared" si="36"/>
        <v>-9.5239209999999996</v>
      </c>
      <c r="R154" s="42">
        <f t="shared" si="37"/>
        <v>-9.7501201999999996</v>
      </c>
      <c r="S154" s="42">
        <f t="shared" si="38"/>
        <v>-10.36238</v>
      </c>
      <c r="T154" s="42">
        <f t="shared" si="39"/>
        <v>-13.068705</v>
      </c>
      <c r="U154" s="42">
        <f t="shared" si="40"/>
        <v>0</v>
      </c>
      <c r="V154" s="42">
        <f t="shared" si="41"/>
        <v>0</v>
      </c>
    </row>
    <row r="155" spans="2:22" x14ac:dyDescent="0.25">
      <c r="B155">
        <v>35010000000</v>
      </c>
      <c r="C155">
        <v>-9.5549479000000002</v>
      </c>
      <c r="E155" s="6">
        <f t="shared" si="28"/>
        <v>35.75</v>
      </c>
      <c r="F155" s="6">
        <f t="shared" si="29"/>
        <v>-9.7635249999999996</v>
      </c>
      <c r="G155" s="42">
        <f t="shared" si="30"/>
        <v>-10.039377999999999</v>
      </c>
      <c r="H155" s="42">
        <f t="shared" si="31"/>
        <v>-10.769209</v>
      </c>
      <c r="I155" s="42">
        <f t="shared" si="32"/>
        <v>-18.370773</v>
      </c>
      <c r="J155" s="42">
        <f t="shared" si="33"/>
        <v>0</v>
      </c>
      <c r="K155" s="42">
        <f t="shared" si="34"/>
        <v>0</v>
      </c>
      <c r="M155">
        <v>35010000000</v>
      </c>
      <c r="N155">
        <v>-9.3144703</v>
      </c>
      <c r="P155" s="6">
        <f t="shared" si="35"/>
        <v>35.75</v>
      </c>
      <c r="Q155" s="6">
        <f t="shared" si="36"/>
        <v>-9.5984087000000002</v>
      </c>
      <c r="R155" s="42">
        <f t="shared" si="37"/>
        <v>-9.8056067999999996</v>
      </c>
      <c r="S155" s="42">
        <f t="shared" si="38"/>
        <v>-10.404647000000001</v>
      </c>
      <c r="T155" s="42">
        <f t="shared" si="39"/>
        <v>-13.16972</v>
      </c>
      <c r="U155" s="42">
        <f t="shared" si="40"/>
        <v>0</v>
      </c>
      <c r="V155" s="42">
        <f t="shared" si="41"/>
        <v>0</v>
      </c>
    </row>
    <row r="156" spans="2:22" x14ac:dyDescent="0.25">
      <c r="B156">
        <v>35195000000</v>
      </c>
      <c r="C156">
        <v>-9.5789957000000001</v>
      </c>
      <c r="E156" s="6">
        <f t="shared" si="28"/>
        <v>35.935000000000002</v>
      </c>
      <c r="F156" s="6">
        <f t="shared" si="29"/>
        <v>-9.8373107999999991</v>
      </c>
      <c r="G156" s="42">
        <f t="shared" si="30"/>
        <v>-10.059512</v>
      </c>
      <c r="H156" s="42">
        <f t="shared" si="31"/>
        <v>-10.925281</v>
      </c>
      <c r="I156" s="42">
        <f t="shared" si="32"/>
        <v>-19.974578999999999</v>
      </c>
      <c r="J156" s="42">
        <f t="shared" si="33"/>
        <v>0</v>
      </c>
      <c r="K156" s="42">
        <f t="shared" si="34"/>
        <v>0</v>
      </c>
      <c r="M156">
        <v>35195000000</v>
      </c>
      <c r="N156">
        <v>-9.3804522000000006</v>
      </c>
      <c r="P156" s="6">
        <f t="shared" si="35"/>
        <v>35.935000000000002</v>
      </c>
      <c r="Q156" s="6">
        <f t="shared" si="36"/>
        <v>-9.6868782000000007</v>
      </c>
      <c r="R156" s="42">
        <f t="shared" si="37"/>
        <v>-9.8761816000000007</v>
      </c>
      <c r="S156" s="42">
        <f t="shared" si="38"/>
        <v>-10.484959999999999</v>
      </c>
      <c r="T156" s="42">
        <f t="shared" si="39"/>
        <v>-13.394776</v>
      </c>
      <c r="U156" s="42">
        <f t="shared" si="40"/>
        <v>0</v>
      </c>
      <c r="V156" s="42">
        <f t="shared" si="41"/>
        <v>0</v>
      </c>
    </row>
    <row r="157" spans="2:22" x14ac:dyDescent="0.25">
      <c r="B157">
        <v>35380000000</v>
      </c>
      <c r="C157">
        <v>-9.6362828999999994</v>
      </c>
      <c r="E157" s="6">
        <f t="shared" si="28"/>
        <v>36.119999999999997</v>
      </c>
      <c r="F157" s="6">
        <f t="shared" si="29"/>
        <v>-9.8790779000000004</v>
      </c>
      <c r="G157" s="42">
        <f t="shared" si="30"/>
        <v>-10.060736</v>
      </c>
      <c r="H157" s="42">
        <f t="shared" si="31"/>
        <v>-11.010583</v>
      </c>
      <c r="I157" s="42">
        <f t="shared" si="32"/>
        <v>-20.818715999999998</v>
      </c>
      <c r="J157" s="42">
        <f t="shared" si="33"/>
        <v>0</v>
      </c>
      <c r="K157" s="42">
        <f t="shared" si="34"/>
        <v>0</v>
      </c>
      <c r="M157">
        <v>35380000000</v>
      </c>
      <c r="N157">
        <v>-9.4493083999999996</v>
      </c>
      <c r="P157" s="6">
        <f t="shared" si="35"/>
        <v>36.119999999999997</v>
      </c>
      <c r="Q157" s="6">
        <f t="shared" si="36"/>
        <v>-9.7605772000000002</v>
      </c>
      <c r="R157" s="42">
        <f t="shared" si="37"/>
        <v>-9.9419898999999994</v>
      </c>
      <c r="S157" s="42">
        <f t="shared" si="38"/>
        <v>-10.587768000000001</v>
      </c>
      <c r="T157" s="42">
        <f t="shared" si="39"/>
        <v>-13.76937</v>
      </c>
      <c r="U157" s="42">
        <f t="shared" si="40"/>
        <v>0</v>
      </c>
      <c r="V157" s="42">
        <f t="shared" si="41"/>
        <v>0</v>
      </c>
    </row>
    <row r="158" spans="2:22" x14ac:dyDescent="0.25">
      <c r="B158">
        <v>35565000000</v>
      </c>
      <c r="C158">
        <v>-9.7026234000000002</v>
      </c>
      <c r="E158" s="6">
        <f t="shared" si="28"/>
        <v>36.305</v>
      </c>
      <c r="F158" s="6">
        <f t="shared" si="29"/>
        <v>-9.8649187000000005</v>
      </c>
      <c r="G158" s="42">
        <f t="shared" si="30"/>
        <v>-10.042911999999999</v>
      </c>
      <c r="H158" s="42">
        <f t="shared" si="31"/>
        <v>-11.068891000000001</v>
      </c>
      <c r="I158" s="42">
        <f t="shared" si="32"/>
        <v>-21.434566</v>
      </c>
      <c r="J158" s="42">
        <f t="shared" si="33"/>
        <v>0</v>
      </c>
      <c r="K158" s="42">
        <f t="shared" si="34"/>
        <v>0</v>
      </c>
      <c r="M158">
        <v>35565000000</v>
      </c>
      <c r="N158">
        <v>-9.5239209999999996</v>
      </c>
      <c r="P158" s="6">
        <f t="shared" si="35"/>
        <v>36.305</v>
      </c>
      <c r="Q158" s="6">
        <f t="shared" si="36"/>
        <v>-9.8300132999999992</v>
      </c>
      <c r="R158" s="42">
        <f t="shared" si="37"/>
        <v>-10.022717</v>
      </c>
      <c r="S158" s="42">
        <f t="shared" si="38"/>
        <v>-10.763474</v>
      </c>
      <c r="T158" s="42">
        <f t="shared" si="39"/>
        <v>-14.854362999999999</v>
      </c>
      <c r="U158" s="42">
        <f t="shared" si="40"/>
        <v>0</v>
      </c>
      <c r="V158" s="42">
        <f t="shared" si="41"/>
        <v>0</v>
      </c>
    </row>
    <row r="159" spans="2:22" x14ac:dyDescent="0.25">
      <c r="B159">
        <v>35750000000</v>
      </c>
      <c r="C159">
        <v>-9.7635249999999996</v>
      </c>
      <c r="E159" s="6">
        <f t="shared" si="28"/>
        <v>36.49</v>
      </c>
      <c r="F159" s="6">
        <f t="shared" si="29"/>
        <v>-9.8374442999999996</v>
      </c>
      <c r="G159" s="42">
        <f t="shared" si="30"/>
        <v>-10.025100999999999</v>
      </c>
      <c r="H159" s="42">
        <f t="shared" si="31"/>
        <v>-11.284952000000001</v>
      </c>
      <c r="I159" s="42">
        <f t="shared" si="32"/>
        <v>-23.083373999999999</v>
      </c>
      <c r="J159" s="42">
        <f t="shared" si="33"/>
        <v>0</v>
      </c>
      <c r="K159" s="42">
        <f t="shared" si="34"/>
        <v>0</v>
      </c>
      <c r="M159">
        <v>35750000000</v>
      </c>
      <c r="N159">
        <v>-9.5984087000000002</v>
      </c>
      <c r="P159" s="6">
        <f t="shared" si="35"/>
        <v>36.49</v>
      </c>
      <c r="Q159" s="6">
        <f t="shared" si="36"/>
        <v>-9.8666953999999993</v>
      </c>
      <c r="R159" s="42">
        <f t="shared" si="37"/>
        <v>-10.087183</v>
      </c>
      <c r="S159" s="42">
        <f t="shared" si="38"/>
        <v>-10.921559999999999</v>
      </c>
      <c r="T159" s="42">
        <f t="shared" si="39"/>
        <v>-15.780791000000001</v>
      </c>
      <c r="U159" s="42">
        <f t="shared" si="40"/>
        <v>0</v>
      </c>
      <c r="V159" s="42">
        <f t="shared" si="41"/>
        <v>0</v>
      </c>
    </row>
    <row r="160" spans="2:22" x14ac:dyDescent="0.25">
      <c r="B160">
        <v>35935000000</v>
      </c>
      <c r="C160">
        <v>-9.8373107999999991</v>
      </c>
      <c r="E160" s="6">
        <f t="shared" si="28"/>
        <v>36.674999999999997</v>
      </c>
      <c r="F160" s="6">
        <f t="shared" si="29"/>
        <v>-9.8003663999999997</v>
      </c>
      <c r="G160" s="42">
        <f t="shared" si="30"/>
        <v>-10.036118999999999</v>
      </c>
      <c r="H160" s="42">
        <f t="shared" si="31"/>
        <v>-12.199119</v>
      </c>
      <c r="I160" s="42">
        <f t="shared" si="32"/>
        <v>-26.808071000000002</v>
      </c>
      <c r="J160" s="42">
        <f t="shared" si="33"/>
        <v>0</v>
      </c>
      <c r="K160" s="42">
        <f t="shared" si="34"/>
        <v>0</v>
      </c>
      <c r="M160">
        <v>35935000000</v>
      </c>
      <c r="N160">
        <v>-9.6868782000000007</v>
      </c>
      <c r="P160" s="6">
        <f t="shared" si="35"/>
        <v>36.674999999999997</v>
      </c>
      <c r="Q160" s="6">
        <f t="shared" si="36"/>
        <v>-9.9071560000000005</v>
      </c>
      <c r="R160" s="42">
        <f t="shared" si="37"/>
        <v>-10.137886999999999</v>
      </c>
      <c r="S160" s="42">
        <f t="shared" si="38"/>
        <v>-10.968854</v>
      </c>
      <c r="T160" s="42">
        <f t="shared" si="39"/>
        <v>-15.644731</v>
      </c>
      <c r="U160" s="42">
        <f t="shared" si="40"/>
        <v>0</v>
      </c>
      <c r="V160" s="42">
        <f t="shared" si="41"/>
        <v>0</v>
      </c>
    </row>
    <row r="161" spans="2:22" x14ac:dyDescent="0.25">
      <c r="B161">
        <v>36120000000</v>
      </c>
      <c r="C161">
        <v>-9.8790779000000004</v>
      </c>
      <c r="E161" s="6">
        <f t="shared" si="28"/>
        <v>36.86</v>
      </c>
      <c r="F161" s="6">
        <f t="shared" si="29"/>
        <v>-9.7304315999999993</v>
      </c>
      <c r="G161" s="42">
        <f t="shared" si="30"/>
        <v>-10.017110000000001</v>
      </c>
      <c r="H161" s="42">
        <f t="shared" si="31"/>
        <v>-12.516513</v>
      </c>
      <c r="I161" s="42">
        <f t="shared" si="32"/>
        <v>-28.657924999999999</v>
      </c>
      <c r="J161" s="42">
        <f t="shared" si="33"/>
        <v>0</v>
      </c>
      <c r="K161" s="42">
        <f t="shared" si="34"/>
        <v>0</v>
      </c>
      <c r="M161">
        <v>36120000000</v>
      </c>
      <c r="N161">
        <v>-9.7605772000000002</v>
      </c>
      <c r="P161" s="6">
        <f t="shared" si="35"/>
        <v>36.86</v>
      </c>
      <c r="Q161" s="6">
        <f t="shared" si="36"/>
        <v>-9.9520310999999992</v>
      </c>
      <c r="R161" s="42">
        <f t="shared" si="37"/>
        <v>-10.205883999999999</v>
      </c>
      <c r="S161" s="42">
        <f t="shared" si="38"/>
        <v>-11.070985</v>
      </c>
      <c r="T161" s="42">
        <f t="shared" si="39"/>
        <v>-15.745969000000001</v>
      </c>
      <c r="U161" s="42">
        <f t="shared" si="40"/>
        <v>0</v>
      </c>
      <c r="V161" s="42">
        <f t="shared" si="41"/>
        <v>0</v>
      </c>
    </row>
    <row r="162" spans="2:22" x14ac:dyDescent="0.25">
      <c r="B162">
        <v>36305000000</v>
      </c>
      <c r="C162">
        <v>-9.8649187000000005</v>
      </c>
      <c r="E162" s="6">
        <f t="shared" si="28"/>
        <v>37.045000000000002</v>
      </c>
      <c r="F162" s="6">
        <f t="shared" si="29"/>
        <v>-9.6880255000000002</v>
      </c>
      <c r="G162" s="42">
        <f t="shared" si="30"/>
        <v>-10.002941</v>
      </c>
      <c r="H162" s="42">
        <f t="shared" si="31"/>
        <v>-12.769095999999999</v>
      </c>
      <c r="I162" s="42">
        <f t="shared" si="32"/>
        <v>-30.226986</v>
      </c>
      <c r="J162" s="42">
        <f t="shared" si="33"/>
        <v>0</v>
      </c>
      <c r="K162" s="42">
        <f t="shared" si="34"/>
        <v>0</v>
      </c>
      <c r="M162">
        <v>36305000000</v>
      </c>
      <c r="N162">
        <v>-9.8300132999999992</v>
      </c>
      <c r="P162" s="6">
        <f t="shared" si="35"/>
        <v>37.045000000000002</v>
      </c>
      <c r="Q162" s="6">
        <f t="shared" si="36"/>
        <v>-10.007823999999999</v>
      </c>
      <c r="R162" s="42">
        <f t="shared" si="37"/>
        <v>-10.294692</v>
      </c>
      <c r="S162" s="42">
        <f t="shared" si="38"/>
        <v>-11.252184</v>
      </c>
      <c r="T162" s="42">
        <f t="shared" si="39"/>
        <v>-16.443199</v>
      </c>
      <c r="U162" s="42">
        <f t="shared" si="40"/>
        <v>0</v>
      </c>
      <c r="V162" s="42">
        <f t="shared" si="41"/>
        <v>0</v>
      </c>
    </row>
    <row r="163" spans="2:22" x14ac:dyDescent="0.25">
      <c r="B163">
        <v>36490000000</v>
      </c>
      <c r="C163">
        <v>-9.8374442999999996</v>
      </c>
      <c r="E163" s="6">
        <f t="shared" si="28"/>
        <v>37.229999999999997</v>
      </c>
      <c r="F163" s="6">
        <f t="shared" si="29"/>
        <v>-9.6789999000000009</v>
      </c>
      <c r="G163" s="42">
        <f t="shared" si="30"/>
        <v>-10.072915999999999</v>
      </c>
      <c r="H163" s="42">
        <f t="shared" si="31"/>
        <v>-14.044366999999999</v>
      </c>
      <c r="I163" s="42">
        <f t="shared" si="32"/>
        <v>-34.975056000000002</v>
      </c>
      <c r="J163" s="42">
        <f t="shared" si="33"/>
        <v>0</v>
      </c>
      <c r="K163" s="42">
        <f t="shared" si="34"/>
        <v>0</v>
      </c>
      <c r="M163">
        <v>36490000000</v>
      </c>
      <c r="N163">
        <v>-9.8666953999999993</v>
      </c>
      <c r="P163" s="6">
        <f t="shared" si="35"/>
        <v>37.229999999999997</v>
      </c>
      <c r="Q163" s="6">
        <f t="shared" si="36"/>
        <v>-10.050673</v>
      </c>
      <c r="R163" s="42">
        <f t="shared" si="37"/>
        <v>-10.336152</v>
      </c>
      <c r="S163" s="42">
        <f t="shared" si="38"/>
        <v>-11.227164999999999</v>
      </c>
      <c r="T163" s="42">
        <f t="shared" si="39"/>
        <v>-15.525604</v>
      </c>
      <c r="U163" s="42">
        <f t="shared" si="40"/>
        <v>0</v>
      </c>
      <c r="V163" s="42">
        <f t="shared" si="41"/>
        <v>0</v>
      </c>
    </row>
    <row r="164" spans="2:22" x14ac:dyDescent="0.25">
      <c r="B164">
        <v>36675000000</v>
      </c>
      <c r="C164">
        <v>-9.8003663999999997</v>
      </c>
      <c r="E164" s="6">
        <f t="shared" si="28"/>
        <v>37.414999999999999</v>
      </c>
      <c r="F164" s="6">
        <f t="shared" si="29"/>
        <v>-9.6868029</v>
      </c>
      <c r="G164" s="42">
        <f t="shared" si="30"/>
        <v>-10.145386999999999</v>
      </c>
      <c r="H164" s="42">
        <f t="shared" si="31"/>
        <v>-15.307445</v>
      </c>
      <c r="I164" s="42">
        <f t="shared" si="32"/>
        <v>-39.103755999999997</v>
      </c>
      <c r="J164" s="42">
        <f t="shared" si="33"/>
        <v>0</v>
      </c>
      <c r="K164" s="42">
        <f t="shared" si="34"/>
        <v>0</v>
      </c>
      <c r="M164">
        <v>36675000000</v>
      </c>
      <c r="N164">
        <v>-9.9071560000000005</v>
      </c>
      <c r="P164" s="6">
        <f t="shared" si="35"/>
        <v>37.414999999999999</v>
      </c>
      <c r="Q164" s="6">
        <f t="shared" si="36"/>
        <v>-10.12959</v>
      </c>
      <c r="R164" s="42">
        <f t="shared" si="37"/>
        <v>-10.399034</v>
      </c>
      <c r="S164" s="42">
        <f t="shared" si="38"/>
        <v>-11.179793999999999</v>
      </c>
      <c r="T164" s="42">
        <f t="shared" si="39"/>
        <v>-14.320531000000001</v>
      </c>
      <c r="U164" s="42">
        <f t="shared" si="40"/>
        <v>0</v>
      </c>
      <c r="V164" s="42">
        <f t="shared" si="41"/>
        <v>0</v>
      </c>
    </row>
    <row r="165" spans="2:22" x14ac:dyDescent="0.25">
      <c r="B165">
        <v>36860000000</v>
      </c>
      <c r="C165">
        <v>-9.7304315999999993</v>
      </c>
      <c r="E165" s="6">
        <f t="shared" si="28"/>
        <v>37.6</v>
      </c>
      <c r="F165" s="6">
        <f t="shared" si="29"/>
        <v>-9.6774901999999994</v>
      </c>
      <c r="G165" s="42">
        <f t="shared" si="30"/>
        <v>-10.133013</v>
      </c>
      <c r="H165" s="42">
        <f t="shared" si="31"/>
        <v>-15.1433</v>
      </c>
      <c r="I165" s="42">
        <f t="shared" si="32"/>
        <v>-38.987212999999997</v>
      </c>
      <c r="J165" s="42">
        <f t="shared" si="33"/>
        <v>0</v>
      </c>
      <c r="K165" s="42">
        <f t="shared" si="34"/>
        <v>0</v>
      </c>
      <c r="M165">
        <v>36860000000</v>
      </c>
      <c r="N165">
        <v>-9.9520310999999992</v>
      </c>
      <c r="P165" s="6">
        <f t="shared" si="35"/>
        <v>37.6</v>
      </c>
      <c r="Q165" s="6">
        <f t="shared" si="36"/>
        <v>-10.225457</v>
      </c>
      <c r="R165" s="42">
        <f t="shared" si="37"/>
        <v>-10.512345</v>
      </c>
      <c r="S165" s="42">
        <f t="shared" si="38"/>
        <v>-11.337456</v>
      </c>
      <c r="T165" s="42">
        <f t="shared" si="39"/>
        <v>-14.664455</v>
      </c>
      <c r="U165" s="42">
        <f t="shared" si="40"/>
        <v>0</v>
      </c>
      <c r="V165" s="42">
        <f t="shared" si="41"/>
        <v>0</v>
      </c>
    </row>
    <row r="166" spans="2:22" x14ac:dyDescent="0.25">
      <c r="B166">
        <v>37045000000</v>
      </c>
      <c r="C166">
        <v>-9.6880255000000002</v>
      </c>
      <c r="E166" s="6">
        <f t="shared" si="28"/>
        <v>37.784999999999997</v>
      </c>
      <c r="F166" s="6">
        <f t="shared" si="29"/>
        <v>-9.6902056000000005</v>
      </c>
      <c r="G166" s="42">
        <f t="shared" si="30"/>
        <v>-10.17686</v>
      </c>
      <c r="H166" s="42">
        <f t="shared" si="31"/>
        <v>-15.59341</v>
      </c>
      <c r="I166" s="42">
        <f t="shared" si="32"/>
        <v>-40.523724000000001</v>
      </c>
      <c r="J166" s="42">
        <f t="shared" si="33"/>
        <v>0</v>
      </c>
      <c r="K166" s="42">
        <f t="shared" si="34"/>
        <v>0</v>
      </c>
      <c r="M166">
        <v>37045000000</v>
      </c>
      <c r="N166">
        <v>-10.007823999999999</v>
      </c>
      <c r="P166" s="6">
        <f t="shared" si="35"/>
        <v>37.784999999999997</v>
      </c>
      <c r="Q166" s="6">
        <f t="shared" si="36"/>
        <v>-10.319027</v>
      </c>
      <c r="R166" s="42">
        <f t="shared" si="37"/>
        <v>-10.598884999999999</v>
      </c>
      <c r="S166" s="42">
        <f t="shared" si="38"/>
        <v>-11.420560999999999</v>
      </c>
      <c r="T166" s="42">
        <f t="shared" si="39"/>
        <v>-14.719448</v>
      </c>
      <c r="U166" s="42">
        <f t="shared" si="40"/>
        <v>0</v>
      </c>
      <c r="V166" s="42">
        <f t="shared" si="41"/>
        <v>0</v>
      </c>
    </row>
    <row r="167" spans="2:22" x14ac:dyDescent="0.25">
      <c r="B167">
        <v>37230000000</v>
      </c>
      <c r="C167">
        <v>-9.6789999000000009</v>
      </c>
      <c r="E167" s="6">
        <f t="shared" si="28"/>
        <v>37.97</v>
      </c>
      <c r="F167" s="6">
        <f t="shared" si="29"/>
        <v>-9.6894703</v>
      </c>
      <c r="G167" s="42">
        <f t="shared" si="30"/>
        <v>-10.197986999999999</v>
      </c>
      <c r="H167" s="42">
        <f t="shared" si="31"/>
        <v>-15.916499999999999</v>
      </c>
      <c r="I167" s="42">
        <f t="shared" si="32"/>
        <v>-41.782867000000003</v>
      </c>
      <c r="J167" s="42">
        <f t="shared" si="33"/>
        <v>0</v>
      </c>
      <c r="K167" s="42">
        <f t="shared" si="34"/>
        <v>0</v>
      </c>
      <c r="M167">
        <v>37230000000</v>
      </c>
      <c r="N167">
        <v>-10.050673</v>
      </c>
      <c r="P167" s="6">
        <f t="shared" si="35"/>
        <v>37.97</v>
      </c>
      <c r="Q167" s="6">
        <f t="shared" si="36"/>
        <v>-10.412245</v>
      </c>
      <c r="R167" s="42">
        <f t="shared" si="37"/>
        <v>-10.663468999999999</v>
      </c>
      <c r="S167" s="42">
        <f t="shared" si="38"/>
        <v>-11.440856999999999</v>
      </c>
      <c r="T167" s="42">
        <f t="shared" si="39"/>
        <v>-14.300414999999999</v>
      </c>
      <c r="U167" s="42">
        <f t="shared" si="40"/>
        <v>0</v>
      </c>
      <c r="V167" s="42">
        <f t="shared" si="41"/>
        <v>0</v>
      </c>
    </row>
    <row r="168" spans="2:22" x14ac:dyDescent="0.25">
      <c r="B168">
        <v>37415000000</v>
      </c>
      <c r="C168">
        <v>-9.6868029</v>
      </c>
      <c r="E168" s="6">
        <f t="shared" si="28"/>
        <v>38.155000000000001</v>
      </c>
      <c r="F168" s="6">
        <f t="shared" si="29"/>
        <v>-9.6753464000000005</v>
      </c>
      <c r="G168" s="42">
        <f t="shared" si="30"/>
        <v>-10.133188000000001</v>
      </c>
      <c r="H168" s="42">
        <f t="shared" si="31"/>
        <v>-15.210744</v>
      </c>
      <c r="I168" s="42">
        <f t="shared" si="32"/>
        <v>-39.951416000000002</v>
      </c>
      <c r="J168" s="42">
        <f t="shared" si="33"/>
        <v>0</v>
      </c>
      <c r="K168" s="42">
        <f t="shared" si="34"/>
        <v>0</v>
      </c>
      <c r="M168">
        <v>37415000000</v>
      </c>
      <c r="N168">
        <v>-10.12959</v>
      </c>
      <c r="P168" s="6">
        <f t="shared" si="35"/>
        <v>38.155000000000001</v>
      </c>
      <c r="Q168" s="6">
        <f t="shared" si="36"/>
        <v>-10.538043</v>
      </c>
      <c r="R168" s="42">
        <f t="shared" si="37"/>
        <v>-10.7615</v>
      </c>
      <c r="S168" s="42">
        <f t="shared" si="38"/>
        <v>-11.588127999999999</v>
      </c>
      <c r="T168" s="42">
        <f t="shared" si="39"/>
        <v>-14.829777</v>
      </c>
      <c r="U168" s="42">
        <f t="shared" si="40"/>
        <v>0</v>
      </c>
      <c r="V168" s="42">
        <f t="shared" si="41"/>
        <v>0</v>
      </c>
    </row>
    <row r="169" spans="2:22" x14ac:dyDescent="0.25">
      <c r="B169">
        <v>37600000000</v>
      </c>
      <c r="C169">
        <v>-9.6774901999999994</v>
      </c>
      <c r="E169" s="6">
        <f t="shared" si="28"/>
        <v>38.340000000000003</v>
      </c>
      <c r="F169" s="6">
        <f t="shared" si="29"/>
        <v>-9.6856755999999997</v>
      </c>
      <c r="G169" s="42">
        <f t="shared" si="30"/>
        <v>-10.035493000000001</v>
      </c>
      <c r="H169" s="42">
        <f t="shared" si="31"/>
        <v>-14.374041</v>
      </c>
      <c r="I169" s="42">
        <f t="shared" si="32"/>
        <v>-37.832382000000003</v>
      </c>
      <c r="J169" s="42">
        <f t="shared" si="33"/>
        <v>0</v>
      </c>
      <c r="K169" s="42">
        <f t="shared" si="34"/>
        <v>0</v>
      </c>
      <c r="M169">
        <v>37600000000</v>
      </c>
      <c r="N169">
        <v>-10.225457</v>
      </c>
      <c r="P169" s="6">
        <f t="shared" si="35"/>
        <v>38.340000000000003</v>
      </c>
      <c r="Q169" s="6">
        <f t="shared" si="36"/>
        <v>-10.657149</v>
      </c>
      <c r="R169" s="42">
        <f t="shared" si="37"/>
        <v>-10.84024</v>
      </c>
      <c r="S169" s="42">
        <f t="shared" si="38"/>
        <v>-11.746826</v>
      </c>
      <c r="T169" s="42">
        <f t="shared" si="39"/>
        <v>-15.563568999999999</v>
      </c>
      <c r="U169" s="42">
        <f t="shared" si="40"/>
        <v>0</v>
      </c>
      <c r="V169" s="42">
        <f t="shared" si="41"/>
        <v>0</v>
      </c>
    </row>
    <row r="170" spans="2:22" x14ac:dyDescent="0.25">
      <c r="B170">
        <v>37785000000</v>
      </c>
      <c r="C170">
        <v>-9.6902056000000005</v>
      </c>
      <c r="E170" s="6">
        <f t="shared" si="28"/>
        <v>38.524999999999999</v>
      </c>
      <c r="F170" s="6">
        <f t="shared" si="29"/>
        <v>-9.7190790000000007</v>
      </c>
      <c r="G170" s="42">
        <f t="shared" si="30"/>
        <v>-10.006145</v>
      </c>
      <c r="H170" s="42">
        <f t="shared" si="31"/>
        <v>-14.60126</v>
      </c>
      <c r="I170" s="42">
        <f t="shared" si="32"/>
        <v>-38.310242000000002</v>
      </c>
      <c r="J170" s="42">
        <f t="shared" si="33"/>
        <v>0</v>
      </c>
      <c r="K170" s="42">
        <f t="shared" si="34"/>
        <v>0</v>
      </c>
      <c r="M170">
        <v>37785000000</v>
      </c>
      <c r="N170">
        <v>-10.319027</v>
      </c>
      <c r="P170" s="6">
        <f t="shared" si="35"/>
        <v>38.524999999999999</v>
      </c>
      <c r="Q170" s="6">
        <f t="shared" si="36"/>
        <v>-10.743805</v>
      </c>
      <c r="R170" s="42">
        <f t="shared" si="37"/>
        <v>-10.875802999999999</v>
      </c>
      <c r="S170" s="42">
        <f t="shared" si="38"/>
        <v>-11.780862000000001</v>
      </c>
      <c r="T170" s="42">
        <f t="shared" si="39"/>
        <v>-15.708512000000001</v>
      </c>
      <c r="U170" s="42">
        <f t="shared" si="40"/>
        <v>0</v>
      </c>
      <c r="V170" s="42">
        <f t="shared" si="41"/>
        <v>0</v>
      </c>
    </row>
    <row r="171" spans="2:22" x14ac:dyDescent="0.25">
      <c r="B171">
        <v>37970000000</v>
      </c>
      <c r="C171">
        <v>-9.6894703</v>
      </c>
      <c r="E171" s="6">
        <f t="shared" si="28"/>
        <v>38.71</v>
      </c>
      <c r="F171" s="6">
        <f t="shared" si="29"/>
        <v>-9.7786750999999992</v>
      </c>
      <c r="G171" s="42">
        <f t="shared" si="30"/>
        <v>-10.030848000000001</v>
      </c>
      <c r="H171" s="42">
        <f t="shared" si="31"/>
        <v>-15.61692</v>
      </c>
      <c r="I171" s="42">
        <f t="shared" si="32"/>
        <v>-40.427757</v>
      </c>
      <c r="J171" s="42">
        <f t="shared" si="33"/>
        <v>0</v>
      </c>
      <c r="K171" s="42">
        <f t="shared" si="34"/>
        <v>0</v>
      </c>
      <c r="M171">
        <v>37970000000</v>
      </c>
      <c r="N171">
        <v>-10.412245</v>
      </c>
      <c r="P171" s="6">
        <f t="shared" si="35"/>
        <v>38.71</v>
      </c>
      <c r="Q171" s="6">
        <f t="shared" si="36"/>
        <v>-10.805199999999999</v>
      </c>
      <c r="R171" s="42">
        <f t="shared" si="37"/>
        <v>-10.886984999999999</v>
      </c>
      <c r="S171" s="42">
        <f t="shared" si="38"/>
        <v>-11.742787</v>
      </c>
      <c r="T171" s="42">
        <f t="shared" si="39"/>
        <v>-15.559559999999999</v>
      </c>
      <c r="U171" s="42">
        <f t="shared" si="40"/>
        <v>0</v>
      </c>
      <c r="V171" s="42">
        <f t="shared" si="41"/>
        <v>0</v>
      </c>
    </row>
    <row r="172" spans="2:22" x14ac:dyDescent="0.25">
      <c r="B172">
        <v>38155000000</v>
      </c>
      <c r="C172">
        <v>-9.6753464000000005</v>
      </c>
      <c r="E172" s="6">
        <f t="shared" si="28"/>
        <v>38.895000000000003</v>
      </c>
      <c r="F172" s="6">
        <f t="shared" si="29"/>
        <v>-9.8559017000000004</v>
      </c>
      <c r="G172" s="42">
        <f t="shared" si="30"/>
        <v>-10.026019</v>
      </c>
      <c r="H172" s="42">
        <f t="shared" si="31"/>
        <v>-15.980479000000001</v>
      </c>
      <c r="I172" s="42">
        <f t="shared" si="32"/>
        <v>-41.536186000000001</v>
      </c>
      <c r="J172" s="42">
        <f t="shared" si="33"/>
        <v>0</v>
      </c>
      <c r="K172" s="42">
        <f t="shared" si="34"/>
        <v>0</v>
      </c>
      <c r="M172">
        <v>38155000000</v>
      </c>
      <c r="N172">
        <v>-10.538043</v>
      </c>
      <c r="P172" s="6">
        <f t="shared" si="35"/>
        <v>38.895000000000003</v>
      </c>
      <c r="Q172" s="6">
        <f t="shared" si="36"/>
        <v>-10.832966000000001</v>
      </c>
      <c r="R172" s="42">
        <f t="shared" si="37"/>
        <v>-10.879842999999999</v>
      </c>
      <c r="S172" s="42">
        <f t="shared" si="38"/>
        <v>-11.715211</v>
      </c>
      <c r="T172" s="42">
        <f t="shared" si="39"/>
        <v>-15.509645000000001</v>
      </c>
      <c r="U172" s="42">
        <f t="shared" si="40"/>
        <v>0</v>
      </c>
      <c r="V172" s="42">
        <f t="shared" si="41"/>
        <v>0</v>
      </c>
    </row>
    <row r="173" spans="2:22" x14ac:dyDescent="0.25">
      <c r="B173">
        <v>38340000000</v>
      </c>
      <c r="C173">
        <v>-9.6856755999999997</v>
      </c>
      <c r="E173" s="6">
        <f t="shared" si="28"/>
        <v>39.08</v>
      </c>
      <c r="F173" s="6">
        <f t="shared" si="29"/>
        <v>-10.041696999999999</v>
      </c>
      <c r="G173" s="42">
        <f t="shared" si="30"/>
        <v>-10.138464000000001</v>
      </c>
      <c r="H173" s="42">
        <f t="shared" si="31"/>
        <v>-17.229548000000001</v>
      </c>
      <c r="I173" s="42">
        <f t="shared" si="32"/>
        <v>-44.409351000000001</v>
      </c>
      <c r="J173" s="42">
        <f t="shared" si="33"/>
        <v>0</v>
      </c>
      <c r="K173" s="42">
        <f t="shared" si="34"/>
        <v>0</v>
      </c>
      <c r="M173">
        <v>38340000000</v>
      </c>
      <c r="N173">
        <v>-10.657149</v>
      </c>
      <c r="P173" s="6">
        <f t="shared" si="35"/>
        <v>39.08</v>
      </c>
      <c r="Q173" s="6">
        <f t="shared" si="36"/>
        <v>-10.856026</v>
      </c>
      <c r="R173" s="42">
        <f t="shared" si="37"/>
        <v>-10.881021</v>
      </c>
      <c r="S173" s="42">
        <f t="shared" si="38"/>
        <v>-11.621319</v>
      </c>
      <c r="T173" s="42">
        <f t="shared" si="39"/>
        <v>-15.050447999999999</v>
      </c>
      <c r="U173" s="42">
        <f t="shared" si="40"/>
        <v>0</v>
      </c>
      <c r="V173" s="42">
        <f t="shared" si="41"/>
        <v>0</v>
      </c>
    </row>
    <row r="174" spans="2:22" x14ac:dyDescent="0.25">
      <c r="B174">
        <v>38525000000</v>
      </c>
      <c r="C174">
        <v>-9.7190790000000007</v>
      </c>
      <c r="E174" s="6">
        <f t="shared" si="28"/>
        <v>39.265000000000001</v>
      </c>
      <c r="F174" s="6">
        <f t="shared" si="29"/>
        <v>-10.14888</v>
      </c>
      <c r="G174" s="42">
        <f t="shared" si="30"/>
        <v>-10.240163000000001</v>
      </c>
      <c r="H174" s="42">
        <f t="shared" si="31"/>
        <v>-19.191889</v>
      </c>
      <c r="I174" s="42">
        <f t="shared" si="32"/>
        <v>-48.166888999999998</v>
      </c>
      <c r="J174" s="42">
        <f t="shared" si="33"/>
        <v>0</v>
      </c>
      <c r="K174" s="42">
        <f t="shared" si="34"/>
        <v>0</v>
      </c>
      <c r="M174">
        <v>38525000000</v>
      </c>
      <c r="N174">
        <v>-10.743805</v>
      </c>
      <c r="P174" s="6">
        <f t="shared" si="35"/>
        <v>39.265000000000001</v>
      </c>
      <c r="Q174" s="6">
        <f t="shared" si="36"/>
        <v>-10.839012</v>
      </c>
      <c r="R174" s="42">
        <f t="shared" si="37"/>
        <v>-10.855672999999999</v>
      </c>
      <c r="S174" s="42">
        <f t="shared" si="38"/>
        <v>-11.488766999999999</v>
      </c>
      <c r="T174" s="42">
        <f t="shared" si="39"/>
        <v>-14.331109</v>
      </c>
      <c r="U174" s="42">
        <f t="shared" si="40"/>
        <v>0</v>
      </c>
      <c r="V174" s="42">
        <f t="shared" si="41"/>
        <v>0</v>
      </c>
    </row>
    <row r="175" spans="2:22" x14ac:dyDescent="0.25">
      <c r="B175">
        <v>38710000000</v>
      </c>
      <c r="C175">
        <v>-9.7786750999999992</v>
      </c>
      <c r="E175" s="6">
        <f t="shared" si="28"/>
        <v>39.450000000000003</v>
      </c>
      <c r="F175" s="6">
        <f t="shared" si="29"/>
        <v>-10.241147</v>
      </c>
      <c r="G175" s="42">
        <f t="shared" si="30"/>
        <v>-10.310454</v>
      </c>
      <c r="H175" s="42">
        <f t="shared" si="31"/>
        <v>-20.395987999999999</v>
      </c>
      <c r="I175" s="42">
        <f t="shared" si="32"/>
        <v>-50.448932999999997</v>
      </c>
      <c r="J175" s="42">
        <f t="shared" si="33"/>
        <v>0</v>
      </c>
      <c r="K175" s="42">
        <f t="shared" si="34"/>
        <v>0</v>
      </c>
      <c r="M175">
        <v>38710000000</v>
      </c>
      <c r="N175">
        <v>-10.805199999999999</v>
      </c>
      <c r="P175" s="6">
        <f t="shared" si="35"/>
        <v>39.450000000000003</v>
      </c>
      <c r="Q175" s="6">
        <f t="shared" si="36"/>
        <v>-10.80803</v>
      </c>
      <c r="R175" s="42">
        <f t="shared" si="37"/>
        <v>-10.821997</v>
      </c>
      <c r="S175" s="42">
        <f t="shared" si="38"/>
        <v>-11.420855</v>
      </c>
      <c r="T175" s="42">
        <f t="shared" si="39"/>
        <v>-14.013294</v>
      </c>
      <c r="U175" s="42">
        <f t="shared" si="40"/>
        <v>0</v>
      </c>
      <c r="V175" s="42">
        <f t="shared" si="41"/>
        <v>0</v>
      </c>
    </row>
    <row r="176" spans="2:22" x14ac:dyDescent="0.25">
      <c r="B176">
        <v>38895000000</v>
      </c>
      <c r="C176">
        <v>-9.8559017000000004</v>
      </c>
      <c r="E176" s="6">
        <f t="shared" si="28"/>
        <v>39.634999999999998</v>
      </c>
      <c r="F176" s="6">
        <f t="shared" si="29"/>
        <v>-10.041372000000001</v>
      </c>
      <c r="G176" s="42">
        <f t="shared" si="30"/>
        <v>-10.371145</v>
      </c>
      <c r="H176" s="42">
        <f t="shared" si="31"/>
        <v>-21.247441999999999</v>
      </c>
      <c r="I176" s="42">
        <f t="shared" si="32"/>
        <v>-51.653495999999997</v>
      </c>
      <c r="J176" s="42">
        <f t="shared" si="33"/>
        <v>0</v>
      </c>
      <c r="K176" s="42">
        <f t="shared" si="34"/>
        <v>0</v>
      </c>
      <c r="M176">
        <v>38895000000</v>
      </c>
      <c r="N176">
        <v>-10.832966000000001</v>
      </c>
      <c r="P176" s="6">
        <f t="shared" si="35"/>
        <v>39.634999999999998</v>
      </c>
      <c r="Q176" s="6">
        <f t="shared" si="36"/>
        <v>-10.726101</v>
      </c>
      <c r="R176" s="42">
        <f t="shared" si="37"/>
        <v>-10.785522</v>
      </c>
      <c r="S176" s="42">
        <f t="shared" si="38"/>
        <v>-11.377869</v>
      </c>
      <c r="T176" s="42">
        <f t="shared" si="39"/>
        <v>-13.785420999999999</v>
      </c>
      <c r="U176" s="42">
        <f t="shared" si="40"/>
        <v>0</v>
      </c>
      <c r="V176" s="42">
        <f t="shared" si="41"/>
        <v>0</v>
      </c>
    </row>
    <row r="177" spans="2:22" x14ac:dyDescent="0.25">
      <c r="B177">
        <v>39080000000</v>
      </c>
      <c r="C177">
        <v>-10.041696999999999</v>
      </c>
      <c r="E177" s="6">
        <f t="shared" si="28"/>
        <v>39.82</v>
      </c>
      <c r="F177" s="6">
        <f t="shared" si="29"/>
        <v>-9.8086414000000008</v>
      </c>
      <c r="G177" s="42">
        <f t="shared" si="30"/>
        <v>-10.328018</v>
      </c>
      <c r="H177" s="42">
        <f t="shared" si="31"/>
        <v>-21.896208000000001</v>
      </c>
      <c r="I177" s="42">
        <f t="shared" si="32"/>
        <v>-53.153239999999997</v>
      </c>
      <c r="J177" s="42">
        <f t="shared" si="33"/>
        <v>0</v>
      </c>
      <c r="K177" s="42">
        <f t="shared" si="34"/>
        <v>0</v>
      </c>
      <c r="M177">
        <v>39080000000</v>
      </c>
      <c r="N177">
        <v>-10.856026</v>
      </c>
      <c r="P177" s="6">
        <f t="shared" si="35"/>
        <v>39.82</v>
      </c>
      <c r="Q177" s="6">
        <f t="shared" si="36"/>
        <v>-10.661292</v>
      </c>
      <c r="R177" s="42">
        <f t="shared" si="37"/>
        <v>-10.752416999999999</v>
      </c>
      <c r="S177" s="42">
        <f t="shared" si="38"/>
        <v>-11.327169</v>
      </c>
      <c r="T177" s="42">
        <f t="shared" si="39"/>
        <v>-13.493872</v>
      </c>
      <c r="U177" s="42">
        <f t="shared" si="40"/>
        <v>0</v>
      </c>
      <c r="V177" s="42">
        <f t="shared" si="41"/>
        <v>0</v>
      </c>
    </row>
    <row r="178" spans="2:22" x14ac:dyDescent="0.25">
      <c r="B178">
        <v>39265000000</v>
      </c>
      <c r="C178">
        <v>-10.14888</v>
      </c>
      <c r="E178" s="6">
        <f t="shared" si="28"/>
        <v>40.005000000000003</v>
      </c>
      <c r="F178" s="6">
        <f t="shared" si="29"/>
        <v>-9.4692258999999996</v>
      </c>
      <c r="G178" s="42">
        <f t="shared" si="30"/>
        <v>-10.130818</v>
      </c>
      <c r="H178" s="42">
        <f t="shared" si="31"/>
        <v>-21.387169</v>
      </c>
      <c r="I178" s="42">
        <f t="shared" si="32"/>
        <v>-52.673439000000002</v>
      </c>
      <c r="J178" s="42">
        <f t="shared" si="33"/>
        <v>0</v>
      </c>
      <c r="K178" s="42">
        <f t="shared" si="34"/>
        <v>0</v>
      </c>
      <c r="M178">
        <v>39265000000</v>
      </c>
      <c r="N178">
        <v>-10.839012</v>
      </c>
      <c r="P178" s="6">
        <f t="shared" si="35"/>
        <v>40.005000000000003</v>
      </c>
      <c r="Q178" s="6">
        <f t="shared" si="36"/>
        <v>-10.571142999999999</v>
      </c>
      <c r="R178" s="42">
        <f t="shared" si="37"/>
        <v>-10.694626</v>
      </c>
      <c r="S178" s="42">
        <f t="shared" si="38"/>
        <v>-11.329067999999999</v>
      </c>
      <c r="T178" s="42">
        <f t="shared" si="39"/>
        <v>-13.601228000000001</v>
      </c>
      <c r="U178" s="42">
        <f t="shared" si="40"/>
        <v>0</v>
      </c>
      <c r="V178" s="42">
        <f t="shared" si="41"/>
        <v>0</v>
      </c>
    </row>
    <row r="179" spans="2:22" x14ac:dyDescent="0.25">
      <c r="B179">
        <v>39450000000</v>
      </c>
      <c r="C179">
        <v>-10.241147</v>
      </c>
      <c r="E179" s="6">
        <f t="shared" si="28"/>
        <v>40.19</v>
      </c>
      <c r="F179" s="6">
        <f t="shared" si="29"/>
        <v>-9.1672440000000002</v>
      </c>
      <c r="G179" s="42">
        <f t="shared" si="30"/>
        <v>-10.071165000000001</v>
      </c>
      <c r="H179" s="42">
        <f t="shared" si="31"/>
        <v>-20.986792000000001</v>
      </c>
      <c r="I179" s="42">
        <f t="shared" si="32"/>
        <v>-52.226162000000002</v>
      </c>
      <c r="J179" s="42">
        <f t="shared" si="33"/>
        <v>0</v>
      </c>
      <c r="K179" s="42">
        <f t="shared" si="34"/>
        <v>0</v>
      </c>
      <c r="M179">
        <v>39450000000</v>
      </c>
      <c r="N179">
        <v>-10.80803</v>
      </c>
      <c r="P179" s="6">
        <f t="shared" si="35"/>
        <v>40.19</v>
      </c>
      <c r="Q179" s="6">
        <f t="shared" si="36"/>
        <v>-10.486093</v>
      </c>
      <c r="R179" s="42">
        <f t="shared" si="37"/>
        <v>-10.646160999999999</v>
      </c>
      <c r="S179" s="42">
        <f t="shared" si="38"/>
        <v>-11.309587000000001</v>
      </c>
      <c r="T179" s="42">
        <f t="shared" si="39"/>
        <v>-13.602319</v>
      </c>
      <c r="U179" s="42">
        <f t="shared" si="40"/>
        <v>0</v>
      </c>
      <c r="V179" s="42">
        <f t="shared" si="41"/>
        <v>0</v>
      </c>
    </row>
    <row r="180" spans="2:22" x14ac:dyDescent="0.25">
      <c r="B180">
        <v>39635000000</v>
      </c>
      <c r="C180">
        <v>-10.041372000000001</v>
      </c>
      <c r="E180" s="6">
        <f t="shared" si="28"/>
        <v>40.375</v>
      </c>
      <c r="F180" s="6">
        <f t="shared" si="29"/>
        <v>-8.8763694999999991</v>
      </c>
      <c r="G180" s="42">
        <f t="shared" si="30"/>
        <v>-10.019098</v>
      </c>
      <c r="H180" s="42">
        <f t="shared" si="31"/>
        <v>-20.799095000000001</v>
      </c>
      <c r="I180" s="42">
        <f t="shared" si="32"/>
        <v>-52.063685999999997</v>
      </c>
      <c r="J180" s="42">
        <f t="shared" si="33"/>
        <v>0</v>
      </c>
      <c r="K180" s="42">
        <f t="shared" si="34"/>
        <v>0</v>
      </c>
      <c r="M180">
        <v>39635000000</v>
      </c>
      <c r="N180">
        <v>-10.726101</v>
      </c>
      <c r="P180" s="6">
        <f t="shared" si="35"/>
        <v>40.375</v>
      </c>
      <c r="Q180" s="6">
        <f t="shared" si="36"/>
        <v>-10.417706000000001</v>
      </c>
      <c r="R180" s="42">
        <f t="shared" si="37"/>
        <v>-10.623810000000001</v>
      </c>
      <c r="S180" s="42">
        <f t="shared" si="38"/>
        <v>-11.297744</v>
      </c>
      <c r="T180" s="42">
        <f t="shared" si="39"/>
        <v>-13.611501000000001</v>
      </c>
      <c r="U180" s="42">
        <f t="shared" si="40"/>
        <v>0</v>
      </c>
      <c r="V180" s="42">
        <f t="shared" si="41"/>
        <v>0</v>
      </c>
    </row>
    <row r="181" spans="2:22" x14ac:dyDescent="0.25">
      <c r="B181">
        <v>39820000000</v>
      </c>
      <c r="C181">
        <v>-9.8086414000000008</v>
      </c>
      <c r="E181" s="6">
        <f t="shared" si="28"/>
        <v>40.56</v>
      </c>
      <c r="F181" s="6">
        <f t="shared" si="29"/>
        <v>-8.8502063999999994</v>
      </c>
      <c r="G181" s="42">
        <f t="shared" si="30"/>
        <v>-9.8522490999999999</v>
      </c>
      <c r="H181" s="42">
        <f t="shared" si="31"/>
        <v>-19.498688000000001</v>
      </c>
      <c r="I181" s="42">
        <f t="shared" si="32"/>
        <v>-50.240302999999997</v>
      </c>
      <c r="J181" s="42">
        <f t="shared" si="33"/>
        <v>0</v>
      </c>
      <c r="K181" s="42">
        <f t="shared" si="34"/>
        <v>0</v>
      </c>
      <c r="M181">
        <v>39820000000</v>
      </c>
      <c r="N181">
        <v>-10.661292</v>
      </c>
      <c r="P181" s="6">
        <f t="shared" si="35"/>
        <v>40.56</v>
      </c>
      <c r="Q181" s="6">
        <f t="shared" si="36"/>
        <v>-10.418530000000001</v>
      </c>
      <c r="R181" s="42">
        <f t="shared" si="37"/>
        <v>-10.636806</v>
      </c>
      <c r="S181" s="42">
        <f t="shared" si="38"/>
        <v>-11.354989</v>
      </c>
      <c r="T181" s="42">
        <f t="shared" si="39"/>
        <v>-13.940383000000001</v>
      </c>
      <c r="U181" s="42">
        <f t="shared" si="40"/>
        <v>0</v>
      </c>
      <c r="V181" s="42">
        <f t="shared" si="41"/>
        <v>0</v>
      </c>
    </row>
    <row r="182" spans="2:22" x14ac:dyDescent="0.25">
      <c r="B182">
        <v>40005000000</v>
      </c>
      <c r="C182">
        <v>-9.4692258999999996</v>
      </c>
      <c r="E182" s="6">
        <f t="shared" si="28"/>
        <v>40.744999999999997</v>
      </c>
      <c r="F182" s="6">
        <f t="shared" si="29"/>
        <v>-8.8393192000000003</v>
      </c>
      <c r="G182" s="42">
        <f t="shared" si="30"/>
        <v>-9.7971573000000003</v>
      </c>
      <c r="H182" s="42">
        <f t="shared" si="31"/>
        <v>-18.783294999999999</v>
      </c>
      <c r="I182" s="42">
        <f t="shared" si="32"/>
        <v>-48.733223000000002</v>
      </c>
      <c r="J182" s="42">
        <f t="shared" si="33"/>
        <v>0</v>
      </c>
      <c r="K182" s="42">
        <f t="shared" si="34"/>
        <v>0</v>
      </c>
      <c r="M182">
        <v>40005000000</v>
      </c>
      <c r="N182">
        <v>-10.571142999999999</v>
      </c>
      <c r="P182" s="6">
        <f t="shared" si="35"/>
        <v>40.744999999999997</v>
      </c>
      <c r="Q182" s="6">
        <f t="shared" si="36"/>
        <v>-10.434407999999999</v>
      </c>
      <c r="R182" s="42">
        <f t="shared" si="37"/>
        <v>-10.671449000000001</v>
      </c>
      <c r="S182" s="42">
        <f t="shared" si="38"/>
        <v>-11.432517000000001</v>
      </c>
      <c r="T182" s="42">
        <f t="shared" si="39"/>
        <v>-14.244534</v>
      </c>
      <c r="U182" s="42">
        <f t="shared" si="40"/>
        <v>0</v>
      </c>
      <c r="V182" s="42">
        <f t="shared" si="41"/>
        <v>0</v>
      </c>
    </row>
    <row r="183" spans="2:22" x14ac:dyDescent="0.25">
      <c r="B183">
        <v>40190000000</v>
      </c>
      <c r="C183">
        <v>-9.1672440000000002</v>
      </c>
      <c r="E183" s="6">
        <f t="shared" si="28"/>
        <v>40.93</v>
      </c>
      <c r="F183" s="6">
        <f t="shared" si="29"/>
        <v>-8.8455162000000005</v>
      </c>
      <c r="G183" s="42">
        <f t="shared" si="30"/>
        <v>-9.8569431000000005</v>
      </c>
      <c r="H183" s="42">
        <f t="shared" si="31"/>
        <v>-19.083542000000001</v>
      </c>
      <c r="I183" s="42">
        <f t="shared" si="32"/>
        <v>-49.010005999999997</v>
      </c>
      <c r="J183" s="42">
        <f t="shared" si="33"/>
        <v>0</v>
      </c>
      <c r="K183" s="42">
        <f t="shared" si="34"/>
        <v>0</v>
      </c>
      <c r="M183">
        <v>40190000000</v>
      </c>
      <c r="N183">
        <v>-10.486093</v>
      </c>
      <c r="P183" s="6">
        <f t="shared" si="35"/>
        <v>40.93</v>
      </c>
      <c r="Q183" s="6">
        <f t="shared" si="36"/>
        <v>-10.430208</v>
      </c>
      <c r="R183" s="42">
        <f t="shared" si="37"/>
        <v>-10.694656999999999</v>
      </c>
      <c r="S183" s="42">
        <f t="shared" si="38"/>
        <v>-11.448936</v>
      </c>
      <c r="T183" s="42">
        <f t="shared" si="39"/>
        <v>-14.142064</v>
      </c>
      <c r="U183" s="42">
        <f t="shared" si="40"/>
        <v>0</v>
      </c>
      <c r="V183" s="42">
        <f t="shared" si="41"/>
        <v>0</v>
      </c>
    </row>
    <row r="184" spans="2:22" x14ac:dyDescent="0.25">
      <c r="B184">
        <v>40375000000</v>
      </c>
      <c r="C184">
        <v>-8.8763694999999991</v>
      </c>
      <c r="E184" s="6">
        <f t="shared" si="28"/>
        <v>41.115000000000002</v>
      </c>
      <c r="F184" s="6">
        <f t="shared" si="29"/>
        <v>-8.8721209000000005</v>
      </c>
      <c r="G184" s="42">
        <f t="shared" si="30"/>
        <v>-9.9589347999999998</v>
      </c>
      <c r="H184" s="42">
        <f t="shared" si="31"/>
        <v>-19.640535</v>
      </c>
      <c r="I184" s="42">
        <f t="shared" si="32"/>
        <v>-50.068531</v>
      </c>
      <c r="J184" s="42">
        <f t="shared" si="33"/>
        <v>0</v>
      </c>
      <c r="K184" s="42">
        <f t="shared" si="34"/>
        <v>0</v>
      </c>
      <c r="M184">
        <v>40375000000</v>
      </c>
      <c r="N184">
        <v>-10.417706000000001</v>
      </c>
      <c r="P184" s="6">
        <f t="shared" si="35"/>
        <v>41.115000000000002</v>
      </c>
      <c r="Q184" s="6">
        <f t="shared" si="36"/>
        <v>-10.447329</v>
      </c>
      <c r="R184" s="42">
        <f t="shared" si="37"/>
        <v>-10.724391000000001</v>
      </c>
      <c r="S184" s="42">
        <f t="shared" si="38"/>
        <v>-11.488187</v>
      </c>
      <c r="T184" s="42">
        <f t="shared" si="39"/>
        <v>-14.155139</v>
      </c>
      <c r="U184" s="42">
        <f t="shared" si="40"/>
        <v>0</v>
      </c>
      <c r="V184" s="42">
        <f t="shared" si="41"/>
        <v>0</v>
      </c>
    </row>
    <row r="185" spans="2:22" x14ac:dyDescent="0.25">
      <c r="B185">
        <v>40560000000</v>
      </c>
      <c r="C185">
        <v>-8.8502063999999994</v>
      </c>
      <c r="E185" s="6">
        <f t="shared" si="28"/>
        <v>41.3</v>
      </c>
      <c r="F185" s="6">
        <f t="shared" si="29"/>
        <v>-8.9098004999999993</v>
      </c>
      <c r="G185" s="42">
        <f t="shared" si="30"/>
        <v>-9.9614428999999998</v>
      </c>
      <c r="H185" s="42">
        <f t="shared" si="31"/>
        <v>-19.385459999999998</v>
      </c>
      <c r="I185" s="42">
        <f t="shared" si="32"/>
        <v>-49.781826000000002</v>
      </c>
      <c r="J185" s="42">
        <f t="shared" si="33"/>
        <v>0</v>
      </c>
      <c r="K185" s="42">
        <f t="shared" si="34"/>
        <v>0</v>
      </c>
      <c r="M185">
        <v>40560000000</v>
      </c>
      <c r="N185">
        <v>-10.418530000000001</v>
      </c>
      <c r="P185" s="6">
        <f t="shared" si="35"/>
        <v>41.3</v>
      </c>
      <c r="Q185" s="6">
        <f t="shared" si="36"/>
        <v>-10.473236</v>
      </c>
      <c r="R185" s="42">
        <f t="shared" si="37"/>
        <v>-10.767893000000001</v>
      </c>
      <c r="S185" s="42">
        <f t="shared" si="38"/>
        <v>-11.581386</v>
      </c>
      <c r="T185" s="42">
        <f t="shared" si="39"/>
        <v>-14.352622</v>
      </c>
      <c r="U185" s="42">
        <f t="shared" si="40"/>
        <v>0</v>
      </c>
      <c r="V185" s="42">
        <f t="shared" si="41"/>
        <v>0</v>
      </c>
    </row>
    <row r="186" spans="2:22" x14ac:dyDescent="0.25">
      <c r="B186">
        <v>40745000000</v>
      </c>
      <c r="C186">
        <v>-8.8393192000000003</v>
      </c>
      <c r="E186" s="6">
        <f t="shared" si="28"/>
        <v>41.484999999999999</v>
      </c>
      <c r="F186" s="6">
        <f t="shared" si="29"/>
        <v>-8.9738646000000006</v>
      </c>
      <c r="G186" s="42">
        <f t="shared" si="30"/>
        <v>-9.9979916000000006</v>
      </c>
      <c r="H186" s="42">
        <f t="shared" si="31"/>
        <v>-19.048532000000002</v>
      </c>
      <c r="I186" s="42">
        <f t="shared" si="32"/>
        <v>-48.984817999999997</v>
      </c>
      <c r="J186" s="42">
        <f t="shared" si="33"/>
        <v>0</v>
      </c>
      <c r="K186" s="42">
        <f t="shared" si="34"/>
        <v>0</v>
      </c>
      <c r="M186">
        <v>40745000000</v>
      </c>
      <c r="N186">
        <v>-10.434407999999999</v>
      </c>
      <c r="P186" s="6">
        <f t="shared" si="35"/>
        <v>41.484999999999999</v>
      </c>
      <c r="Q186" s="6">
        <f t="shared" si="36"/>
        <v>-10.490936</v>
      </c>
      <c r="R186" s="42">
        <f t="shared" si="37"/>
        <v>-10.807411999999999</v>
      </c>
      <c r="S186" s="42">
        <f t="shared" si="38"/>
        <v>-11.701211000000001</v>
      </c>
      <c r="T186" s="42">
        <f t="shared" si="39"/>
        <v>-14.544066000000001</v>
      </c>
      <c r="U186" s="42">
        <f t="shared" si="40"/>
        <v>0</v>
      </c>
      <c r="V186" s="42">
        <f t="shared" si="41"/>
        <v>0</v>
      </c>
    </row>
    <row r="187" spans="2:22" x14ac:dyDescent="0.25">
      <c r="B187">
        <v>40930000000</v>
      </c>
      <c r="C187">
        <v>-8.8455162000000005</v>
      </c>
      <c r="E187" s="6">
        <f t="shared" si="28"/>
        <v>41.67</v>
      </c>
      <c r="F187" s="6">
        <f t="shared" si="29"/>
        <v>-9.0567922999999997</v>
      </c>
      <c r="G187" s="42">
        <f t="shared" si="30"/>
        <v>-10.158407</v>
      </c>
      <c r="H187" s="42">
        <f t="shared" si="31"/>
        <v>-19.672250999999999</v>
      </c>
      <c r="I187" s="42">
        <f t="shared" si="32"/>
        <v>-50.266593999999998</v>
      </c>
      <c r="J187" s="42">
        <f t="shared" si="33"/>
        <v>0</v>
      </c>
      <c r="K187" s="42">
        <f t="shared" si="34"/>
        <v>0</v>
      </c>
      <c r="M187">
        <v>40930000000</v>
      </c>
      <c r="N187">
        <v>-10.430208</v>
      </c>
      <c r="P187" s="6">
        <f t="shared" si="35"/>
        <v>41.67</v>
      </c>
      <c r="Q187" s="6">
        <f t="shared" si="36"/>
        <v>-10.506484</v>
      </c>
      <c r="R187" s="42">
        <f t="shared" si="37"/>
        <v>-10.836643</v>
      </c>
      <c r="S187" s="42">
        <f t="shared" si="38"/>
        <v>-11.716419999999999</v>
      </c>
      <c r="T187" s="42">
        <f t="shared" si="39"/>
        <v>-14.342884</v>
      </c>
      <c r="U187" s="42">
        <f t="shared" si="40"/>
        <v>0</v>
      </c>
      <c r="V187" s="42">
        <f t="shared" si="41"/>
        <v>0</v>
      </c>
    </row>
    <row r="188" spans="2:22" x14ac:dyDescent="0.25">
      <c r="B188">
        <v>41115000000</v>
      </c>
      <c r="C188">
        <v>-8.8721209000000005</v>
      </c>
      <c r="E188" s="6">
        <f t="shared" si="28"/>
        <v>41.854999999999997</v>
      </c>
      <c r="F188" s="6">
        <f t="shared" si="29"/>
        <v>-9.1006079</v>
      </c>
      <c r="G188" s="42">
        <f t="shared" si="30"/>
        <v>-10.213381</v>
      </c>
      <c r="H188" s="42">
        <f t="shared" si="31"/>
        <v>-19.246925000000001</v>
      </c>
      <c r="I188" s="42">
        <f t="shared" si="32"/>
        <v>-49.308151000000002</v>
      </c>
      <c r="J188" s="42">
        <f t="shared" si="33"/>
        <v>0</v>
      </c>
      <c r="K188" s="42">
        <f t="shared" si="34"/>
        <v>0</v>
      </c>
      <c r="M188">
        <v>41115000000</v>
      </c>
      <c r="N188">
        <v>-10.447329</v>
      </c>
      <c r="P188" s="6">
        <f t="shared" si="35"/>
        <v>41.854999999999997</v>
      </c>
      <c r="Q188" s="6">
        <f t="shared" si="36"/>
        <v>-10.553576</v>
      </c>
      <c r="R188" s="42">
        <f t="shared" si="37"/>
        <v>-10.898721999999999</v>
      </c>
      <c r="S188" s="42">
        <f t="shared" si="38"/>
        <v>-11.839259999999999</v>
      </c>
      <c r="T188" s="42">
        <f t="shared" si="39"/>
        <v>-14.473326</v>
      </c>
      <c r="U188" s="42">
        <f t="shared" si="40"/>
        <v>0</v>
      </c>
      <c r="V188" s="42">
        <f t="shared" si="41"/>
        <v>0</v>
      </c>
    </row>
    <row r="189" spans="2:22" x14ac:dyDescent="0.25">
      <c r="B189">
        <v>41300000000</v>
      </c>
      <c r="C189">
        <v>-8.9098004999999993</v>
      </c>
      <c r="E189" s="6">
        <f t="shared" si="28"/>
        <v>42.04</v>
      </c>
      <c r="F189" s="6">
        <f t="shared" si="29"/>
        <v>-9.1931677000000001</v>
      </c>
      <c r="G189" s="42">
        <f t="shared" si="30"/>
        <v>-10.254892</v>
      </c>
      <c r="H189" s="42">
        <f t="shared" si="31"/>
        <v>-18.128959999999999</v>
      </c>
      <c r="I189" s="42">
        <f t="shared" si="32"/>
        <v>-47.301788000000002</v>
      </c>
      <c r="J189" s="42">
        <f t="shared" si="33"/>
        <v>0</v>
      </c>
      <c r="K189" s="42">
        <f t="shared" si="34"/>
        <v>0</v>
      </c>
      <c r="M189">
        <v>41300000000</v>
      </c>
      <c r="N189">
        <v>-10.473236</v>
      </c>
      <c r="P189" s="6">
        <f t="shared" si="35"/>
        <v>42.04</v>
      </c>
      <c r="Q189" s="6">
        <f t="shared" si="36"/>
        <v>-10.652445999999999</v>
      </c>
      <c r="R189" s="42">
        <f t="shared" si="37"/>
        <v>-11.037364999999999</v>
      </c>
      <c r="S189" s="42">
        <f t="shared" si="38"/>
        <v>-12.053337000000001</v>
      </c>
      <c r="T189" s="42">
        <f t="shared" si="39"/>
        <v>-14.776438000000001</v>
      </c>
      <c r="U189" s="42">
        <f t="shared" si="40"/>
        <v>0</v>
      </c>
      <c r="V189" s="42">
        <f t="shared" si="41"/>
        <v>0</v>
      </c>
    </row>
    <row r="190" spans="2:22" x14ac:dyDescent="0.25">
      <c r="B190">
        <v>41485000000</v>
      </c>
      <c r="C190">
        <v>-8.9738646000000006</v>
      </c>
      <c r="E190" s="6">
        <f t="shared" si="28"/>
        <v>42.225000000000001</v>
      </c>
      <c r="F190" s="6">
        <f t="shared" si="29"/>
        <v>-9.3594398000000005</v>
      </c>
      <c r="G190" s="42">
        <f t="shared" si="30"/>
        <v>-10.487952999999999</v>
      </c>
      <c r="H190" s="42">
        <f t="shared" si="31"/>
        <v>-18.002438999999999</v>
      </c>
      <c r="I190" s="42">
        <f t="shared" si="32"/>
        <v>-46.609504999999999</v>
      </c>
      <c r="J190" s="42">
        <f t="shared" si="33"/>
        <v>0</v>
      </c>
      <c r="K190" s="42">
        <f t="shared" si="34"/>
        <v>0</v>
      </c>
      <c r="M190">
        <v>41485000000</v>
      </c>
      <c r="N190">
        <v>-10.490936</v>
      </c>
      <c r="P190" s="6">
        <f t="shared" si="35"/>
        <v>42.225000000000001</v>
      </c>
      <c r="Q190" s="6">
        <f t="shared" si="36"/>
        <v>-10.806203</v>
      </c>
      <c r="R190" s="42">
        <f t="shared" si="37"/>
        <v>-11.224833</v>
      </c>
      <c r="S190" s="42">
        <f t="shared" si="38"/>
        <v>-12.303119000000001</v>
      </c>
      <c r="T190" s="42">
        <f t="shared" si="39"/>
        <v>-14.952807999999999</v>
      </c>
      <c r="U190" s="42">
        <f t="shared" si="40"/>
        <v>0</v>
      </c>
      <c r="V190" s="42">
        <f t="shared" si="41"/>
        <v>0</v>
      </c>
    </row>
    <row r="191" spans="2:22" x14ac:dyDescent="0.25">
      <c r="B191">
        <v>41670000000</v>
      </c>
      <c r="C191">
        <v>-9.0567922999999997</v>
      </c>
      <c r="E191" s="6">
        <f t="shared" si="28"/>
        <v>42.41</v>
      </c>
      <c r="F191" s="6">
        <f t="shared" si="29"/>
        <v>-9.5426397000000005</v>
      </c>
      <c r="G191" s="42">
        <f t="shared" si="30"/>
        <v>-10.725284</v>
      </c>
      <c r="H191" s="42">
        <f t="shared" si="31"/>
        <v>-17.928335000000001</v>
      </c>
      <c r="I191" s="42">
        <f t="shared" si="32"/>
        <v>-45.727134999999997</v>
      </c>
      <c r="J191" s="42">
        <f t="shared" si="33"/>
        <v>0</v>
      </c>
      <c r="K191" s="42">
        <f t="shared" si="34"/>
        <v>0</v>
      </c>
      <c r="M191">
        <v>41670000000</v>
      </c>
      <c r="N191">
        <v>-10.506484</v>
      </c>
      <c r="P191" s="6">
        <f t="shared" si="35"/>
        <v>42.41</v>
      </c>
      <c r="Q191" s="6">
        <f t="shared" si="36"/>
        <v>-10.970572000000001</v>
      </c>
      <c r="R191" s="42">
        <f t="shared" si="37"/>
        <v>-11.430465</v>
      </c>
      <c r="S191" s="42">
        <f t="shared" si="38"/>
        <v>-12.565113999999999</v>
      </c>
      <c r="T191" s="42">
        <f t="shared" si="39"/>
        <v>-15.096771</v>
      </c>
      <c r="U191" s="42">
        <f t="shared" si="40"/>
        <v>0</v>
      </c>
      <c r="V191" s="42">
        <f t="shared" si="41"/>
        <v>0</v>
      </c>
    </row>
    <row r="192" spans="2:22" x14ac:dyDescent="0.25">
      <c r="B192">
        <v>41855000000</v>
      </c>
      <c r="C192">
        <v>-9.1006079</v>
      </c>
      <c r="E192" s="6">
        <f t="shared" si="28"/>
        <v>42.594999999999999</v>
      </c>
      <c r="F192" s="6">
        <f t="shared" si="29"/>
        <v>-9.7577695999999996</v>
      </c>
      <c r="G192" s="42">
        <f t="shared" si="30"/>
        <v>-10.976345999999999</v>
      </c>
      <c r="H192" s="42">
        <f t="shared" si="31"/>
        <v>-17.799081999999999</v>
      </c>
      <c r="I192" s="42">
        <f t="shared" si="32"/>
        <v>-44.962158000000002</v>
      </c>
      <c r="J192" s="42">
        <f t="shared" si="33"/>
        <v>0</v>
      </c>
      <c r="K192" s="42">
        <f t="shared" si="34"/>
        <v>0</v>
      </c>
      <c r="M192">
        <v>41855000000</v>
      </c>
      <c r="N192">
        <v>-10.553576</v>
      </c>
      <c r="P192" s="6">
        <f t="shared" si="35"/>
        <v>42.594999999999999</v>
      </c>
      <c r="Q192" s="6">
        <f t="shared" si="36"/>
        <v>-11.126054999999999</v>
      </c>
      <c r="R192" s="42">
        <f t="shared" si="37"/>
        <v>-11.62262</v>
      </c>
      <c r="S192" s="42">
        <f t="shared" si="38"/>
        <v>-12.834250000000001</v>
      </c>
      <c r="T192" s="42">
        <f t="shared" si="39"/>
        <v>-15.322641000000001</v>
      </c>
      <c r="U192" s="42">
        <f t="shared" si="40"/>
        <v>0</v>
      </c>
      <c r="V192" s="42">
        <f t="shared" si="41"/>
        <v>0</v>
      </c>
    </row>
    <row r="193" spans="2:22" x14ac:dyDescent="0.25">
      <c r="B193">
        <v>42040000000</v>
      </c>
      <c r="C193">
        <v>-9.1931677000000001</v>
      </c>
      <c r="E193" s="6">
        <f t="shared" si="28"/>
        <v>42.78</v>
      </c>
      <c r="F193" s="6">
        <f t="shared" si="29"/>
        <v>-10.048875000000001</v>
      </c>
      <c r="G193" s="42">
        <f t="shared" si="30"/>
        <v>-11.385666000000001</v>
      </c>
      <c r="H193" s="42">
        <f t="shared" si="31"/>
        <v>-18.874846999999999</v>
      </c>
      <c r="I193" s="42">
        <f t="shared" si="32"/>
        <v>-46.771670999999998</v>
      </c>
      <c r="J193" s="42">
        <f t="shared" si="33"/>
        <v>0</v>
      </c>
      <c r="K193" s="42">
        <f t="shared" si="34"/>
        <v>0</v>
      </c>
      <c r="M193">
        <v>42040000000</v>
      </c>
      <c r="N193">
        <v>-10.652445999999999</v>
      </c>
      <c r="P193" s="6">
        <f t="shared" si="35"/>
        <v>42.78</v>
      </c>
      <c r="Q193" s="6">
        <f t="shared" si="36"/>
        <v>-11.265725</v>
      </c>
      <c r="R193" s="42">
        <f t="shared" si="37"/>
        <v>-11.779673000000001</v>
      </c>
      <c r="S193" s="42">
        <f t="shared" si="38"/>
        <v>-12.989485999999999</v>
      </c>
      <c r="T193" s="42">
        <f t="shared" si="39"/>
        <v>-15.340389999999999</v>
      </c>
      <c r="U193" s="42">
        <f t="shared" si="40"/>
        <v>0</v>
      </c>
      <c r="V193" s="42">
        <f t="shared" si="41"/>
        <v>0</v>
      </c>
    </row>
    <row r="194" spans="2:22" x14ac:dyDescent="0.25">
      <c r="B194">
        <v>42225000000</v>
      </c>
      <c r="C194">
        <v>-9.3594398000000005</v>
      </c>
      <c r="E194" s="6">
        <f t="shared" si="28"/>
        <v>42.965000000000003</v>
      </c>
      <c r="F194" s="6">
        <f t="shared" si="29"/>
        <v>-10.292026999999999</v>
      </c>
      <c r="G194" s="42">
        <f t="shared" si="30"/>
        <v>-11.675867999999999</v>
      </c>
      <c r="H194" s="42">
        <f t="shared" si="31"/>
        <v>-19.195399999999999</v>
      </c>
      <c r="I194" s="42">
        <f t="shared" si="32"/>
        <v>-47.259143999999999</v>
      </c>
      <c r="J194" s="42">
        <f t="shared" si="33"/>
        <v>0</v>
      </c>
      <c r="K194" s="42">
        <f t="shared" si="34"/>
        <v>0</v>
      </c>
      <c r="M194">
        <v>42225000000</v>
      </c>
      <c r="N194">
        <v>-10.806203</v>
      </c>
      <c r="P194" s="6">
        <f t="shared" si="35"/>
        <v>42.965000000000003</v>
      </c>
      <c r="Q194" s="6">
        <f t="shared" si="36"/>
        <v>-11.350042</v>
      </c>
      <c r="R194" s="42">
        <f t="shared" si="37"/>
        <v>-11.867626</v>
      </c>
      <c r="S194" s="42">
        <f t="shared" si="38"/>
        <v>-13.082036</v>
      </c>
      <c r="T194" s="42">
        <f t="shared" si="39"/>
        <v>-15.35778</v>
      </c>
      <c r="U194" s="42">
        <f t="shared" si="40"/>
        <v>0</v>
      </c>
      <c r="V194" s="42">
        <f t="shared" si="41"/>
        <v>0</v>
      </c>
    </row>
    <row r="195" spans="2:22" x14ac:dyDescent="0.25">
      <c r="B195">
        <v>42410000000</v>
      </c>
      <c r="C195">
        <v>-9.5426397000000005</v>
      </c>
      <c r="E195" s="6">
        <f t="shared" si="28"/>
        <v>43.15</v>
      </c>
      <c r="F195" s="6">
        <f t="shared" si="29"/>
        <v>-10.45509</v>
      </c>
      <c r="G195" s="42">
        <f t="shared" si="30"/>
        <v>-11.786471000000001</v>
      </c>
      <c r="H195" s="42">
        <f t="shared" si="31"/>
        <v>-18.712323999999999</v>
      </c>
      <c r="I195" s="42">
        <f t="shared" si="32"/>
        <v>-45.723747000000003</v>
      </c>
      <c r="J195" s="42">
        <f t="shared" si="33"/>
        <v>0</v>
      </c>
      <c r="K195" s="42">
        <f t="shared" si="34"/>
        <v>0</v>
      </c>
      <c r="M195">
        <v>42410000000</v>
      </c>
      <c r="N195">
        <v>-10.970572000000001</v>
      </c>
      <c r="P195" s="6">
        <f t="shared" si="35"/>
        <v>43.15</v>
      </c>
      <c r="Q195" s="6">
        <f t="shared" si="36"/>
        <v>-11.353773</v>
      </c>
      <c r="R195" s="42">
        <f t="shared" si="37"/>
        <v>-11.879725000000001</v>
      </c>
      <c r="S195" s="42">
        <f t="shared" si="38"/>
        <v>-13.121351000000001</v>
      </c>
      <c r="T195" s="42">
        <f t="shared" si="39"/>
        <v>-15.387053999999999</v>
      </c>
      <c r="U195" s="42">
        <f t="shared" si="40"/>
        <v>0</v>
      </c>
      <c r="V195" s="42">
        <f t="shared" si="41"/>
        <v>0</v>
      </c>
    </row>
    <row r="196" spans="2:22" x14ac:dyDescent="0.25">
      <c r="B196">
        <v>42595000000</v>
      </c>
      <c r="C196">
        <v>-9.7577695999999996</v>
      </c>
      <c r="E196" s="6">
        <f t="shared" si="28"/>
        <v>43.335000000000001</v>
      </c>
      <c r="F196" s="6">
        <f t="shared" si="29"/>
        <v>-10.566012000000001</v>
      </c>
      <c r="G196" s="42">
        <f t="shared" si="30"/>
        <v>-11.839022999999999</v>
      </c>
      <c r="H196" s="42">
        <f t="shared" si="31"/>
        <v>-18.458037999999998</v>
      </c>
      <c r="I196" s="42">
        <f t="shared" si="32"/>
        <v>-43.594002000000003</v>
      </c>
      <c r="J196" s="42">
        <f t="shared" si="33"/>
        <v>0</v>
      </c>
      <c r="K196" s="42">
        <f t="shared" si="34"/>
        <v>0</v>
      </c>
      <c r="M196">
        <v>42595000000</v>
      </c>
      <c r="N196">
        <v>-11.126054999999999</v>
      </c>
      <c r="P196" s="6">
        <f t="shared" si="35"/>
        <v>43.335000000000001</v>
      </c>
      <c r="Q196" s="6">
        <f t="shared" si="36"/>
        <v>-11.342252999999999</v>
      </c>
      <c r="R196" s="42">
        <f t="shared" si="37"/>
        <v>-11.879196</v>
      </c>
      <c r="S196" s="42">
        <f t="shared" si="38"/>
        <v>-13.142312</v>
      </c>
      <c r="T196" s="42">
        <f t="shared" si="39"/>
        <v>-15.428692</v>
      </c>
      <c r="U196" s="42">
        <f t="shared" si="40"/>
        <v>0</v>
      </c>
      <c r="V196" s="42">
        <f t="shared" si="41"/>
        <v>0</v>
      </c>
    </row>
    <row r="197" spans="2:22" x14ac:dyDescent="0.25">
      <c r="B197">
        <v>42780000000</v>
      </c>
      <c r="C197">
        <v>-10.048875000000001</v>
      </c>
      <c r="E197" s="6">
        <f t="shared" ref="E197:E205" si="42">B201/1000000000</f>
        <v>43.52</v>
      </c>
      <c r="F197" s="6">
        <f t="shared" ref="F197:F205" si="43">C201</f>
        <v>-10.647978999999999</v>
      </c>
      <c r="G197" s="42">
        <f t="shared" ref="G197:G205" si="44">C407</f>
        <v>-11.844609</v>
      </c>
      <c r="H197" s="42">
        <f t="shared" ref="H197:H205" si="45">C613</f>
        <v>-17.928695999999999</v>
      </c>
      <c r="I197" s="42">
        <f t="shared" ref="I197:I205" si="46">C819</f>
        <v>-40.779212999999999</v>
      </c>
      <c r="J197" s="42">
        <f t="shared" ref="J197:J205" si="47">C1025</f>
        <v>0</v>
      </c>
      <c r="K197" s="42">
        <f t="shared" ref="K197:K205" si="48">C1231</f>
        <v>0</v>
      </c>
      <c r="M197">
        <v>42780000000</v>
      </c>
      <c r="N197">
        <v>-11.265725</v>
      </c>
      <c r="P197" s="6">
        <f t="shared" si="35"/>
        <v>43.52</v>
      </c>
      <c r="Q197" s="6">
        <f t="shared" si="36"/>
        <v>-11.313046</v>
      </c>
      <c r="R197" s="42">
        <f t="shared" si="37"/>
        <v>-11.857388</v>
      </c>
      <c r="S197" s="42">
        <f t="shared" si="38"/>
        <v>-13.158124000000001</v>
      </c>
      <c r="T197" s="42">
        <f t="shared" si="39"/>
        <v>-15.536051</v>
      </c>
      <c r="U197" s="42">
        <f t="shared" si="40"/>
        <v>0</v>
      </c>
      <c r="V197" s="42">
        <f t="shared" si="41"/>
        <v>0</v>
      </c>
    </row>
    <row r="198" spans="2:22" x14ac:dyDescent="0.25">
      <c r="B198">
        <v>42965000000</v>
      </c>
      <c r="C198">
        <v>-10.292026999999999</v>
      </c>
      <c r="E198" s="6">
        <f t="shared" si="42"/>
        <v>43.704999999999998</v>
      </c>
      <c r="F198" s="6">
        <f t="shared" si="43"/>
        <v>-10.693460999999999</v>
      </c>
      <c r="G198" s="42">
        <f t="shared" si="44"/>
        <v>-11.76591</v>
      </c>
      <c r="H198" s="42">
        <f t="shared" si="45"/>
        <v>-16.548698000000002</v>
      </c>
      <c r="I198" s="42">
        <f t="shared" si="46"/>
        <v>-36.107784000000002</v>
      </c>
      <c r="J198" s="42">
        <f t="shared" si="47"/>
        <v>0</v>
      </c>
      <c r="K198" s="42">
        <f t="shared" si="48"/>
        <v>0</v>
      </c>
      <c r="M198">
        <v>42965000000</v>
      </c>
      <c r="N198">
        <v>-11.350042</v>
      </c>
      <c r="P198" s="6">
        <f t="shared" ref="P198:P205" si="49">M202/1000000000</f>
        <v>43.704999999999998</v>
      </c>
      <c r="Q198" s="6">
        <f t="shared" ref="Q198:Q205" si="50">N202</f>
        <v>-11.260650999999999</v>
      </c>
      <c r="R198" s="42">
        <f t="shared" ref="R198:R205" si="51">N408</f>
        <v>-11.82639</v>
      </c>
      <c r="S198" s="42">
        <f t="shared" ref="S198:S205" si="52">N614</f>
        <v>-13.189902</v>
      </c>
      <c r="T198" s="42">
        <f t="shared" ref="T198:T205" si="53">N820</f>
        <v>-15.707974999999999</v>
      </c>
      <c r="U198" s="42">
        <f t="shared" ref="U198:U205" si="54">N1026</f>
        <v>0</v>
      </c>
      <c r="V198" s="42">
        <f t="shared" ref="V198:V205" si="55">N1232</f>
        <v>0</v>
      </c>
    </row>
    <row r="199" spans="2:22" x14ac:dyDescent="0.25">
      <c r="B199">
        <v>43150000000</v>
      </c>
      <c r="C199">
        <v>-10.45509</v>
      </c>
      <c r="E199" s="6">
        <f t="shared" si="42"/>
        <v>43.89</v>
      </c>
      <c r="F199" s="6">
        <f t="shared" si="43"/>
        <v>-10.729212</v>
      </c>
      <c r="G199" s="42">
        <f t="shared" si="44"/>
        <v>-11.64593</v>
      </c>
      <c r="H199" s="42">
        <f t="shared" si="45"/>
        <v>-15.419252999999999</v>
      </c>
      <c r="I199" s="42">
        <f t="shared" si="46"/>
        <v>-31.164234</v>
      </c>
      <c r="J199" s="42">
        <f t="shared" si="47"/>
        <v>0</v>
      </c>
      <c r="K199" s="42">
        <f t="shared" si="48"/>
        <v>0</v>
      </c>
      <c r="M199">
        <v>43150000000</v>
      </c>
      <c r="N199">
        <v>-11.353773</v>
      </c>
      <c r="P199" s="6">
        <f t="shared" si="49"/>
        <v>43.89</v>
      </c>
      <c r="Q199" s="6">
        <f t="shared" si="50"/>
        <v>-11.214784999999999</v>
      </c>
      <c r="R199" s="42">
        <f t="shared" si="51"/>
        <v>-11.839131</v>
      </c>
      <c r="S199" s="42">
        <f t="shared" si="52"/>
        <v>-13.348791</v>
      </c>
      <c r="T199" s="42">
        <f t="shared" si="53"/>
        <v>-16.161387999999999</v>
      </c>
      <c r="U199" s="42">
        <f t="shared" si="54"/>
        <v>0</v>
      </c>
      <c r="V199" s="42">
        <f t="shared" si="55"/>
        <v>0</v>
      </c>
    </row>
    <row r="200" spans="2:22" x14ac:dyDescent="0.25">
      <c r="B200">
        <v>43335000000</v>
      </c>
      <c r="C200">
        <v>-10.566012000000001</v>
      </c>
      <c r="E200" s="6">
        <f t="shared" si="42"/>
        <v>44.075000000000003</v>
      </c>
      <c r="F200" s="6">
        <f t="shared" si="43"/>
        <v>-10.757424</v>
      </c>
      <c r="G200" s="42">
        <f t="shared" si="44"/>
        <v>-11.589803</v>
      </c>
      <c r="H200" s="42">
        <f t="shared" si="45"/>
        <v>-14.801190999999999</v>
      </c>
      <c r="I200" s="42">
        <f t="shared" si="46"/>
        <v>-26.694859999999998</v>
      </c>
      <c r="J200" s="42">
        <f t="shared" si="47"/>
        <v>0</v>
      </c>
      <c r="K200" s="42">
        <f t="shared" si="48"/>
        <v>0</v>
      </c>
      <c r="M200">
        <v>43335000000</v>
      </c>
      <c r="N200">
        <v>-11.342252999999999</v>
      </c>
      <c r="P200" s="6">
        <f t="shared" si="49"/>
        <v>44.075000000000003</v>
      </c>
      <c r="Q200" s="6">
        <f t="shared" si="50"/>
        <v>-11.171955000000001</v>
      </c>
      <c r="R200" s="42">
        <f t="shared" si="51"/>
        <v>-11.821854</v>
      </c>
      <c r="S200" s="42">
        <f t="shared" si="52"/>
        <v>-13.423491</v>
      </c>
      <c r="T200" s="42">
        <f t="shared" si="53"/>
        <v>-16.522490000000001</v>
      </c>
      <c r="U200" s="42">
        <f t="shared" si="54"/>
        <v>0</v>
      </c>
      <c r="V200" s="42">
        <f t="shared" si="55"/>
        <v>0</v>
      </c>
    </row>
    <row r="201" spans="2:22" x14ac:dyDescent="0.25">
      <c r="B201">
        <v>43520000000</v>
      </c>
      <c r="C201">
        <v>-10.647978999999999</v>
      </c>
      <c r="E201" s="6">
        <f t="shared" si="42"/>
        <v>44.26</v>
      </c>
      <c r="F201" s="6">
        <f t="shared" si="43"/>
        <v>-10.827548999999999</v>
      </c>
      <c r="G201" s="42">
        <f t="shared" si="44"/>
        <v>-11.667294999999999</v>
      </c>
      <c r="H201" s="42">
        <f t="shared" si="45"/>
        <v>-14.752017</v>
      </c>
      <c r="I201" s="42">
        <f t="shared" si="46"/>
        <v>-25.193587999999998</v>
      </c>
      <c r="J201" s="42">
        <f t="shared" si="47"/>
        <v>0</v>
      </c>
      <c r="K201" s="42">
        <f t="shared" si="48"/>
        <v>0</v>
      </c>
      <c r="M201">
        <v>43520000000</v>
      </c>
      <c r="N201">
        <v>-11.313046</v>
      </c>
      <c r="P201" s="6">
        <f t="shared" si="49"/>
        <v>44.26</v>
      </c>
      <c r="Q201" s="6">
        <f t="shared" si="50"/>
        <v>-11.100683</v>
      </c>
      <c r="R201" s="42">
        <f t="shared" si="51"/>
        <v>-11.725733999999999</v>
      </c>
      <c r="S201" s="42">
        <f t="shared" si="52"/>
        <v>-13.296951</v>
      </c>
      <c r="T201" s="42">
        <f t="shared" si="53"/>
        <v>-16.456629</v>
      </c>
      <c r="U201" s="42">
        <f t="shared" si="54"/>
        <v>0</v>
      </c>
      <c r="V201" s="42">
        <f t="shared" si="55"/>
        <v>0</v>
      </c>
    </row>
    <row r="202" spans="2:22" x14ac:dyDescent="0.25">
      <c r="B202">
        <v>43705000000</v>
      </c>
      <c r="C202">
        <v>-10.693460999999999</v>
      </c>
      <c r="E202" s="6">
        <f t="shared" si="42"/>
        <v>44.445</v>
      </c>
      <c r="F202" s="6">
        <f t="shared" si="43"/>
        <v>-10.915471999999999</v>
      </c>
      <c r="G202" s="42">
        <f t="shared" si="44"/>
        <v>-11.797231</v>
      </c>
      <c r="H202" s="42">
        <f t="shared" si="45"/>
        <v>-14.744448</v>
      </c>
      <c r="I202" s="42">
        <f t="shared" si="46"/>
        <v>-23.897282000000001</v>
      </c>
      <c r="J202" s="42">
        <f t="shared" si="47"/>
        <v>0</v>
      </c>
      <c r="K202" s="42">
        <f t="shared" si="48"/>
        <v>0</v>
      </c>
      <c r="M202">
        <v>43705000000</v>
      </c>
      <c r="N202">
        <v>-11.260650999999999</v>
      </c>
      <c r="P202" s="6">
        <f t="shared" si="49"/>
        <v>44.445</v>
      </c>
      <c r="Q202" s="6">
        <f t="shared" si="50"/>
        <v>-11.069076000000001</v>
      </c>
      <c r="R202" s="42">
        <f t="shared" si="51"/>
        <v>-11.722417999999999</v>
      </c>
      <c r="S202" s="42">
        <f t="shared" si="52"/>
        <v>-13.378629</v>
      </c>
      <c r="T202" s="42">
        <f t="shared" si="53"/>
        <v>-16.917287999999999</v>
      </c>
      <c r="U202" s="42">
        <f t="shared" si="54"/>
        <v>0</v>
      </c>
      <c r="V202" s="42">
        <f t="shared" si="55"/>
        <v>0</v>
      </c>
    </row>
    <row r="203" spans="2:22" x14ac:dyDescent="0.25">
      <c r="B203">
        <v>43890000000</v>
      </c>
      <c r="C203">
        <v>-10.729212</v>
      </c>
      <c r="E203" s="6">
        <f t="shared" si="42"/>
        <v>44.63</v>
      </c>
      <c r="F203" s="6">
        <f t="shared" si="43"/>
        <v>-11.004644000000001</v>
      </c>
      <c r="G203" s="42">
        <f t="shared" si="44"/>
        <v>-11.857994</v>
      </c>
      <c r="H203" s="42">
        <f t="shared" si="45"/>
        <v>-14.533935</v>
      </c>
      <c r="I203" s="42">
        <f t="shared" si="46"/>
        <v>-21.622398</v>
      </c>
      <c r="J203" s="42">
        <f t="shared" si="47"/>
        <v>0</v>
      </c>
      <c r="K203" s="42">
        <f t="shared" si="48"/>
        <v>0</v>
      </c>
      <c r="M203">
        <v>43890000000</v>
      </c>
      <c r="N203">
        <v>-11.214784999999999</v>
      </c>
      <c r="P203" s="6">
        <f t="shared" si="49"/>
        <v>44.63</v>
      </c>
      <c r="Q203" s="6">
        <f t="shared" si="50"/>
        <v>-11.058623000000001</v>
      </c>
      <c r="R203" s="42">
        <f t="shared" si="51"/>
        <v>-11.76545</v>
      </c>
      <c r="S203" s="42">
        <f t="shared" si="52"/>
        <v>-13.619415999999999</v>
      </c>
      <c r="T203" s="42">
        <f t="shared" si="53"/>
        <v>-17.954357000000002</v>
      </c>
      <c r="U203" s="42">
        <f t="shared" si="54"/>
        <v>0</v>
      </c>
      <c r="V203" s="42">
        <f t="shared" si="55"/>
        <v>0</v>
      </c>
    </row>
    <row r="204" spans="2:22" x14ac:dyDescent="0.25">
      <c r="B204">
        <v>44075000000</v>
      </c>
      <c r="C204">
        <v>-10.757424</v>
      </c>
      <c r="E204" s="6">
        <f t="shared" si="42"/>
        <v>44.814999999999998</v>
      </c>
      <c r="F204" s="6">
        <f t="shared" si="43"/>
        <v>-11.080776</v>
      </c>
      <c r="G204" s="42">
        <f t="shared" si="44"/>
        <v>-11.946618000000001</v>
      </c>
      <c r="H204" s="42">
        <f t="shared" si="45"/>
        <v>-14.417306</v>
      </c>
      <c r="I204" s="42">
        <f t="shared" si="46"/>
        <v>-20.173999999999999</v>
      </c>
      <c r="J204" s="42">
        <f t="shared" si="47"/>
        <v>0</v>
      </c>
      <c r="K204" s="42">
        <f t="shared" si="48"/>
        <v>0</v>
      </c>
      <c r="M204">
        <v>44075000000</v>
      </c>
      <c r="N204">
        <v>-11.171955000000001</v>
      </c>
      <c r="P204" s="6">
        <f t="shared" si="49"/>
        <v>44.814999999999998</v>
      </c>
      <c r="Q204" s="6">
        <f t="shared" si="50"/>
        <v>-11.044565</v>
      </c>
      <c r="R204" s="42">
        <f t="shared" si="51"/>
        <v>-11.765482</v>
      </c>
      <c r="S204" s="42">
        <f t="shared" si="52"/>
        <v>-13.726355</v>
      </c>
      <c r="T204" s="42">
        <f t="shared" si="53"/>
        <v>-18.681163999999999</v>
      </c>
      <c r="U204" s="42">
        <f t="shared" si="54"/>
        <v>0</v>
      </c>
      <c r="V204" s="42">
        <f t="shared" si="55"/>
        <v>0</v>
      </c>
    </row>
    <row r="205" spans="2:22" x14ac:dyDescent="0.25">
      <c r="B205">
        <v>44260000000</v>
      </c>
      <c r="C205">
        <v>-10.827548999999999</v>
      </c>
      <c r="E205" s="6">
        <f t="shared" si="42"/>
        <v>45</v>
      </c>
      <c r="F205" s="6">
        <f t="shared" si="43"/>
        <v>-11.164123</v>
      </c>
      <c r="G205" s="42">
        <f t="shared" si="44"/>
        <v>-12.062986</v>
      </c>
      <c r="H205" s="42">
        <f t="shared" si="45"/>
        <v>-14.533504000000001</v>
      </c>
      <c r="I205" s="42">
        <f t="shared" si="46"/>
        <v>-20.272881999999999</v>
      </c>
      <c r="J205" s="42">
        <f t="shared" si="47"/>
        <v>0</v>
      </c>
      <c r="K205" s="42">
        <f t="shared" si="48"/>
        <v>0</v>
      </c>
      <c r="M205">
        <v>44260000000</v>
      </c>
      <c r="N205">
        <v>-11.100683</v>
      </c>
      <c r="P205" s="6">
        <f t="shared" si="49"/>
        <v>45</v>
      </c>
      <c r="Q205" s="6">
        <f t="shared" si="50"/>
        <v>-11.046089</v>
      </c>
      <c r="R205" s="42">
        <f t="shared" si="51"/>
        <v>-11.800382000000001</v>
      </c>
      <c r="S205" s="42">
        <f t="shared" si="52"/>
        <v>-13.870857000000001</v>
      </c>
      <c r="T205" s="42">
        <f t="shared" si="53"/>
        <v>-19.395693000000001</v>
      </c>
      <c r="U205" s="42">
        <f t="shared" si="54"/>
        <v>0</v>
      </c>
      <c r="V205" s="42">
        <f t="shared" si="55"/>
        <v>0</v>
      </c>
    </row>
    <row r="206" spans="2:22" x14ac:dyDescent="0.25">
      <c r="B206">
        <v>44445000000</v>
      </c>
      <c r="C206">
        <v>-10.915471999999999</v>
      </c>
      <c r="M206">
        <v>44445000000</v>
      </c>
      <c r="N206">
        <v>-11.069076000000001</v>
      </c>
    </row>
    <row r="207" spans="2:22" x14ac:dyDescent="0.25">
      <c r="B207">
        <v>44630000000</v>
      </c>
      <c r="C207">
        <v>-11.004644000000001</v>
      </c>
      <c r="M207">
        <v>44630000000</v>
      </c>
      <c r="N207">
        <v>-11.058623000000001</v>
      </c>
    </row>
    <row r="208" spans="2:22" x14ac:dyDescent="0.25">
      <c r="B208">
        <v>44815000000</v>
      </c>
      <c r="C208">
        <v>-11.080776</v>
      </c>
      <c r="M208">
        <v>44815000000</v>
      </c>
      <c r="N208">
        <v>-11.044565</v>
      </c>
    </row>
    <row r="209" spans="2:14" x14ac:dyDescent="0.25">
      <c r="B209">
        <v>45000000000</v>
      </c>
      <c r="C209">
        <v>-11.164123</v>
      </c>
      <c r="M209">
        <v>45000000000</v>
      </c>
      <c r="N209">
        <v>-11.046089</v>
      </c>
    </row>
    <row r="210" spans="2:14" x14ac:dyDescent="0.25">
      <c r="B210" t="s">
        <v>21</v>
      </c>
      <c r="M210" t="s">
        <v>21</v>
      </c>
    </row>
    <row r="213" spans="2:14" x14ac:dyDescent="0.25">
      <c r="B213" t="s">
        <v>18</v>
      </c>
      <c r="M213" t="s">
        <v>18</v>
      </c>
    </row>
    <row r="214" spans="2:14" x14ac:dyDescent="0.25">
      <c r="B214" t="s">
        <v>19</v>
      </c>
      <c r="C214" t="s">
        <v>246</v>
      </c>
      <c r="M214" t="s">
        <v>19</v>
      </c>
      <c r="N214" t="s">
        <v>246</v>
      </c>
    </row>
    <row r="215" spans="2:14" x14ac:dyDescent="0.25">
      <c r="B215">
        <v>8000000000</v>
      </c>
      <c r="C215">
        <v>-61.963749</v>
      </c>
      <c r="M215">
        <v>8000000000</v>
      </c>
      <c r="N215">
        <v>-21.832612999999998</v>
      </c>
    </row>
    <row r="216" spans="2:14" x14ac:dyDescent="0.25">
      <c r="B216">
        <v>8185000000</v>
      </c>
      <c r="C216">
        <v>-58.090789999999998</v>
      </c>
      <c r="M216">
        <v>8185000000</v>
      </c>
      <c r="N216">
        <v>-21.191324000000002</v>
      </c>
    </row>
    <row r="217" spans="2:14" x14ac:dyDescent="0.25">
      <c r="B217">
        <v>8370000000</v>
      </c>
      <c r="C217">
        <v>-55.343944999999998</v>
      </c>
      <c r="M217">
        <v>8370000000</v>
      </c>
      <c r="N217">
        <v>-20.487411000000002</v>
      </c>
    </row>
    <row r="218" spans="2:14" x14ac:dyDescent="0.25">
      <c r="B218">
        <v>8555000000</v>
      </c>
      <c r="C218">
        <v>-51.358559</v>
      </c>
      <c r="M218">
        <v>8555000000</v>
      </c>
      <c r="N218">
        <v>-19.638570999999999</v>
      </c>
    </row>
    <row r="219" spans="2:14" x14ac:dyDescent="0.25">
      <c r="B219">
        <v>8740000000</v>
      </c>
      <c r="C219">
        <v>-47.547462000000003</v>
      </c>
      <c r="M219">
        <v>8740000000</v>
      </c>
      <c r="N219">
        <v>-18.906504000000002</v>
      </c>
    </row>
    <row r="220" spans="2:14" x14ac:dyDescent="0.25">
      <c r="B220">
        <v>8925000000</v>
      </c>
      <c r="C220">
        <v>-43.652934999999999</v>
      </c>
      <c r="M220">
        <v>8925000000</v>
      </c>
      <c r="N220">
        <v>-18.328447000000001</v>
      </c>
    </row>
    <row r="221" spans="2:14" x14ac:dyDescent="0.25">
      <c r="B221">
        <v>9110000000</v>
      </c>
      <c r="C221">
        <v>-40.349400000000003</v>
      </c>
      <c r="M221">
        <v>9110000000</v>
      </c>
      <c r="N221">
        <v>-17.673309</v>
      </c>
    </row>
    <row r="222" spans="2:14" x14ac:dyDescent="0.25">
      <c r="B222">
        <v>9295000000</v>
      </c>
      <c r="C222">
        <v>-35.087851999999998</v>
      </c>
      <c r="M222">
        <v>9295000000</v>
      </c>
      <c r="N222">
        <v>-16.829926</v>
      </c>
    </row>
    <row r="223" spans="2:14" x14ac:dyDescent="0.25">
      <c r="B223">
        <v>9480000000</v>
      </c>
      <c r="C223">
        <v>-29.404730000000001</v>
      </c>
      <c r="M223">
        <v>9480000000</v>
      </c>
      <c r="N223">
        <v>-16.066288</v>
      </c>
    </row>
    <row r="224" spans="2:14" x14ac:dyDescent="0.25">
      <c r="B224">
        <v>9665000000</v>
      </c>
      <c r="C224">
        <v>-24.482243</v>
      </c>
      <c r="M224">
        <v>9665000000</v>
      </c>
      <c r="N224">
        <v>-15.31601</v>
      </c>
    </row>
    <row r="225" spans="2:14" x14ac:dyDescent="0.25">
      <c r="B225">
        <v>9850000000</v>
      </c>
      <c r="C225">
        <v>-19.891836000000001</v>
      </c>
      <c r="M225">
        <v>9850000000</v>
      </c>
      <c r="N225">
        <v>-14.595261000000001</v>
      </c>
    </row>
    <row r="226" spans="2:14" x14ac:dyDescent="0.25">
      <c r="B226">
        <v>10035000000</v>
      </c>
      <c r="C226">
        <v>-16.253910000000001</v>
      </c>
      <c r="M226">
        <v>10035000000</v>
      </c>
      <c r="N226">
        <v>-14.059279999999999</v>
      </c>
    </row>
    <row r="227" spans="2:14" x14ac:dyDescent="0.25">
      <c r="B227">
        <v>10220000000</v>
      </c>
      <c r="C227">
        <v>-13.416971999999999</v>
      </c>
      <c r="M227">
        <v>10220000000</v>
      </c>
      <c r="N227">
        <v>-13.668799999999999</v>
      </c>
    </row>
    <row r="228" spans="2:14" x14ac:dyDescent="0.25">
      <c r="B228">
        <v>10405000000</v>
      </c>
      <c r="C228">
        <v>-11.946486</v>
      </c>
      <c r="M228">
        <v>10405000000</v>
      </c>
      <c r="N228">
        <v>-13.254435000000001</v>
      </c>
    </row>
    <row r="229" spans="2:14" x14ac:dyDescent="0.25">
      <c r="B229">
        <v>10590000000</v>
      </c>
      <c r="C229">
        <v>-10.560286</v>
      </c>
      <c r="M229">
        <v>10590000000</v>
      </c>
      <c r="N229">
        <v>-12.886481</v>
      </c>
    </row>
    <row r="230" spans="2:14" x14ac:dyDescent="0.25">
      <c r="B230">
        <v>10775000000</v>
      </c>
      <c r="C230">
        <v>-9.8566026999999998</v>
      </c>
      <c r="M230">
        <v>10775000000</v>
      </c>
      <c r="N230">
        <v>-12.459892</v>
      </c>
    </row>
    <row r="231" spans="2:14" x14ac:dyDescent="0.25">
      <c r="B231">
        <v>10960000000</v>
      </c>
      <c r="C231">
        <v>-9.1611042000000005</v>
      </c>
      <c r="M231">
        <v>10960000000</v>
      </c>
      <c r="N231">
        <v>-11.990228999999999</v>
      </c>
    </row>
    <row r="232" spans="2:14" x14ac:dyDescent="0.25">
      <c r="B232">
        <v>11145000000</v>
      </c>
      <c r="C232">
        <v>-8.4720706999999997</v>
      </c>
      <c r="M232">
        <v>11145000000</v>
      </c>
      <c r="N232">
        <v>-11.557157</v>
      </c>
    </row>
    <row r="233" spans="2:14" x14ac:dyDescent="0.25">
      <c r="B233">
        <v>11330000000</v>
      </c>
      <c r="C233">
        <v>-8.0716590999999998</v>
      </c>
      <c r="M233">
        <v>11330000000</v>
      </c>
      <c r="N233">
        <v>-11.130444000000001</v>
      </c>
    </row>
    <row r="234" spans="2:14" x14ac:dyDescent="0.25">
      <c r="B234">
        <v>11515000000</v>
      </c>
      <c r="C234">
        <v>-7.8477192000000002</v>
      </c>
      <c r="M234">
        <v>11515000000</v>
      </c>
      <c r="N234">
        <v>-10.736938</v>
      </c>
    </row>
    <row r="235" spans="2:14" x14ac:dyDescent="0.25">
      <c r="B235">
        <v>11700000000</v>
      </c>
      <c r="C235">
        <v>-7.6516599999999997</v>
      </c>
      <c r="M235">
        <v>11700000000</v>
      </c>
      <c r="N235">
        <v>-10.360163999999999</v>
      </c>
    </row>
    <row r="236" spans="2:14" x14ac:dyDescent="0.25">
      <c r="B236">
        <v>11885000000</v>
      </c>
      <c r="C236">
        <v>-7.5791000999999998</v>
      </c>
      <c r="M236">
        <v>11885000000</v>
      </c>
      <c r="N236">
        <v>-9.9972534</v>
      </c>
    </row>
    <row r="237" spans="2:14" x14ac:dyDescent="0.25">
      <c r="B237">
        <v>12070000000</v>
      </c>
      <c r="C237">
        <v>-7.4869924000000001</v>
      </c>
      <c r="M237">
        <v>12070000000</v>
      </c>
      <c r="N237">
        <v>-9.6209307000000006</v>
      </c>
    </row>
    <row r="238" spans="2:14" x14ac:dyDescent="0.25">
      <c r="B238">
        <v>12255000000</v>
      </c>
      <c r="C238">
        <v>-7.4273218999999999</v>
      </c>
      <c r="M238">
        <v>12255000000</v>
      </c>
      <c r="N238">
        <v>-9.2846230999999992</v>
      </c>
    </row>
    <row r="239" spans="2:14" x14ac:dyDescent="0.25">
      <c r="B239">
        <v>12440000000</v>
      </c>
      <c r="C239">
        <v>-7.3375797</v>
      </c>
      <c r="M239">
        <v>12440000000</v>
      </c>
      <c r="N239">
        <v>-8.9599694999999997</v>
      </c>
    </row>
    <row r="240" spans="2:14" x14ac:dyDescent="0.25">
      <c r="B240">
        <v>12625000000</v>
      </c>
      <c r="C240">
        <v>-7.2756600000000002</v>
      </c>
      <c r="M240">
        <v>12625000000</v>
      </c>
      <c r="N240">
        <v>-8.6410655999999992</v>
      </c>
    </row>
    <row r="241" spans="2:14" x14ac:dyDescent="0.25">
      <c r="B241">
        <v>12810000000</v>
      </c>
      <c r="C241">
        <v>-7.1631365000000002</v>
      </c>
      <c r="M241">
        <v>12810000000</v>
      </c>
      <c r="N241">
        <v>-8.3373833000000008</v>
      </c>
    </row>
    <row r="242" spans="2:14" x14ac:dyDescent="0.25">
      <c r="B242">
        <v>12995000000</v>
      </c>
      <c r="C242">
        <v>-7.0987</v>
      </c>
      <c r="M242">
        <v>12995000000</v>
      </c>
      <c r="N242">
        <v>-8.0644340999999997</v>
      </c>
    </row>
    <row r="243" spans="2:14" x14ac:dyDescent="0.25">
      <c r="B243">
        <v>13180000000</v>
      </c>
      <c r="C243">
        <v>-6.9760245999999997</v>
      </c>
      <c r="M243">
        <v>13180000000</v>
      </c>
      <c r="N243">
        <v>-7.8041339000000001</v>
      </c>
    </row>
    <row r="244" spans="2:14" x14ac:dyDescent="0.25">
      <c r="B244">
        <v>13365000000</v>
      </c>
      <c r="C244">
        <v>-6.9098028999999999</v>
      </c>
      <c r="M244">
        <v>13365000000</v>
      </c>
      <c r="N244">
        <v>-7.5649099</v>
      </c>
    </row>
    <row r="245" spans="2:14" x14ac:dyDescent="0.25">
      <c r="B245">
        <v>13550000000</v>
      </c>
      <c r="C245">
        <v>-6.8008251</v>
      </c>
      <c r="M245">
        <v>13550000000</v>
      </c>
      <c r="N245">
        <v>-7.3608475000000002</v>
      </c>
    </row>
    <row r="246" spans="2:14" x14ac:dyDescent="0.25">
      <c r="B246">
        <v>13735000000</v>
      </c>
      <c r="C246">
        <v>-6.7240995999999997</v>
      </c>
      <c r="M246">
        <v>13735000000</v>
      </c>
      <c r="N246">
        <v>-7.1722541</v>
      </c>
    </row>
    <row r="247" spans="2:14" x14ac:dyDescent="0.25">
      <c r="B247">
        <v>13920000000</v>
      </c>
      <c r="C247">
        <v>-6.6662454999999996</v>
      </c>
      <c r="M247">
        <v>13920000000</v>
      </c>
      <c r="N247">
        <v>-7.0243402000000001</v>
      </c>
    </row>
    <row r="248" spans="2:14" x14ac:dyDescent="0.25">
      <c r="B248">
        <v>14105000000</v>
      </c>
      <c r="C248">
        <v>-6.6143551</v>
      </c>
      <c r="M248">
        <v>14105000000</v>
      </c>
      <c r="N248">
        <v>-6.8969053999999996</v>
      </c>
    </row>
    <row r="249" spans="2:14" x14ac:dyDescent="0.25">
      <c r="B249">
        <v>14290000000</v>
      </c>
      <c r="C249">
        <v>-6.5446686999999999</v>
      </c>
      <c r="M249">
        <v>14290000000</v>
      </c>
      <c r="N249">
        <v>-6.7872310000000002</v>
      </c>
    </row>
    <row r="250" spans="2:14" x14ac:dyDescent="0.25">
      <c r="B250">
        <v>14475000000</v>
      </c>
      <c r="C250">
        <v>-6.4979795999999999</v>
      </c>
      <c r="M250">
        <v>14475000000</v>
      </c>
      <c r="N250">
        <v>-6.7022538000000003</v>
      </c>
    </row>
    <row r="251" spans="2:14" x14ac:dyDescent="0.25">
      <c r="B251">
        <v>14660000000</v>
      </c>
      <c r="C251">
        <v>-6.4570302999999996</v>
      </c>
      <c r="M251">
        <v>14660000000</v>
      </c>
      <c r="N251">
        <v>-6.6509923999999998</v>
      </c>
    </row>
    <row r="252" spans="2:14" x14ac:dyDescent="0.25">
      <c r="B252">
        <v>14845000000</v>
      </c>
      <c r="C252">
        <v>-6.3919167999999997</v>
      </c>
      <c r="M252">
        <v>14845000000</v>
      </c>
      <c r="N252">
        <v>-6.6177254000000003</v>
      </c>
    </row>
    <row r="253" spans="2:14" x14ac:dyDescent="0.25">
      <c r="B253">
        <v>15030000000</v>
      </c>
      <c r="C253">
        <v>-6.3371186000000002</v>
      </c>
      <c r="M253">
        <v>15030000000</v>
      </c>
      <c r="N253">
        <v>-6.5978570000000003</v>
      </c>
    </row>
    <row r="254" spans="2:14" x14ac:dyDescent="0.25">
      <c r="B254">
        <v>15215000000</v>
      </c>
      <c r="C254">
        <v>-6.3025311999999998</v>
      </c>
      <c r="M254">
        <v>15215000000</v>
      </c>
      <c r="N254">
        <v>-6.5969286</v>
      </c>
    </row>
    <row r="255" spans="2:14" x14ac:dyDescent="0.25">
      <c r="B255">
        <v>15400000000</v>
      </c>
      <c r="C255">
        <v>-6.2759323</v>
      </c>
      <c r="M255">
        <v>15400000000</v>
      </c>
      <c r="N255">
        <v>-6.6083622000000002</v>
      </c>
    </row>
    <row r="256" spans="2:14" x14ac:dyDescent="0.25">
      <c r="B256">
        <v>15585000000</v>
      </c>
      <c r="C256">
        <v>-6.2777886000000001</v>
      </c>
      <c r="M256">
        <v>15585000000</v>
      </c>
      <c r="N256">
        <v>-6.6289005000000003</v>
      </c>
    </row>
    <row r="257" spans="2:14" x14ac:dyDescent="0.25">
      <c r="B257">
        <v>15770000000</v>
      </c>
      <c r="C257">
        <v>-6.2632880000000002</v>
      </c>
      <c r="M257">
        <v>15770000000</v>
      </c>
      <c r="N257">
        <v>-6.6434660000000001</v>
      </c>
    </row>
    <row r="258" spans="2:14" x14ac:dyDescent="0.25">
      <c r="B258">
        <v>15955000000</v>
      </c>
      <c r="C258">
        <v>-6.2562189000000004</v>
      </c>
      <c r="M258">
        <v>15955000000</v>
      </c>
      <c r="N258">
        <v>-6.6590796000000001</v>
      </c>
    </row>
    <row r="259" spans="2:14" x14ac:dyDescent="0.25">
      <c r="B259">
        <v>16140000000</v>
      </c>
      <c r="C259">
        <v>-6.2588720000000002</v>
      </c>
      <c r="M259">
        <v>16140000000</v>
      </c>
      <c r="N259">
        <v>-6.6803144999999997</v>
      </c>
    </row>
    <row r="260" spans="2:14" x14ac:dyDescent="0.25">
      <c r="B260">
        <v>16325000000</v>
      </c>
      <c r="C260">
        <v>-6.2552513999999997</v>
      </c>
      <c r="M260">
        <v>16325000000</v>
      </c>
      <c r="N260">
        <v>-6.7069134999999998</v>
      </c>
    </row>
    <row r="261" spans="2:14" x14ac:dyDescent="0.25">
      <c r="B261">
        <v>16510000000</v>
      </c>
      <c r="C261">
        <v>-6.2311477999999996</v>
      </c>
      <c r="M261">
        <v>16510000000</v>
      </c>
      <c r="N261">
        <v>-6.7346076999999998</v>
      </c>
    </row>
    <row r="262" spans="2:14" x14ac:dyDescent="0.25">
      <c r="B262">
        <v>16695000000</v>
      </c>
      <c r="C262">
        <v>-6.1842265000000003</v>
      </c>
      <c r="M262">
        <v>16695000000</v>
      </c>
      <c r="N262">
        <v>-6.7656292999999996</v>
      </c>
    </row>
    <row r="263" spans="2:14" x14ac:dyDescent="0.25">
      <c r="B263">
        <v>16880000000</v>
      </c>
      <c r="C263">
        <v>-6.1539887999999996</v>
      </c>
      <c r="M263">
        <v>16880000000</v>
      </c>
      <c r="N263">
        <v>-6.7997607999999996</v>
      </c>
    </row>
    <row r="264" spans="2:14" x14ac:dyDescent="0.25">
      <c r="B264">
        <v>17065000000</v>
      </c>
      <c r="C264">
        <v>-6.1334834000000003</v>
      </c>
      <c r="M264">
        <v>17065000000</v>
      </c>
      <c r="N264">
        <v>-6.8250003000000001</v>
      </c>
    </row>
    <row r="265" spans="2:14" x14ac:dyDescent="0.25">
      <c r="B265">
        <v>17250000000</v>
      </c>
      <c r="C265">
        <v>-6.110271</v>
      </c>
      <c r="M265">
        <v>17250000000</v>
      </c>
      <c r="N265">
        <v>-6.8494162999999997</v>
      </c>
    </row>
    <row r="266" spans="2:14" x14ac:dyDescent="0.25">
      <c r="B266">
        <v>17435000000</v>
      </c>
      <c r="C266">
        <v>-6.0778946999999999</v>
      </c>
      <c r="M266">
        <v>17435000000</v>
      </c>
      <c r="N266">
        <v>-6.8706398000000002</v>
      </c>
    </row>
    <row r="267" spans="2:14" x14ac:dyDescent="0.25">
      <c r="B267">
        <v>17620000000</v>
      </c>
      <c r="C267">
        <v>-6.0880871000000001</v>
      </c>
      <c r="M267">
        <v>17620000000</v>
      </c>
      <c r="N267">
        <v>-6.8965019999999999</v>
      </c>
    </row>
    <row r="268" spans="2:14" x14ac:dyDescent="0.25">
      <c r="B268">
        <v>17805000000</v>
      </c>
      <c r="C268">
        <v>-6.1065459000000004</v>
      </c>
      <c r="M268">
        <v>17805000000</v>
      </c>
      <c r="N268">
        <v>-6.9171294999999997</v>
      </c>
    </row>
    <row r="269" spans="2:14" x14ac:dyDescent="0.25">
      <c r="B269">
        <v>17990000000</v>
      </c>
      <c r="C269">
        <v>-6.1288495000000003</v>
      </c>
      <c r="M269">
        <v>17990000000</v>
      </c>
      <c r="N269">
        <v>-6.9412918000000001</v>
      </c>
    </row>
    <row r="270" spans="2:14" x14ac:dyDescent="0.25">
      <c r="B270">
        <v>18175000000</v>
      </c>
      <c r="C270">
        <v>-6.1461186000000003</v>
      </c>
      <c r="M270">
        <v>18175000000</v>
      </c>
      <c r="N270">
        <v>-6.9536065999999996</v>
      </c>
    </row>
    <row r="271" spans="2:14" x14ac:dyDescent="0.25">
      <c r="B271">
        <v>18360000000</v>
      </c>
      <c r="C271">
        <v>-6.1664041999999997</v>
      </c>
      <c r="M271">
        <v>18360000000</v>
      </c>
      <c r="N271">
        <v>-6.9606298999999998</v>
      </c>
    </row>
    <row r="272" spans="2:14" x14ac:dyDescent="0.25">
      <c r="B272">
        <v>18545000000</v>
      </c>
      <c r="C272">
        <v>-6.1822990999999998</v>
      </c>
      <c r="M272">
        <v>18545000000</v>
      </c>
      <c r="N272">
        <v>-6.9519166999999999</v>
      </c>
    </row>
    <row r="273" spans="2:14" x14ac:dyDescent="0.25">
      <c r="B273">
        <v>18730000000</v>
      </c>
      <c r="C273">
        <v>-6.1803068999999997</v>
      </c>
      <c r="M273">
        <v>18730000000</v>
      </c>
      <c r="N273">
        <v>-6.9435897000000004</v>
      </c>
    </row>
    <row r="274" spans="2:14" x14ac:dyDescent="0.25">
      <c r="B274">
        <v>18915000000</v>
      </c>
      <c r="C274">
        <v>-6.1688571000000003</v>
      </c>
      <c r="M274">
        <v>18915000000</v>
      </c>
      <c r="N274">
        <v>-6.9500136000000001</v>
      </c>
    </row>
    <row r="275" spans="2:14" x14ac:dyDescent="0.25">
      <c r="B275">
        <v>19100000000</v>
      </c>
      <c r="C275">
        <v>-6.1668881999999998</v>
      </c>
      <c r="M275">
        <v>19100000000</v>
      </c>
      <c r="N275">
        <v>-6.9799924000000004</v>
      </c>
    </row>
    <row r="276" spans="2:14" x14ac:dyDescent="0.25">
      <c r="B276">
        <v>19285000000</v>
      </c>
      <c r="C276">
        <v>-6.1633605999999999</v>
      </c>
      <c r="M276">
        <v>19285000000</v>
      </c>
      <c r="N276">
        <v>-7.0015507000000001</v>
      </c>
    </row>
    <row r="277" spans="2:14" x14ac:dyDescent="0.25">
      <c r="B277">
        <v>19470000000</v>
      </c>
      <c r="C277">
        <v>-6.1563610999999998</v>
      </c>
      <c r="M277">
        <v>19470000000</v>
      </c>
      <c r="N277">
        <v>-7.0378666000000001</v>
      </c>
    </row>
    <row r="278" spans="2:14" x14ac:dyDescent="0.25">
      <c r="B278">
        <v>19655000000</v>
      </c>
      <c r="C278">
        <v>-6.1528467999999998</v>
      </c>
      <c r="M278">
        <v>19655000000</v>
      </c>
      <c r="N278">
        <v>-7.0884986000000003</v>
      </c>
    </row>
    <row r="279" spans="2:14" x14ac:dyDescent="0.25">
      <c r="B279">
        <v>19840000000</v>
      </c>
      <c r="C279">
        <v>-6.1521502000000003</v>
      </c>
      <c r="M279">
        <v>19840000000</v>
      </c>
      <c r="N279">
        <v>-7.1404486</v>
      </c>
    </row>
    <row r="280" spans="2:14" x14ac:dyDescent="0.25">
      <c r="B280">
        <v>20025000000</v>
      </c>
      <c r="C280">
        <v>-6.1475983000000003</v>
      </c>
      <c r="M280">
        <v>20025000000</v>
      </c>
      <c r="N280">
        <v>-7.1898856000000002</v>
      </c>
    </row>
    <row r="281" spans="2:14" x14ac:dyDescent="0.25">
      <c r="B281">
        <v>20210000000</v>
      </c>
      <c r="C281">
        <v>-6.1498013</v>
      </c>
      <c r="M281">
        <v>20210000000</v>
      </c>
      <c r="N281">
        <v>-7.2470936999999997</v>
      </c>
    </row>
    <row r="282" spans="2:14" x14ac:dyDescent="0.25">
      <c r="B282">
        <v>20395000000</v>
      </c>
      <c r="C282">
        <v>-6.1768397999999998</v>
      </c>
      <c r="M282">
        <v>20395000000</v>
      </c>
      <c r="N282">
        <v>-7.3316502999999997</v>
      </c>
    </row>
    <row r="283" spans="2:14" x14ac:dyDescent="0.25">
      <c r="B283">
        <v>20580000000</v>
      </c>
      <c r="C283">
        <v>-6.2288990000000002</v>
      </c>
      <c r="M283">
        <v>20580000000</v>
      </c>
      <c r="N283">
        <v>-7.4849620000000003</v>
      </c>
    </row>
    <row r="284" spans="2:14" x14ac:dyDescent="0.25">
      <c r="B284">
        <v>20765000000</v>
      </c>
      <c r="C284">
        <v>-6.3201112999999998</v>
      </c>
      <c r="M284">
        <v>20765000000</v>
      </c>
      <c r="N284">
        <v>-7.6939682999999999</v>
      </c>
    </row>
    <row r="285" spans="2:14" x14ac:dyDescent="0.25">
      <c r="B285">
        <v>20950000000</v>
      </c>
      <c r="C285">
        <v>-6.4436530999999997</v>
      </c>
      <c r="M285">
        <v>20950000000</v>
      </c>
      <c r="N285">
        <v>-7.8772311000000004</v>
      </c>
    </row>
    <row r="286" spans="2:14" x14ac:dyDescent="0.25">
      <c r="B286">
        <v>21135000000</v>
      </c>
      <c r="C286">
        <v>-6.6078657999999999</v>
      </c>
      <c r="M286">
        <v>21135000000</v>
      </c>
      <c r="N286">
        <v>-8.1254176999999999</v>
      </c>
    </row>
    <row r="287" spans="2:14" x14ac:dyDescent="0.25">
      <c r="B287">
        <v>21320000000</v>
      </c>
      <c r="C287">
        <v>-6.7900790999999998</v>
      </c>
      <c r="M287">
        <v>21320000000</v>
      </c>
      <c r="N287">
        <v>-8.4281472999999991</v>
      </c>
    </row>
    <row r="288" spans="2:14" x14ac:dyDescent="0.25">
      <c r="B288">
        <v>21505000000</v>
      </c>
      <c r="C288">
        <v>-6.9864774000000001</v>
      </c>
      <c r="M288">
        <v>21505000000</v>
      </c>
      <c r="N288">
        <v>-8.7657518000000003</v>
      </c>
    </row>
    <row r="289" spans="2:14" x14ac:dyDescent="0.25">
      <c r="B289">
        <v>21690000000</v>
      </c>
      <c r="C289">
        <v>-7.1815581000000002</v>
      </c>
      <c r="M289">
        <v>21690000000</v>
      </c>
      <c r="N289">
        <v>-9.0627555999999991</v>
      </c>
    </row>
    <row r="290" spans="2:14" x14ac:dyDescent="0.25">
      <c r="B290">
        <v>21875000000</v>
      </c>
      <c r="C290">
        <v>-7.3762426000000003</v>
      </c>
      <c r="M290">
        <v>21875000000</v>
      </c>
      <c r="N290">
        <v>-9.3954495999999992</v>
      </c>
    </row>
    <row r="291" spans="2:14" x14ac:dyDescent="0.25">
      <c r="B291">
        <v>22060000000</v>
      </c>
      <c r="C291">
        <v>-7.5717882999999997</v>
      </c>
      <c r="M291">
        <v>22060000000</v>
      </c>
      <c r="N291">
        <v>-9.7297095999999996</v>
      </c>
    </row>
    <row r="292" spans="2:14" x14ac:dyDescent="0.25">
      <c r="B292">
        <v>22245000000</v>
      </c>
      <c r="C292">
        <v>-7.7014889999999996</v>
      </c>
      <c r="M292">
        <v>22245000000</v>
      </c>
      <c r="N292">
        <v>-10.017754999999999</v>
      </c>
    </row>
    <row r="293" spans="2:14" x14ac:dyDescent="0.25">
      <c r="B293">
        <v>22430000000</v>
      </c>
      <c r="C293">
        <v>-7.8079019000000001</v>
      </c>
      <c r="M293">
        <v>22430000000</v>
      </c>
      <c r="N293">
        <v>-10.157543</v>
      </c>
    </row>
    <row r="294" spans="2:14" x14ac:dyDescent="0.25">
      <c r="B294">
        <v>22615000000</v>
      </c>
      <c r="C294">
        <v>-7.9187484000000001</v>
      </c>
      <c r="M294">
        <v>22615000000</v>
      </c>
      <c r="N294">
        <v>-10.164047</v>
      </c>
    </row>
    <row r="295" spans="2:14" x14ac:dyDescent="0.25">
      <c r="B295">
        <v>22800000000</v>
      </c>
      <c r="C295">
        <v>-8.0269642000000001</v>
      </c>
      <c r="M295">
        <v>22800000000</v>
      </c>
      <c r="N295">
        <v>-10.114113</v>
      </c>
    </row>
    <row r="296" spans="2:14" x14ac:dyDescent="0.25">
      <c r="B296">
        <v>22985000000</v>
      </c>
      <c r="C296">
        <v>-8.1101893999999994</v>
      </c>
      <c r="M296">
        <v>22985000000</v>
      </c>
      <c r="N296">
        <v>-9.9863596000000001</v>
      </c>
    </row>
    <row r="297" spans="2:14" x14ac:dyDescent="0.25">
      <c r="B297">
        <v>23170000000</v>
      </c>
      <c r="C297">
        <v>-8.2639741999999998</v>
      </c>
      <c r="M297">
        <v>23170000000</v>
      </c>
      <c r="N297">
        <v>-9.8050966000000006</v>
      </c>
    </row>
    <row r="298" spans="2:14" x14ac:dyDescent="0.25">
      <c r="B298">
        <v>23355000000</v>
      </c>
      <c r="C298">
        <v>-8.4063864000000006</v>
      </c>
      <c r="M298">
        <v>23355000000</v>
      </c>
      <c r="N298">
        <v>-9.6778440000000003</v>
      </c>
    </row>
    <row r="299" spans="2:14" x14ac:dyDescent="0.25">
      <c r="B299">
        <v>23540000000</v>
      </c>
      <c r="C299">
        <v>-8.4705008999999993</v>
      </c>
      <c r="M299">
        <v>23540000000</v>
      </c>
      <c r="N299">
        <v>-9.6565732999999998</v>
      </c>
    </row>
    <row r="300" spans="2:14" x14ac:dyDescent="0.25">
      <c r="B300">
        <v>23725000000</v>
      </c>
      <c r="C300">
        <v>-8.4581412999999994</v>
      </c>
      <c r="M300">
        <v>23725000000</v>
      </c>
      <c r="N300">
        <v>-9.7037963999999999</v>
      </c>
    </row>
    <row r="301" spans="2:14" x14ac:dyDescent="0.25">
      <c r="B301">
        <v>23910000000</v>
      </c>
      <c r="C301">
        <v>-8.4137640000000005</v>
      </c>
      <c r="M301">
        <v>23910000000</v>
      </c>
      <c r="N301">
        <v>-9.7466059000000005</v>
      </c>
    </row>
    <row r="302" spans="2:14" x14ac:dyDescent="0.25">
      <c r="B302">
        <v>24095000000</v>
      </c>
      <c r="C302">
        <v>-8.3169765000000009</v>
      </c>
      <c r="M302">
        <v>24095000000</v>
      </c>
      <c r="N302">
        <v>-9.7666234999999997</v>
      </c>
    </row>
    <row r="303" spans="2:14" x14ac:dyDescent="0.25">
      <c r="B303">
        <v>24280000000</v>
      </c>
      <c r="C303">
        <v>-8.2035341000000006</v>
      </c>
      <c r="M303">
        <v>24280000000</v>
      </c>
      <c r="N303">
        <v>-9.7662572999999995</v>
      </c>
    </row>
    <row r="304" spans="2:14" x14ac:dyDescent="0.25">
      <c r="B304">
        <v>24465000000</v>
      </c>
      <c r="C304">
        <v>-8.1045704000000001</v>
      </c>
      <c r="M304">
        <v>24465000000</v>
      </c>
      <c r="N304">
        <v>-9.7414999000000009</v>
      </c>
    </row>
    <row r="305" spans="2:14" x14ac:dyDescent="0.25">
      <c r="B305">
        <v>24650000000</v>
      </c>
      <c r="C305">
        <v>-8.0362597000000004</v>
      </c>
      <c r="M305">
        <v>24650000000</v>
      </c>
      <c r="N305">
        <v>-9.6798810999999993</v>
      </c>
    </row>
    <row r="306" spans="2:14" x14ac:dyDescent="0.25">
      <c r="B306">
        <v>24835000000</v>
      </c>
      <c r="C306">
        <v>-8.0029220999999993</v>
      </c>
      <c r="M306">
        <v>24835000000</v>
      </c>
      <c r="N306">
        <v>-9.5971241000000003</v>
      </c>
    </row>
    <row r="307" spans="2:14" x14ac:dyDescent="0.25">
      <c r="B307">
        <v>25020000000</v>
      </c>
      <c r="C307">
        <v>-8.0034112999999998</v>
      </c>
      <c r="M307">
        <v>25020000000</v>
      </c>
      <c r="N307">
        <v>-9.5255747</v>
      </c>
    </row>
    <row r="308" spans="2:14" x14ac:dyDescent="0.25">
      <c r="B308">
        <v>25205000000</v>
      </c>
      <c r="C308">
        <v>-7.9782519000000001</v>
      </c>
      <c r="M308">
        <v>25205000000</v>
      </c>
      <c r="N308">
        <v>-9.4680405000000007</v>
      </c>
    </row>
    <row r="309" spans="2:14" x14ac:dyDescent="0.25">
      <c r="B309">
        <v>25390000000</v>
      </c>
      <c r="C309">
        <v>-7.9698935000000004</v>
      </c>
      <c r="M309">
        <v>25390000000</v>
      </c>
      <c r="N309">
        <v>-9.4226475000000001</v>
      </c>
    </row>
    <row r="310" spans="2:14" x14ac:dyDescent="0.25">
      <c r="B310">
        <v>25575000000</v>
      </c>
      <c r="C310">
        <v>-7.9898423999999997</v>
      </c>
      <c r="M310">
        <v>25575000000</v>
      </c>
      <c r="N310">
        <v>-9.3563718999999992</v>
      </c>
    </row>
    <row r="311" spans="2:14" x14ac:dyDescent="0.25">
      <c r="B311">
        <v>25760000000</v>
      </c>
      <c r="C311">
        <v>-7.9966701999999996</v>
      </c>
      <c r="M311">
        <v>25760000000</v>
      </c>
      <c r="N311">
        <v>-9.2947740999999997</v>
      </c>
    </row>
    <row r="312" spans="2:14" x14ac:dyDescent="0.25">
      <c r="B312">
        <v>25945000000</v>
      </c>
      <c r="C312">
        <v>-7.9571585999999996</v>
      </c>
      <c r="M312">
        <v>25945000000</v>
      </c>
      <c r="N312">
        <v>-9.2389030000000005</v>
      </c>
    </row>
    <row r="313" spans="2:14" x14ac:dyDescent="0.25">
      <c r="B313">
        <v>26130000000</v>
      </c>
      <c r="C313">
        <v>-7.9425049000000003</v>
      </c>
      <c r="M313">
        <v>26130000000</v>
      </c>
      <c r="N313">
        <v>-9.1586026999999994</v>
      </c>
    </row>
    <row r="314" spans="2:14" x14ac:dyDescent="0.25">
      <c r="B314">
        <v>26315000000</v>
      </c>
      <c r="C314">
        <v>-7.9260297</v>
      </c>
      <c r="M314">
        <v>26315000000</v>
      </c>
      <c r="N314">
        <v>-9.0970057999999998</v>
      </c>
    </row>
    <row r="315" spans="2:14" x14ac:dyDescent="0.25">
      <c r="B315">
        <v>26500000000</v>
      </c>
      <c r="C315">
        <v>-7.9226036000000004</v>
      </c>
      <c r="M315">
        <v>26500000000</v>
      </c>
      <c r="N315">
        <v>-9.0423583999999995</v>
      </c>
    </row>
    <row r="316" spans="2:14" x14ac:dyDescent="0.25">
      <c r="B316">
        <v>26685000000</v>
      </c>
      <c r="C316">
        <v>-7.8881186999999997</v>
      </c>
      <c r="M316">
        <v>26685000000</v>
      </c>
      <c r="N316">
        <v>-9.0320511000000003</v>
      </c>
    </row>
    <row r="317" spans="2:14" x14ac:dyDescent="0.25">
      <c r="B317">
        <v>26870000000</v>
      </c>
      <c r="C317">
        <v>-7.8591303999999997</v>
      </c>
      <c r="M317">
        <v>26870000000</v>
      </c>
      <c r="N317">
        <v>-9.0493927000000003</v>
      </c>
    </row>
    <row r="318" spans="2:14" x14ac:dyDescent="0.25">
      <c r="B318">
        <v>27055000000</v>
      </c>
      <c r="C318">
        <v>-7.8510856999999996</v>
      </c>
      <c r="M318">
        <v>27055000000</v>
      </c>
      <c r="N318">
        <v>-9.0586175999999998</v>
      </c>
    </row>
    <row r="319" spans="2:14" x14ac:dyDescent="0.25">
      <c r="B319">
        <v>27240000000</v>
      </c>
      <c r="C319">
        <v>-7.8319954999999997</v>
      </c>
      <c r="M319">
        <v>27240000000</v>
      </c>
      <c r="N319">
        <v>-9.0564032000000001</v>
      </c>
    </row>
    <row r="320" spans="2:14" x14ac:dyDescent="0.25">
      <c r="B320">
        <v>27425000000</v>
      </c>
      <c r="C320">
        <v>-7.7770476000000004</v>
      </c>
      <c r="M320">
        <v>27425000000</v>
      </c>
      <c r="N320">
        <v>-9.0757846999999998</v>
      </c>
    </row>
    <row r="321" spans="2:14" x14ac:dyDescent="0.25">
      <c r="B321">
        <v>27610000000</v>
      </c>
      <c r="C321">
        <v>-7.7445487999999996</v>
      </c>
      <c r="M321">
        <v>27610000000</v>
      </c>
      <c r="N321">
        <v>-9.0918360000000007</v>
      </c>
    </row>
    <row r="322" spans="2:14" x14ac:dyDescent="0.25">
      <c r="B322">
        <v>27795000000</v>
      </c>
      <c r="C322">
        <v>-7.6981916000000004</v>
      </c>
      <c r="M322">
        <v>27795000000</v>
      </c>
      <c r="N322">
        <v>-9.1284446999999993</v>
      </c>
    </row>
    <row r="323" spans="2:14" x14ac:dyDescent="0.25">
      <c r="B323">
        <v>27980000000</v>
      </c>
      <c r="C323">
        <v>-7.6701550000000003</v>
      </c>
      <c r="M323">
        <v>27980000000</v>
      </c>
      <c r="N323">
        <v>-9.1688241999999995</v>
      </c>
    </row>
    <row r="324" spans="2:14" x14ac:dyDescent="0.25">
      <c r="B324">
        <v>28165000000</v>
      </c>
      <c r="C324">
        <v>-7.6524887000000001</v>
      </c>
      <c r="M324">
        <v>28165000000</v>
      </c>
      <c r="N324">
        <v>-9.2171792999999997</v>
      </c>
    </row>
    <row r="325" spans="2:14" x14ac:dyDescent="0.25">
      <c r="B325">
        <v>28350000000</v>
      </c>
      <c r="C325">
        <v>-7.6296792</v>
      </c>
      <c r="M325">
        <v>28350000000</v>
      </c>
      <c r="N325">
        <v>-9.2552271000000008</v>
      </c>
    </row>
    <row r="326" spans="2:14" x14ac:dyDescent="0.25">
      <c r="B326">
        <v>28535000000</v>
      </c>
      <c r="C326">
        <v>-7.6145325000000001</v>
      </c>
      <c r="M326">
        <v>28535000000</v>
      </c>
      <c r="N326">
        <v>-9.2948570000000004</v>
      </c>
    </row>
    <row r="327" spans="2:14" x14ac:dyDescent="0.25">
      <c r="B327">
        <v>28720000000</v>
      </c>
      <c r="C327">
        <v>-7.6315885000000003</v>
      </c>
      <c r="M327">
        <v>28720000000</v>
      </c>
      <c r="N327">
        <v>-9.2943850000000001</v>
      </c>
    </row>
    <row r="328" spans="2:14" x14ac:dyDescent="0.25">
      <c r="B328">
        <v>28905000000</v>
      </c>
      <c r="C328">
        <v>-7.6444855</v>
      </c>
      <c r="M328">
        <v>28905000000</v>
      </c>
      <c r="N328">
        <v>-9.2977448000000003</v>
      </c>
    </row>
    <row r="329" spans="2:14" x14ac:dyDescent="0.25">
      <c r="B329">
        <v>29090000000</v>
      </c>
      <c r="C329">
        <v>-7.6543368999999997</v>
      </c>
      <c r="M329">
        <v>29090000000</v>
      </c>
      <c r="N329">
        <v>-9.2935219</v>
      </c>
    </row>
    <row r="330" spans="2:14" x14ac:dyDescent="0.25">
      <c r="B330">
        <v>29275000000</v>
      </c>
      <c r="C330">
        <v>-7.6525315999999997</v>
      </c>
      <c r="M330">
        <v>29275000000</v>
      </c>
      <c r="N330">
        <v>-9.303134</v>
      </c>
    </row>
    <row r="331" spans="2:14" x14ac:dyDescent="0.25">
      <c r="B331">
        <v>29460000000</v>
      </c>
      <c r="C331">
        <v>-7.6808395000000003</v>
      </c>
      <c r="M331">
        <v>29460000000</v>
      </c>
      <c r="N331">
        <v>-9.3023395999999998</v>
      </c>
    </row>
    <row r="332" spans="2:14" x14ac:dyDescent="0.25">
      <c r="B332">
        <v>29645000000</v>
      </c>
      <c r="C332">
        <v>-7.7409587000000002</v>
      </c>
      <c r="M332">
        <v>29645000000</v>
      </c>
      <c r="N332">
        <v>-9.3136805999999996</v>
      </c>
    </row>
    <row r="333" spans="2:14" x14ac:dyDescent="0.25">
      <c r="B333">
        <v>29830000000</v>
      </c>
      <c r="C333">
        <v>-7.7700820000000004</v>
      </c>
      <c r="M333">
        <v>29830000000</v>
      </c>
      <c r="N333">
        <v>-9.3146237999999997</v>
      </c>
    </row>
    <row r="334" spans="2:14" x14ac:dyDescent="0.25">
      <c r="B334">
        <v>30015000000</v>
      </c>
      <c r="C334">
        <v>-7.7570256999999998</v>
      </c>
      <c r="M334">
        <v>30015000000</v>
      </c>
      <c r="N334">
        <v>-9.3389988000000006</v>
      </c>
    </row>
    <row r="335" spans="2:14" x14ac:dyDescent="0.25">
      <c r="B335">
        <v>30200000000</v>
      </c>
      <c r="C335">
        <v>-7.7714558</v>
      </c>
      <c r="M335">
        <v>30200000000</v>
      </c>
      <c r="N335">
        <v>-9.3370314000000008</v>
      </c>
    </row>
    <row r="336" spans="2:14" x14ac:dyDescent="0.25">
      <c r="B336">
        <v>30385000000</v>
      </c>
      <c r="C336">
        <v>-7.7531065999999997</v>
      </c>
      <c r="M336">
        <v>30385000000</v>
      </c>
      <c r="N336">
        <v>-9.3233870999999997</v>
      </c>
    </row>
    <row r="337" spans="2:14" x14ac:dyDescent="0.25">
      <c r="B337">
        <v>30570000000</v>
      </c>
      <c r="C337">
        <v>-7.7061744000000001</v>
      </c>
      <c r="M337">
        <v>30570000000</v>
      </c>
      <c r="N337">
        <v>-9.3068475999999993</v>
      </c>
    </row>
    <row r="338" spans="2:14" x14ac:dyDescent="0.25">
      <c r="B338">
        <v>30755000000</v>
      </c>
      <c r="C338">
        <v>-7.6663579999999998</v>
      </c>
      <c r="M338">
        <v>30755000000</v>
      </c>
      <c r="N338">
        <v>-9.3093462000000002</v>
      </c>
    </row>
    <row r="339" spans="2:14" x14ac:dyDescent="0.25">
      <c r="B339">
        <v>30940000000</v>
      </c>
      <c r="C339">
        <v>-7.6868090999999996</v>
      </c>
      <c r="M339">
        <v>30940000000</v>
      </c>
      <c r="N339">
        <v>-9.2780761999999992</v>
      </c>
    </row>
    <row r="340" spans="2:14" x14ac:dyDescent="0.25">
      <c r="B340">
        <v>31125000000</v>
      </c>
      <c r="C340">
        <v>-7.7223077</v>
      </c>
      <c r="M340">
        <v>31125000000</v>
      </c>
      <c r="N340">
        <v>-9.2670670000000008</v>
      </c>
    </row>
    <row r="341" spans="2:14" x14ac:dyDescent="0.25">
      <c r="B341">
        <v>31310000000</v>
      </c>
      <c r="C341">
        <v>-7.7911872999999998</v>
      </c>
      <c r="M341">
        <v>31310000000</v>
      </c>
      <c r="N341">
        <v>-9.2738151999999996</v>
      </c>
    </row>
    <row r="342" spans="2:14" x14ac:dyDescent="0.25">
      <c r="B342">
        <v>31495000000</v>
      </c>
      <c r="C342">
        <v>-7.8845935000000003</v>
      </c>
      <c r="M342">
        <v>31495000000</v>
      </c>
      <c r="N342">
        <v>-9.2704219999999999</v>
      </c>
    </row>
    <row r="343" spans="2:14" x14ac:dyDescent="0.25">
      <c r="B343">
        <v>31680000000</v>
      </c>
      <c r="C343">
        <v>-7.9903525999999996</v>
      </c>
      <c r="M343">
        <v>31680000000</v>
      </c>
      <c r="N343">
        <v>-9.2761030000000009</v>
      </c>
    </row>
    <row r="344" spans="2:14" x14ac:dyDescent="0.25">
      <c r="B344">
        <v>31865000000</v>
      </c>
      <c r="C344">
        <v>-8.1133699000000004</v>
      </c>
      <c r="M344">
        <v>31865000000</v>
      </c>
      <c r="N344">
        <v>-9.2870168999999994</v>
      </c>
    </row>
    <row r="345" spans="2:14" x14ac:dyDescent="0.25">
      <c r="B345">
        <v>32050000000</v>
      </c>
      <c r="C345">
        <v>-8.2426022999999997</v>
      </c>
      <c r="M345">
        <v>32050000000</v>
      </c>
      <c r="N345">
        <v>-9.2920856000000001</v>
      </c>
    </row>
    <row r="346" spans="2:14" x14ac:dyDescent="0.25">
      <c r="B346">
        <v>32235000000</v>
      </c>
      <c r="C346">
        <v>-8.3706121000000007</v>
      </c>
      <c r="M346">
        <v>32235000000</v>
      </c>
      <c r="N346">
        <v>-9.3016442999999995</v>
      </c>
    </row>
    <row r="347" spans="2:14" x14ac:dyDescent="0.25">
      <c r="B347">
        <v>32420000000</v>
      </c>
      <c r="C347">
        <v>-8.5016488999999993</v>
      </c>
      <c r="M347">
        <v>32420000000</v>
      </c>
      <c r="N347">
        <v>-9.3184795000000005</v>
      </c>
    </row>
    <row r="348" spans="2:14" x14ac:dyDescent="0.25">
      <c r="B348">
        <v>32605000000</v>
      </c>
      <c r="C348">
        <v>-8.6318444999999997</v>
      </c>
      <c r="M348">
        <v>32605000000</v>
      </c>
      <c r="N348">
        <v>-9.3258495000000003</v>
      </c>
    </row>
    <row r="349" spans="2:14" x14ac:dyDescent="0.25">
      <c r="B349">
        <v>32790000000</v>
      </c>
      <c r="C349">
        <v>-8.7618960999999995</v>
      </c>
      <c r="M349">
        <v>32790000000</v>
      </c>
      <c r="N349">
        <v>-9.3408356000000001</v>
      </c>
    </row>
    <row r="350" spans="2:14" x14ac:dyDescent="0.25">
      <c r="B350">
        <v>32975000000</v>
      </c>
      <c r="C350">
        <v>-8.8856906999999996</v>
      </c>
      <c r="M350">
        <v>32975000000</v>
      </c>
      <c r="N350">
        <v>-9.3441782</v>
      </c>
    </row>
    <row r="351" spans="2:14" x14ac:dyDescent="0.25">
      <c r="B351">
        <v>33160000000</v>
      </c>
      <c r="C351">
        <v>-9.0350370000000009</v>
      </c>
      <c r="M351">
        <v>33160000000</v>
      </c>
      <c r="N351">
        <v>-9.3165406999999991</v>
      </c>
    </row>
    <row r="352" spans="2:14" x14ac:dyDescent="0.25">
      <c r="B352">
        <v>33345000000</v>
      </c>
      <c r="C352">
        <v>-9.1829585999999992</v>
      </c>
      <c r="M352">
        <v>33345000000</v>
      </c>
      <c r="N352">
        <v>-9.2992515999999998</v>
      </c>
    </row>
    <row r="353" spans="2:14" x14ac:dyDescent="0.25">
      <c r="B353">
        <v>33530000000</v>
      </c>
      <c r="C353">
        <v>-9.3262958999999999</v>
      </c>
      <c r="M353">
        <v>33530000000</v>
      </c>
      <c r="N353">
        <v>-9.2853049999999993</v>
      </c>
    </row>
    <row r="354" spans="2:14" x14ac:dyDescent="0.25">
      <c r="B354">
        <v>33715000000</v>
      </c>
      <c r="C354">
        <v>-9.4634246999999991</v>
      </c>
      <c r="M354">
        <v>33715000000</v>
      </c>
      <c r="N354">
        <v>-9.2742986999999992</v>
      </c>
    </row>
    <row r="355" spans="2:14" x14ac:dyDescent="0.25">
      <c r="B355">
        <v>33900000000</v>
      </c>
      <c r="C355">
        <v>-9.6172333000000005</v>
      </c>
      <c r="M355">
        <v>33900000000</v>
      </c>
      <c r="N355">
        <v>-9.2657775999999998</v>
      </c>
    </row>
    <row r="356" spans="2:14" x14ac:dyDescent="0.25">
      <c r="B356">
        <v>34085000000</v>
      </c>
      <c r="C356">
        <v>-9.7142496000000005</v>
      </c>
      <c r="M356">
        <v>34085000000</v>
      </c>
      <c r="N356">
        <v>-9.2896595000000008</v>
      </c>
    </row>
    <row r="357" spans="2:14" x14ac:dyDescent="0.25">
      <c r="B357">
        <v>34270000000</v>
      </c>
      <c r="C357">
        <v>-9.7823439000000008</v>
      </c>
      <c r="M357">
        <v>34270000000</v>
      </c>
      <c r="N357">
        <v>-9.3187294000000005</v>
      </c>
    </row>
    <row r="358" spans="2:14" x14ac:dyDescent="0.25">
      <c r="B358">
        <v>34455000000</v>
      </c>
      <c r="C358">
        <v>-9.8306951999999992</v>
      </c>
      <c r="M358">
        <v>34455000000</v>
      </c>
      <c r="N358">
        <v>-9.3637675999999992</v>
      </c>
    </row>
    <row r="359" spans="2:14" x14ac:dyDescent="0.25">
      <c r="B359">
        <v>34640000000</v>
      </c>
      <c r="C359">
        <v>-9.8583660000000002</v>
      </c>
      <c r="M359">
        <v>34640000000</v>
      </c>
      <c r="N359">
        <v>-9.4246043999999998</v>
      </c>
    </row>
    <row r="360" spans="2:14" x14ac:dyDescent="0.25">
      <c r="B360">
        <v>34825000000</v>
      </c>
      <c r="C360">
        <v>-9.8708515000000006</v>
      </c>
      <c r="M360">
        <v>34825000000</v>
      </c>
      <c r="N360">
        <v>-9.4930009999999996</v>
      </c>
    </row>
    <row r="361" spans="2:14" x14ac:dyDescent="0.25">
      <c r="B361">
        <v>35010000000</v>
      </c>
      <c r="C361">
        <v>-9.8907317999999993</v>
      </c>
      <c r="M361">
        <v>35010000000</v>
      </c>
      <c r="N361">
        <v>-9.5610160999999998</v>
      </c>
    </row>
    <row r="362" spans="2:14" x14ac:dyDescent="0.25">
      <c r="B362">
        <v>35195000000</v>
      </c>
      <c r="C362">
        <v>-9.9136466999999993</v>
      </c>
      <c r="M362">
        <v>35195000000</v>
      </c>
      <c r="N362">
        <v>-9.6320905999999997</v>
      </c>
    </row>
    <row r="363" spans="2:14" x14ac:dyDescent="0.25">
      <c r="B363">
        <v>35380000000</v>
      </c>
      <c r="C363">
        <v>-9.9563626999999997</v>
      </c>
      <c r="M363">
        <v>35380000000</v>
      </c>
      <c r="N363">
        <v>-9.6934652000000003</v>
      </c>
    </row>
    <row r="364" spans="2:14" x14ac:dyDescent="0.25">
      <c r="B364">
        <v>35565000000</v>
      </c>
      <c r="C364">
        <v>-10.002193</v>
      </c>
      <c r="M364">
        <v>35565000000</v>
      </c>
      <c r="N364">
        <v>-9.7501201999999996</v>
      </c>
    </row>
    <row r="365" spans="2:14" x14ac:dyDescent="0.25">
      <c r="B365">
        <v>35750000000</v>
      </c>
      <c r="C365">
        <v>-10.039377999999999</v>
      </c>
      <c r="M365">
        <v>35750000000</v>
      </c>
      <c r="N365">
        <v>-9.8056067999999996</v>
      </c>
    </row>
    <row r="366" spans="2:14" x14ac:dyDescent="0.25">
      <c r="B366">
        <v>35935000000</v>
      </c>
      <c r="C366">
        <v>-10.059512</v>
      </c>
      <c r="M366">
        <v>35935000000</v>
      </c>
      <c r="N366">
        <v>-9.8761816000000007</v>
      </c>
    </row>
    <row r="367" spans="2:14" x14ac:dyDescent="0.25">
      <c r="B367">
        <v>36120000000</v>
      </c>
      <c r="C367">
        <v>-10.060736</v>
      </c>
      <c r="M367">
        <v>36120000000</v>
      </c>
      <c r="N367">
        <v>-9.9419898999999994</v>
      </c>
    </row>
    <row r="368" spans="2:14" x14ac:dyDescent="0.25">
      <c r="B368">
        <v>36305000000</v>
      </c>
      <c r="C368">
        <v>-10.042911999999999</v>
      </c>
      <c r="M368">
        <v>36305000000</v>
      </c>
      <c r="N368">
        <v>-10.022717</v>
      </c>
    </row>
    <row r="369" spans="2:14" x14ac:dyDescent="0.25">
      <c r="B369">
        <v>36490000000</v>
      </c>
      <c r="C369">
        <v>-10.025100999999999</v>
      </c>
      <c r="M369">
        <v>36490000000</v>
      </c>
      <c r="N369">
        <v>-10.087183</v>
      </c>
    </row>
    <row r="370" spans="2:14" x14ac:dyDescent="0.25">
      <c r="B370">
        <v>36675000000</v>
      </c>
      <c r="C370">
        <v>-10.036118999999999</v>
      </c>
      <c r="M370">
        <v>36675000000</v>
      </c>
      <c r="N370">
        <v>-10.137886999999999</v>
      </c>
    </row>
    <row r="371" spans="2:14" x14ac:dyDescent="0.25">
      <c r="B371">
        <v>36860000000</v>
      </c>
      <c r="C371">
        <v>-10.017110000000001</v>
      </c>
      <c r="M371">
        <v>36860000000</v>
      </c>
      <c r="N371">
        <v>-10.205883999999999</v>
      </c>
    </row>
    <row r="372" spans="2:14" x14ac:dyDescent="0.25">
      <c r="B372">
        <v>37045000000</v>
      </c>
      <c r="C372">
        <v>-10.002941</v>
      </c>
      <c r="M372">
        <v>37045000000</v>
      </c>
      <c r="N372">
        <v>-10.294692</v>
      </c>
    </row>
    <row r="373" spans="2:14" x14ac:dyDescent="0.25">
      <c r="B373">
        <v>37230000000</v>
      </c>
      <c r="C373">
        <v>-10.072915999999999</v>
      </c>
      <c r="M373">
        <v>37230000000</v>
      </c>
      <c r="N373">
        <v>-10.336152</v>
      </c>
    </row>
    <row r="374" spans="2:14" x14ac:dyDescent="0.25">
      <c r="B374">
        <v>37415000000</v>
      </c>
      <c r="C374">
        <v>-10.145386999999999</v>
      </c>
      <c r="M374">
        <v>37415000000</v>
      </c>
      <c r="N374">
        <v>-10.399034</v>
      </c>
    </row>
    <row r="375" spans="2:14" x14ac:dyDescent="0.25">
      <c r="B375">
        <v>37600000000</v>
      </c>
      <c r="C375">
        <v>-10.133013</v>
      </c>
      <c r="M375">
        <v>37600000000</v>
      </c>
      <c r="N375">
        <v>-10.512345</v>
      </c>
    </row>
    <row r="376" spans="2:14" x14ac:dyDescent="0.25">
      <c r="B376">
        <v>37785000000</v>
      </c>
      <c r="C376">
        <v>-10.17686</v>
      </c>
      <c r="M376">
        <v>37785000000</v>
      </c>
      <c r="N376">
        <v>-10.598884999999999</v>
      </c>
    </row>
    <row r="377" spans="2:14" x14ac:dyDescent="0.25">
      <c r="B377">
        <v>37970000000</v>
      </c>
      <c r="C377">
        <v>-10.197986999999999</v>
      </c>
      <c r="M377">
        <v>37970000000</v>
      </c>
      <c r="N377">
        <v>-10.663468999999999</v>
      </c>
    </row>
    <row r="378" spans="2:14" x14ac:dyDescent="0.25">
      <c r="B378">
        <v>38155000000</v>
      </c>
      <c r="C378">
        <v>-10.133188000000001</v>
      </c>
      <c r="M378">
        <v>38155000000</v>
      </c>
      <c r="N378">
        <v>-10.7615</v>
      </c>
    </row>
    <row r="379" spans="2:14" x14ac:dyDescent="0.25">
      <c r="B379">
        <v>38340000000</v>
      </c>
      <c r="C379">
        <v>-10.035493000000001</v>
      </c>
      <c r="M379">
        <v>38340000000</v>
      </c>
      <c r="N379">
        <v>-10.84024</v>
      </c>
    </row>
    <row r="380" spans="2:14" x14ac:dyDescent="0.25">
      <c r="B380">
        <v>38525000000</v>
      </c>
      <c r="C380">
        <v>-10.006145</v>
      </c>
      <c r="M380">
        <v>38525000000</v>
      </c>
      <c r="N380">
        <v>-10.875802999999999</v>
      </c>
    </row>
    <row r="381" spans="2:14" x14ac:dyDescent="0.25">
      <c r="B381">
        <v>38710000000</v>
      </c>
      <c r="C381">
        <v>-10.030848000000001</v>
      </c>
      <c r="M381">
        <v>38710000000</v>
      </c>
      <c r="N381">
        <v>-10.886984999999999</v>
      </c>
    </row>
    <row r="382" spans="2:14" x14ac:dyDescent="0.25">
      <c r="B382">
        <v>38895000000</v>
      </c>
      <c r="C382">
        <v>-10.026019</v>
      </c>
      <c r="M382">
        <v>38895000000</v>
      </c>
      <c r="N382">
        <v>-10.879842999999999</v>
      </c>
    </row>
    <row r="383" spans="2:14" x14ac:dyDescent="0.25">
      <c r="B383">
        <v>39080000000</v>
      </c>
      <c r="C383">
        <v>-10.138464000000001</v>
      </c>
      <c r="M383">
        <v>39080000000</v>
      </c>
      <c r="N383">
        <v>-10.881021</v>
      </c>
    </row>
    <row r="384" spans="2:14" x14ac:dyDescent="0.25">
      <c r="B384">
        <v>39265000000</v>
      </c>
      <c r="C384">
        <v>-10.240163000000001</v>
      </c>
      <c r="M384">
        <v>39265000000</v>
      </c>
      <c r="N384">
        <v>-10.855672999999999</v>
      </c>
    </row>
    <row r="385" spans="2:14" x14ac:dyDescent="0.25">
      <c r="B385">
        <v>39450000000</v>
      </c>
      <c r="C385">
        <v>-10.310454</v>
      </c>
      <c r="M385">
        <v>39450000000</v>
      </c>
      <c r="N385">
        <v>-10.821997</v>
      </c>
    </row>
    <row r="386" spans="2:14" x14ac:dyDescent="0.25">
      <c r="B386">
        <v>39635000000</v>
      </c>
      <c r="C386">
        <v>-10.371145</v>
      </c>
      <c r="M386">
        <v>39635000000</v>
      </c>
      <c r="N386">
        <v>-10.785522</v>
      </c>
    </row>
    <row r="387" spans="2:14" x14ac:dyDescent="0.25">
      <c r="B387">
        <v>39820000000</v>
      </c>
      <c r="C387">
        <v>-10.328018</v>
      </c>
      <c r="M387">
        <v>39820000000</v>
      </c>
      <c r="N387">
        <v>-10.752416999999999</v>
      </c>
    </row>
    <row r="388" spans="2:14" x14ac:dyDescent="0.25">
      <c r="B388">
        <v>40005000000</v>
      </c>
      <c r="C388">
        <v>-10.130818</v>
      </c>
      <c r="M388">
        <v>40005000000</v>
      </c>
      <c r="N388">
        <v>-10.694626</v>
      </c>
    </row>
    <row r="389" spans="2:14" x14ac:dyDescent="0.25">
      <c r="B389">
        <v>40190000000</v>
      </c>
      <c r="C389">
        <v>-10.071165000000001</v>
      </c>
      <c r="M389">
        <v>40190000000</v>
      </c>
      <c r="N389">
        <v>-10.646160999999999</v>
      </c>
    </row>
    <row r="390" spans="2:14" x14ac:dyDescent="0.25">
      <c r="B390">
        <v>40375000000</v>
      </c>
      <c r="C390">
        <v>-10.019098</v>
      </c>
      <c r="M390">
        <v>40375000000</v>
      </c>
      <c r="N390">
        <v>-10.623810000000001</v>
      </c>
    </row>
    <row r="391" spans="2:14" x14ac:dyDescent="0.25">
      <c r="B391">
        <v>40560000000</v>
      </c>
      <c r="C391">
        <v>-9.8522490999999999</v>
      </c>
      <c r="M391">
        <v>40560000000</v>
      </c>
      <c r="N391">
        <v>-10.636806</v>
      </c>
    </row>
    <row r="392" spans="2:14" x14ac:dyDescent="0.25">
      <c r="B392">
        <v>40745000000</v>
      </c>
      <c r="C392">
        <v>-9.7971573000000003</v>
      </c>
      <c r="M392">
        <v>40745000000</v>
      </c>
      <c r="N392">
        <v>-10.671449000000001</v>
      </c>
    </row>
    <row r="393" spans="2:14" x14ac:dyDescent="0.25">
      <c r="B393">
        <v>40930000000</v>
      </c>
      <c r="C393">
        <v>-9.8569431000000005</v>
      </c>
      <c r="M393">
        <v>40930000000</v>
      </c>
      <c r="N393">
        <v>-10.694656999999999</v>
      </c>
    </row>
    <row r="394" spans="2:14" x14ac:dyDescent="0.25">
      <c r="B394">
        <v>41115000000</v>
      </c>
      <c r="C394">
        <v>-9.9589347999999998</v>
      </c>
      <c r="M394">
        <v>41115000000</v>
      </c>
      <c r="N394">
        <v>-10.724391000000001</v>
      </c>
    </row>
    <row r="395" spans="2:14" x14ac:dyDescent="0.25">
      <c r="B395">
        <v>41300000000</v>
      </c>
      <c r="C395">
        <v>-9.9614428999999998</v>
      </c>
      <c r="M395">
        <v>41300000000</v>
      </c>
      <c r="N395">
        <v>-10.767893000000001</v>
      </c>
    </row>
    <row r="396" spans="2:14" x14ac:dyDescent="0.25">
      <c r="B396">
        <v>41485000000</v>
      </c>
      <c r="C396">
        <v>-9.9979916000000006</v>
      </c>
      <c r="M396">
        <v>41485000000</v>
      </c>
      <c r="N396">
        <v>-10.807411999999999</v>
      </c>
    </row>
    <row r="397" spans="2:14" x14ac:dyDescent="0.25">
      <c r="B397">
        <v>41670000000</v>
      </c>
      <c r="C397">
        <v>-10.158407</v>
      </c>
      <c r="M397">
        <v>41670000000</v>
      </c>
      <c r="N397">
        <v>-10.836643</v>
      </c>
    </row>
    <row r="398" spans="2:14" x14ac:dyDescent="0.25">
      <c r="B398">
        <v>41855000000</v>
      </c>
      <c r="C398">
        <v>-10.213381</v>
      </c>
      <c r="M398">
        <v>41855000000</v>
      </c>
      <c r="N398">
        <v>-10.898721999999999</v>
      </c>
    </row>
    <row r="399" spans="2:14" x14ac:dyDescent="0.25">
      <c r="B399">
        <v>42040000000</v>
      </c>
      <c r="C399">
        <v>-10.254892</v>
      </c>
      <c r="M399">
        <v>42040000000</v>
      </c>
      <c r="N399">
        <v>-11.037364999999999</v>
      </c>
    </row>
    <row r="400" spans="2:14" x14ac:dyDescent="0.25">
      <c r="B400">
        <v>42225000000</v>
      </c>
      <c r="C400">
        <v>-10.487952999999999</v>
      </c>
      <c r="M400">
        <v>42225000000</v>
      </c>
      <c r="N400">
        <v>-11.224833</v>
      </c>
    </row>
    <row r="401" spans="2:14" x14ac:dyDescent="0.25">
      <c r="B401">
        <v>42410000000</v>
      </c>
      <c r="C401">
        <v>-10.725284</v>
      </c>
      <c r="M401">
        <v>42410000000</v>
      </c>
      <c r="N401">
        <v>-11.430465</v>
      </c>
    </row>
    <row r="402" spans="2:14" x14ac:dyDescent="0.25">
      <c r="B402">
        <v>42595000000</v>
      </c>
      <c r="C402">
        <v>-10.976345999999999</v>
      </c>
      <c r="M402">
        <v>42595000000</v>
      </c>
      <c r="N402">
        <v>-11.62262</v>
      </c>
    </row>
    <row r="403" spans="2:14" x14ac:dyDescent="0.25">
      <c r="B403">
        <v>42780000000</v>
      </c>
      <c r="C403">
        <v>-11.385666000000001</v>
      </c>
      <c r="M403">
        <v>42780000000</v>
      </c>
      <c r="N403">
        <v>-11.779673000000001</v>
      </c>
    </row>
    <row r="404" spans="2:14" x14ac:dyDescent="0.25">
      <c r="B404">
        <v>42965000000</v>
      </c>
      <c r="C404">
        <v>-11.675867999999999</v>
      </c>
      <c r="M404">
        <v>42965000000</v>
      </c>
      <c r="N404">
        <v>-11.867626</v>
      </c>
    </row>
    <row r="405" spans="2:14" x14ac:dyDescent="0.25">
      <c r="B405">
        <v>43150000000</v>
      </c>
      <c r="C405">
        <v>-11.786471000000001</v>
      </c>
      <c r="M405">
        <v>43150000000</v>
      </c>
      <c r="N405">
        <v>-11.879725000000001</v>
      </c>
    </row>
    <row r="406" spans="2:14" x14ac:dyDescent="0.25">
      <c r="B406">
        <v>43335000000</v>
      </c>
      <c r="C406">
        <v>-11.839022999999999</v>
      </c>
      <c r="M406">
        <v>43335000000</v>
      </c>
      <c r="N406">
        <v>-11.879196</v>
      </c>
    </row>
    <row r="407" spans="2:14" x14ac:dyDescent="0.25">
      <c r="B407">
        <v>43520000000</v>
      </c>
      <c r="C407">
        <v>-11.844609</v>
      </c>
      <c r="M407">
        <v>43520000000</v>
      </c>
      <c r="N407">
        <v>-11.857388</v>
      </c>
    </row>
    <row r="408" spans="2:14" x14ac:dyDescent="0.25">
      <c r="B408">
        <v>43705000000</v>
      </c>
      <c r="C408">
        <v>-11.76591</v>
      </c>
      <c r="M408">
        <v>43705000000</v>
      </c>
      <c r="N408">
        <v>-11.82639</v>
      </c>
    </row>
    <row r="409" spans="2:14" x14ac:dyDescent="0.25">
      <c r="B409">
        <v>43890000000</v>
      </c>
      <c r="C409">
        <v>-11.64593</v>
      </c>
      <c r="M409">
        <v>43890000000</v>
      </c>
      <c r="N409">
        <v>-11.839131</v>
      </c>
    </row>
    <row r="410" spans="2:14" x14ac:dyDescent="0.25">
      <c r="B410">
        <v>44075000000</v>
      </c>
      <c r="C410">
        <v>-11.589803</v>
      </c>
      <c r="M410">
        <v>44075000000</v>
      </c>
      <c r="N410">
        <v>-11.821854</v>
      </c>
    </row>
    <row r="411" spans="2:14" x14ac:dyDescent="0.25">
      <c r="B411">
        <v>44260000000</v>
      </c>
      <c r="C411">
        <v>-11.667294999999999</v>
      </c>
      <c r="M411">
        <v>44260000000</v>
      </c>
      <c r="N411">
        <v>-11.725733999999999</v>
      </c>
    </row>
    <row r="412" spans="2:14" x14ac:dyDescent="0.25">
      <c r="B412">
        <v>44445000000</v>
      </c>
      <c r="C412">
        <v>-11.797231</v>
      </c>
      <c r="M412">
        <v>44445000000</v>
      </c>
      <c r="N412">
        <v>-11.722417999999999</v>
      </c>
    </row>
    <row r="413" spans="2:14" x14ac:dyDescent="0.25">
      <c r="B413">
        <v>44630000000</v>
      </c>
      <c r="C413">
        <v>-11.857994</v>
      </c>
      <c r="M413">
        <v>44630000000</v>
      </c>
      <c r="N413">
        <v>-11.76545</v>
      </c>
    </row>
    <row r="414" spans="2:14" x14ac:dyDescent="0.25">
      <c r="B414">
        <v>44815000000</v>
      </c>
      <c r="C414">
        <v>-11.946618000000001</v>
      </c>
      <c r="M414">
        <v>44815000000</v>
      </c>
      <c r="N414">
        <v>-11.765482</v>
      </c>
    </row>
    <row r="415" spans="2:14" x14ac:dyDescent="0.25">
      <c r="B415">
        <v>45000000000</v>
      </c>
      <c r="C415">
        <v>-12.062986</v>
      </c>
      <c r="M415">
        <v>45000000000</v>
      </c>
      <c r="N415">
        <v>-11.800382000000001</v>
      </c>
    </row>
    <row r="416" spans="2:14" x14ac:dyDescent="0.25">
      <c r="B416" t="s">
        <v>21</v>
      </c>
      <c r="M416" t="s">
        <v>21</v>
      </c>
    </row>
    <row r="419" spans="2:14" x14ac:dyDescent="0.25">
      <c r="B419" t="s">
        <v>22</v>
      </c>
      <c r="M419" t="s">
        <v>22</v>
      </c>
    </row>
    <row r="420" spans="2:14" x14ac:dyDescent="0.25">
      <c r="B420" t="s">
        <v>19</v>
      </c>
      <c r="C420" t="s">
        <v>271</v>
      </c>
      <c r="M420" t="s">
        <v>19</v>
      </c>
      <c r="N420" t="s">
        <v>271</v>
      </c>
    </row>
    <row r="421" spans="2:14" x14ac:dyDescent="0.25">
      <c r="B421">
        <v>8000000000</v>
      </c>
      <c r="C421">
        <v>-73.845153999999994</v>
      </c>
      <c r="M421">
        <v>8000000000</v>
      </c>
      <c r="N421">
        <v>-26.460553999999998</v>
      </c>
    </row>
    <row r="422" spans="2:14" x14ac:dyDescent="0.25">
      <c r="B422">
        <v>8185000000</v>
      </c>
      <c r="C422">
        <v>-72.574996999999996</v>
      </c>
      <c r="M422">
        <v>8185000000</v>
      </c>
      <c r="N422">
        <v>-25.668648000000001</v>
      </c>
    </row>
    <row r="423" spans="2:14" x14ac:dyDescent="0.25">
      <c r="B423">
        <v>8370000000</v>
      </c>
      <c r="C423">
        <v>-71.125480999999994</v>
      </c>
      <c r="M423">
        <v>8370000000</v>
      </c>
      <c r="N423">
        <v>-24.598267</v>
      </c>
    </row>
    <row r="424" spans="2:14" x14ac:dyDescent="0.25">
      <c r="B424">
        <v>8555000000</v>
      </c>
      <c r="C424">
        <v>-70.378180999999998</v>
      </c>
      <c r="M424">
        <v>8555000000</v>
      </c>
      <c r="N424">
        <v>-23.332654999999999</v>
      </c>
    </row>
    <row r="425" spans="2:14" x14ac:dyDescent="0.25">
      <c r="B425">
        <v>8740000000</v>
      </c>
      <c r="C425">
        <v>-69.376221000000001</v>
      </c>
      <c r="M425">
        <v>8740000000</v>
      </c>
      <c r="N425">
        <v>-22.072071000000001</v>
      </c>
    </row>
    <row r="426" spans="2:14" x14ac:dyDescent="0.25">
      <c r="B426">
        <v>8925000000</v>
      </c>
      <c r="C426">
        <v>-68.230536999999998</v>
      </c>
      <c r="M426">
        <v>8925000000</v>
      </c>
      <c r="N426">
        <v>-21.002209000000001</v>
      </c>
    </row>
    <row r="427" spans="2:14" x14ac:dyDescent="0.25">
      <c r="B427">
        <v>9110000000</v>
      </c>
      <c r="C427">
        <v>-66.650322000000003</v>
      </c>
      <c r="M427">
        <v>9110000000</v>
      </c>
      <c r="N427">
        <v>-19.823250000000002</v>
      </c>
    </row>
    <row r="428" spans="2:14" x14ac:dyDescent="0.25">
      <c r="B428">
        <v>9295000000</v>
      </c>
      <c r="C428">
        <v>-64.253890999999996</v>
      </c>
      <c r="M428">
        <v>9295000000</v>
      </c>
      <c r="N428">
        <v>-18.604106999999999</v>
      </c>
    </row>
    <row r="429" spans="2:14" x14ac:dyDescent="0.25">
      <c r="B429">
        <v>9480000000</v>
      </c>
      <c r="C429">
        <v>-58.487129000000003</v>
      </c>
      <c r="M429">
        <v>9480000000</v>
      </c>
      <c r="N429">
        <v>-17.522625000000001</v>
      </c>
    </row>
    <row r="430" spans="2:14" x14ac:dyDescent="0.25">
      <c r="B430">
        <v>9665000000</v>
      </c>
      <c r="C430">
        <v>-53.605643999999998</v>
      </c>
      <c r="M430">
        <v>9665000000</v>
      </c>
      <c r="N430">
        <v>-16.50808</v>
      </c>
    </row>
    <row r="431" spans="2:14" x14ac:dyDescent="0.25">
      <c r="B431">
        <v>9850000000</v>
      </c>
      <c r="C431">
        <v>-46.274394999999998</v>
      </c>
      <c r="M431">
        <v>9850000000</v>
      </c>
      <c r="N431">
        <v>-15.575293</v>
      </c>
    </row>
    <row r="432" spans="2:14" x14ac:dyDescent="0.25">
      <c r="B432">
        <v>10035000000</v>
      </c>
      <c r="C432">
        <v>-39.295867999999999</v>
      </c>
      <c r="M432">
        <v>10035000000</v>
      </c>
      <c r="N432">
        <v>-14.930111999999999</v>
      </c>
    </row>
    <row r="433" spans="2:14" x14ac:dyDescent="0.25">
      <c r="B433">
        <v>10220000000</v>
      </c>
      <c r="C433">
        <v>-33.415610999999998</v>
      </c>
      <c r="M433">
        <v>10220000000</v>
      </c>
      <c r="N433">
        <v>-14.469246999999999</v>
      </c>
    </row>
    <row r="434" spans="2:14" x14ac:dyDescent="0.25">
      <c r="B434">
        <v>10405000000</v>
      </c>
      <c r="C434">
        <v>-28.893920999999999</v>
      </c>
      <c r="M434">
        <v>10405000000</v>
      </c>
      <c r="N434">
        <v>-13.964537999999999</v>
      </c>
    </row>
    <row r="435" spans="2:14" x14ac:dyDescent="0.25">
      <c r="B435">
        <v>10590000000</v>
      </c>
      <c r="C435">
        <v>-23.741699000000001</v>
      </c>
      <c r="M435">
        <v>10590000000</v>
      </c>
      <c r="N435">
        <v>-13.548259</v>
      </c>
    </row>
    <row r="436" spans="2:14" x14ac:dyDescent="0.25">
      <c r="B436">
        <v>10775000000</v>
      </c>
      <c r="C436">
        <v>-20.986484999999998</v>
      </c>
      <c r="M436">
        <v>10775000000</v>
      </c>
      <c r="N436">
        <v>-13.076445</v>
      </c>
    </row>
    <row r="437" spans="2:14" x14ac:dyDescent="0.25">
      <c r="B437">
        <v>10960000000</v>
      </c>
      <c r="C437">
        <v>-17.935295</v>
      </c>
      <c r="M437">
        <v>10960000000</v>
      </c>
      <c r="N437">
        <v>-12.535868000000001</v>
      </c>
    </row>
    <row r="438" spans="2:14" x14ac:dyDescent="0.25">
      <c r="B438">
        <v>11145000000</v>
      </c>
      <c r="C438">
        <v>-14.589328999999999</v>
      </c>
      <c r="M438">
        <v>11145000000</v>
      </c>
      <c r="N438">
        <v>-12.035905</v>
      </c>
    </row>
    <row r="439" spans="2:14" x14ac:dyDescent="0.25">
      <c r="B439">
        <v>11330000000</v>
      </c>
      <c r="C439">
        <v>-12.422732</v>
      </c>
      <c r="M439">
        <v>11330000000</v>
      </c>
      <c r="N439">
        <v>-11.551373999999999</v>
      </c>
    </row>
    <row r="440" spans="2:14" x14ac:dyDescent="0.25">
      <c r="B440">
        <v>11515000000</v>
      </c>
      <c r="C440">
        <v>-11.287132</v>
      </c>
      <c r="M440">
        <v>11515000000</v>
      </c>
      <c r="N440">
        <v>-11.104752</v>
      </c>
    </row>
    <row r="441" spans="2:14" x14ac:dyDescent="0.25">
      <c r="B441">
        <v>11700000000</v>
      </c>
      <c r="C441">
        <v>-10.100807</v>
      </c>
      <c r="M441">
        <v>11700000000</v>
      </c>
      <c r="N441">
        <v>-10.682278</v>
      </c>
    </row>
    <row r="442" spans="2:14" x14ac:dyDescent="0.25">
      <c r="B442">
        <v>11885000000</v>
      </c>
      <c r="C442">
        <v>-9.5643978000000001</v>
      </c>
      <c r="M442">
        <v>11885000000</v>
      </c>
      <c r="N442">
        <v>-10.298133999999999</v>
      </c>
    </row>
    <row r="443" spans="2:14" x14ac:dyDescent="0.25">
      <c r="B443">
        <v>12070000000</v>
      </c>
      <c r="C443">
        <v>-9.0238370999999997</v>
      </c>
      <c r="M443">
        <v>12070000000</v>
      </c>
      <c r="N443">
        <v>-9.9196557999999992</v>
      </c>
    </row>
    <row r="444" spans="2:14" x14ac:dyDescent="0.25">
      <c r="B444">
        <v>12255000000</v>
      </c>
      <c r="C444">
        <v>-8.6247015000000005</v>
      </c>
      <c r="M444">
        <v>12255000000</v>
      </c>
      <c r="N444">
        <v>-9.5804261999999998</v>
      </c>
    </row>
    <row r="445" spans="2:14" x14ac:dyDescent="0.25">
      <c r="B445">
        <v>12440000000</v>
      </c>
      <c r="C445">
        <v>-8.3636245999999996</v>
      </c>
      <c r="M445">
        <v>12440000000</v>
      </c>
      <c r="N445">
        <v>-9.2540741000000004</v>
      </c>
    </row>
    <row r="446" spans="2:14" x14ac:dyDescent="0.25">
      <c r="B446">
        <v>12625000000</v>
      </c>
      <c r="C446">
        <v>-8.1122636999999997</v>
      </c>
      <c r="M446">
        <v>12625000000</v>
      </c>
      <c r="N446">
        <v>-8.9274921000000003</v>
      </c>
    </row>
    <row r="447" spans="2:14" x14ac:dyDescent="0.25">
      <c r="B447">
        <v>12810000000</v>
      </c>
      <c r="C447">
        <v>-7.7824372999999998</v>
      </c>
      <c r="M447">
        <v>12810000000</v>
      </c>
      <c r="N447">
        <v>-8.5973644</v>
      </c>
    </row>
    <row r="448" spans="2:14" x14ac:dyDescent="0.25">
      <c r="B448">
        <v>12995000000</v>
      </c>
      <c r="C448">
        <v>-7.6488442000000001</v>
      </c>
      <c r="M448">
        <v>12995000000</v>
      </c>
      <c r="N448">
        <v>-8.3050212999999999</v>
      </c>
    </row>
    <row r="449" spans="2:14" x14ac:dyDescent="0.25">
      <c r="B449">
        <v>13180000000</v>
      </c>
      <c r="C449">
        <v>-7.4558444000000001</v>
      </c>
      <c r="M449">
        <v>13180000000</v>
      </c>
      <c r="N449">
        <v>-8.0261679000000008</v>
      </c>
    </row>
    <row r="450" spans="2:14" x14ac:dyDescent="0.25">
      <c r="B450">
        <v>13365000000</v>
      </c>
      <c r="C450">
        <v>-7.3652433999999998</v>
      </c>
      <c r="M450">
        <v>13365000000</v>
      </c>
      <c r="N450">
        <v>-7.7738532999999999</v>
      </c>
    </row>
    <row r="451" spans="2:14" x14ac:dyDescent="0.25">
      <c r="B451">
        <v>13550000000</v>
      </c>
      <c r="C451">
        <v>-7.2083006000000003</v>
      </c>
      <c r="M451">
        <v>13550000000</v>
      </c>
      <c r="N451">
        <v>-7.5549521000000004</v>
      </c>
    </row>
    <row r="452" spans="2:14" x14ac:dyDescent="0.25">
      <c r="B452">
        <v>13735000000</v>
      </c>
      <c r="C452">
        <v>-7.1074133000000002</v>
      </c>
      <c r="M452">
        <v>13735000000</v>
      </c>
      <c r="N452">
        <v>-7.3548445999999998</v>
      </c>
    </row>
    <row r="453" spans="2:14" x14ac:dyDescent="0.25">
      <c r="B453">
        <v>13920000000</v>
      </c>
      <c r="C453">
        <v>-7.0381093000000003</v>
      </c>
      <c r="M453">
        <v>13920000000</v>
      </c>
      <c r="N453">
        <v>-7.2006135000000002</v>
      </c>
    </row>
    <row r="454" spans="2:14" x14ac:dyDescent="0.25">
      <c r="B454">
        <v>14105000000</v>
      </c>
      <c r="C454">
        <v>-6.9894756999999998</v>
      </c>
      <c r="M454">
        <v>14105000000</v>
      </c>
      <c r="N454">
        <v>-7.0698775999999999</v>
      </c>
    </row>
    <row r="455" spans="2:14" x14ac:dyDescent="0.25">
      <c r="B455">
        <v>14290000000</v>
      </c>
      <c r="C455">
        <v>-6.9081315999999999</v>
      </c>
      <c r="M455">
        <v>14290000000</v>
      </c>
      <c r="N455">
        <v>-6.9487642999999997</v>
      </c>
    </row>
    <row r="456" spans="2:14" x14ac:dyDescent="0.25">
      <c r="B456">
        <v>14475000000</v>
      </c>
      <c r="C456">
        <v>-6.8506989000000003</v>
      </c>
      <c r="M456">
        <v>14475000000</v>
      </c>
      <c r="N456">
        <v>-6.8541045</v>
      </c>
    </row>
    <row r="457" spans="2:14" x14ac:dyDescent="0.25">
      <c r="B457">
        <v>14660000000</v>
      </c>
      <c r="C457">
        <v>-6.8032708</v>
      </c>
      <c r="M457">
        <v>14660000000</v>
      </c>
      <c r="N457">
        <v>-6.8014593000000003</v>
      </c>
    </row>
    <row r="458" spans="2:14" x14ac:dyDescent="0.25">
      <c r="B458">
        <v>14845000000</v>
      </c>
      <c r="C458">
        <v>-6.7131676999999996</v>
      </c>
      <c r="M458">
        <v>14845000000</v>
      </c>
      <c r="N458">
        <v>-6.7617020999999999</v>
      </c>
    </row>
    <row r="459" spans="2:14" x14ac:dyDescent="0.25">
      <c r="B459">
        <v>15030000000</v>
      </c>
      <c r="C459">
        <v>-6.6241254999999999</v>
      </c>
      <c r="M459">
        <v>15030000000</v>
      </c>
      <c r="N459">
        <v>-6.7350649999999996</v>
      </c>
    </row>
    <row r="460" spans="2:14" x14ac:dyDescent="0.25">
      <c r="B460">
        <v>15215000000</v>
      </c>
      <c r="C460">
        <v>-6.5660071000000002</v>
      </c>
      <c r="M460">
        <v>15215000000</v>
      </c>
      <c r="N460">
        <v>-6.7353616000000001</v>
      </c>
    </row>
    <row r="461" spans="2:14" x14ac:dyDescent="0.25">
      <c r="B461">
        <v>15400000000</v>
      </c>
      <c r="C461">
        <v>-6.5200671999999997</v>
      </c>
      <c r="M461">
        <v>15400000000</v>
      </c>
      <c r="N461">
        <v>-6.7471389999999998</v>
      </c>
    </row>
    <row r="462" spans="2:14" x14ac:dyDescent="0.25">
      <c r="B462">
        <v>15585000000</v>
      </c>
      <c r="C462">
        <v>-6.5064640000000002</v>
      </c>
      <c r="M462">
        <v>15585000000</v>
      </c>
      <c r="N462">
        <v>-6.7662848999999996</v>
      </c>
    </row>
    <row r="463" spans="2:14" x14ac:dyDescent="0.25">
      <c r="B463">
        <v>15770000000</v>
      </c>
      <c r="C463">
        <v>-6.4763465</v>
      </c>
      <c r="M463">
        <v>15770000000</v>
      </c>
      <c r="N463">
        <v>-6.7761807000000003</v>
      </c>
    </row>
    <row r="464" spans="2:14" x14ac:dyDescent="0.25">
      <c r="B464">
        <v>15955000000</v>
      </c>
      <c r="C464">
        <v>-6.4640922999999999</v>
      </c>
      <c r="M464">
        <v>15955000000</v>
      </c>
      <c r="N464">
        <v>-6.7789516000000001</v>
      </c>
    </row>
    <row r="465" spans="2:14" x14ac:dyDescent="0.25">
      <c r="B465">
        <v>16140000000</v>
      </c>
      <c r="C465">
        <v>-6.4717897999999998</v>
      </c>
      <c r="M465">
        <v>16140000000</v>
      </c>
      <c r="N465">
        <v>-6.7830662999999998</v>
      </c>
    </row>
    <row r="466" spans="2:14" x14ac:dyDescent="0.25">
      <c r="B466">
        <v>16325000000</v>
      </c>
      <c r="C466">
        <v>-6.4864531000000003</v>
      </c>
      <c r="M466">
        <v>16325000000</v>
      </c>
      <c r="N466">
        <v>-6.7923136</v>
      </c>
    </row>
    <row r="467" spans="2:14" x14ac:dyDescent="0.25">
      <c r="B467">
        <v>16510000000</v>
      </c>
      <c r="C467">
        <v>-6.4766607</v>
      </c>
      <c r="M467">
        <v>16510000000</v>
      </c>
      <c r="N467">
        <v>-6.8019718999999998</v>
      </c>
    </row>
    <row r="468" spans="2:14" x14ac:dyDescent="0.25">
      <c r="B468">
        <v>16695000000</v>
      </c>
      <c r="C468">
        <v>-6.4481529999999996</v>
      </c>
      <c r="M468">
        <v>16695000000</v>
      </c>
      <c r="N468">
        <v>-6.8191185000000001</v>
      </c>
    </row>
    <row r="469" spans="2:14" x14ac:dyDescent="0.25">
      <c r="B469">
        <v>16880000000</v>
      </c>
      <c r="C469">
        <v>-6.4381532999999997</v>
      </c>
      <c r="M469">
        <v>16880000000</v>
      </c>
      <c r="N469">
        <v>-6.8420277</v>
      </c>
    </row>
    <row r="470" spans="2:14" x14ac:dyDescent="0.25">
      <c r="B470">
        <v>17065000000</v>
      </c>
      <c r="C470">
        <v>-6.4314356000000004</v>
      </c>
      <c r="M470">
        <v>17065000000</v>
      </c>
      <c r="N470">
        <v>-6.8640059999999998</v>
      </c>
    </row>
    <row r="471" spans="2:14" x14ac:dyDescent="0.25">
      <c r="B471">
        <v>17250000000</v>
      </c>
      <c r="C471">
        <v>-6.4123383</v>
      </c>
      <c r="M471">
        <v>17250000000</v>
      </c>
      <c r="N471">
        <v>-6.8894696</v>
      </c>
    </row>
    <row r="472" spans="2:14" x14ac:dyDescent="0.25">
      <c r="B472">
        <v>17435000000</v>
      </c>
      <c r="C472">
        <v>-6.3671173999999997</v>
      </c>
      <c r="M472">
        <v>17435000000</v>
      </c>
      <c r="N472">
        <v>-6.9156684999999998</v>
      </c>
    </row>
    <row r="473" spans="2:14" x14ac:dyDescent="0.25">
      <c r="B473">
        <v>17620000000</v>
      </c>
      <c r="C473">
        <v>-6.3713264000000001</v>
      </c>
      <c r="M473">
        <v>17620000000</v>
      </c>
      <c r="N473">
        <v>-6.9452008999999997</v>
      </c>
    </row>
    <row r="474" spans="2:14" x14ac:dyDescent="0.25">
      <c r="B474">
        <v>17805000000</v>
      </c>
      <c r="C474">
        <v>-6.3964787000000003</v>
      </c>
      <c r="M474">
        <v>17805000000</v>
      </c>
      <c r="N474">
        <v>-6.9744687000000001</v>
      </c>
    </row>
    <row r="475" spans="2:14" x14ac:dyDescent="0.25">
      <c r="B475">
        <v>17990000000</v>
      </c>
      <c r="C475">
        <v>-6.4236554999999997</v>
      </c>
      <c r="M475">
        <v>17990000000</v>
      </c>
      <c r="N475">
        <v>-7.0057926000000004</v>
      </c>
    </row>
    <row r="476" spans="2:14" x14ac:dyDescent="0.25">
      <c r="B476">
        <v>18175000000</v>
      </c>
      <c r="C476">
        <v>-6.4395318000000001</v>
      </c>
      <c r="M476">
        <v>18175000000</v>
      </c>
      <c r="N476">
        <v>-7.0296925999999997</v>
      </c>
    </row>
    <row r="477" spans="2:14" x14ac:dyDescent="0.25">
      <c r="B477">
        <v>18360000000</v>
      </c>
      <c r="C477">
        <v>-6.4680160999999998</v>
      </c>
      <c r="M477">
        <v>18360000000</v>
      </c>
      <c r="N477">
        <v>-7.0398116000000002</v>
      </c>
    </row>
    <row r="478" spans="2:14" x14ac:dyDescent="0.25">
      <c r="B478">
        <v>18545000000</v>
      </c>
      <c r="C478">
        <v>-6.4970797999999998</v>
      </c>
      <c r="M478">
        <v>18545000000</v>
      </c>
      <c r="N478">
        <v>-7.0402293</v>
      </c>
    </row>
    <row r="479" spans="2:14" x14ac:dyDescent="0.25">
      <c r="B479">
        <v>18730000000</v>
      </c>
      <c r="C479">
        <v>-6.4951829999999999</v>
      </c>
      <c r="M479">
        <v>18730000000</v>
      </c>
      <c r="N479">
        <v>-7.0545239000000004</v>
      </c>
    </row>
    <row r="480" spans="2:14" x14ac:dyDescent="0.25">
      <c r="B480">
        <v>18915000000</v>
      </c>
      <c r="C480">
        <v>-6.4743089999999999</v>
      </c>
      <c r="M480">
        <v>18915000000</v>
      </c>
      <c r="N480">
        <v>-7.0976461999999998</v>
      </c>
    </row>
    <row r="481" spans="2:14" x14ac:dyDescent="0.25">
      <c r="B481">
        <v>19100000000</v>
      </c>
      <c r="C481">
        <v>-6.4435782000000001</v>
      </c>
      <c r="M481">
        <v>19100000000</v>
      </c>
      <c r="N481">
        <v>-7.1766477000000002</v>
      </c>
    </row>
    <row r="482" spans="2:14" x14ac:dyDescent="0.25">
      <c r="B482">
        <v>19285000000</v>
      </c>
      <c r="C482">
        <v>-6.4099297999999996</v>
      </c>
      <c r="M482">
        <v>19285000000</v>
      </c>
      <c r="N482">
        <v>-7.2477603000000004</v>
      </c>
    </row>
    <row r="483" spans="2:14" x14ac:dyDescent="0.25">
      <c r="B483">
        <v>19470000000</v>
      </c>
      <c r="C483">
        <v>-6.3861213000000001</v>
      </c>
      <c r="M483">
        <v>19470000000</v>
      </c>
      <c r="N483">
        <v>-7.3622931999999999</v>
      </c>
    </row>
    <row r="484" spans="2:14" x14ac:dyDescent="0.25">
      <c r="B484">
        <v>19655000000</v>
      </c>
      <c r="C484">
        <v>-6.3599024000000002</v>
      </c>
      <c r="M484">
        <v>19655000000</v>
      </c>
      <c r="N484">
        <v>-7.4968300000000001</v>
      </c>
    </row>
    <row r="485" spans="2:14" x14ac:dyDescent="0.25">
      <c r="B485">
        <v>19840000000</v>
      </c>
      <c r="C485">
        <v>-6.3307219000000003</v>
      </c>
      <c r="M485">
        <v>19840000000</v>
      </c>
      <c r="N485">
        <v>-7.6263847</v>
      </c>
    </row>
    <row r="486" spans="2:14" x14ac:dyDescent="0.25">
      <c r="B486">
        <v>20025000000</v>
      </c>
      <c r="C486">
        <v>-6.3246697999999997</v>
      </c>
      <c r="M486">
        <v>20025000000</v>
      </c>
      <c r="N486">
        <v>-7.7743773000000003</v>
      </c>
    </row>
    <row r="487" spans="2:14" x14ac:dyDescent="0.25">
      <c r="B487">
        <v>20210000000</v>
      </c>
      <c r="C487">
        <v>-6.3430662</v>
      </c>
      <c r="M487">
        <v>20210000000</v>
      </c>
      <c r="N487">
        <v>-7.9134712</v>
      </c>
    </row>
    <row r="488" spans="2:14" x14ac:dyDescent="0.25">
      <c r="B488">
        <v>20395000000</v>
      </c>
      <c r="C488">
        <v>-6.3740883000000004</v>
      </c>
      <c r="M488">
        <v>20395000000</v>
      </c>
      <c r="N488">
        <v>-8.0464000999999996</v>
      </c>
    </row>
    <row r="489" spans="2:14" x14ac:dyDescent="0.25">
      <c r="B489">
        <v>20580000000</v>
      </c>
      <c r="C489">
        <v>-6.4521259999999998</v>
      </c>
      <c r="M489">
        <v>20580000000</v>
      </c>
      <c r="N489">
        <v>-8.2446097999999992</v>
      </c>
    </row>
    <row r="490" spans="2:14" x14ac:dyDescent="0.25">
      <c r="B490">
        <v>20765000000</v>
      </c>
      <c r="C490">
        <v>-6.5588160000000002</v>
      </c>
      <c r="M490">
        <v>20765000000</v>
      </c>
      <c r="N490">
        <v>-8.4972838999999993</v>
      </c>
    </row>
    <row r="491" spans="2:14" x14ac:dyDescent="0.25">
      <c r="B491">
        <v>20950000000</v>
      </c>
      <c r="C491">
        <v>-6.7161578999999998</v>
      </c>
      <c r="M491">
        <v>20950000000</v>
      </c>
      <c r="N491">
        <v>-8.6814470000000004</v>
      </c>
    </row>
    <row r="492" spans="2:14" x14ac:dyDescent="0.25">
      <c r="B492">
        <v>21135000000</v>
      </c>
      <c r="C492">
        <v>-6.9063739999999996</v>
      </c>
      <c r="M492">
        <v>21135000000</v>
      </c>
      <c r="N492">
        <v>-8.9542885000000005</v>
      </c>
    </row>
    <row r="493" spans="2:14" x14ac:dyDescent="0.25">
      <c r="B493">
        <v>21320000000</v>
      </c>
      <c r="C493">
        <v>-7.1445742000000001</v>
      </c>
      <c r="M493">
        <v>21320000000</v>
      </c>
      <c r="N493">
        <v>-9.2811956000000002</v>
      </c>
    </row>
    <row r="494" spans="2:14" x14ac:dyDescent="0.25">
      <c r="B494">
        <v>21505000000</v>
      </c>
      <c r="C494">
        <v>-7.4272970999999997</v>
      </c>
      <c r="M494">
        <v>21505000000</v>
      </c>
      <c r="N494">
        <v>-9.6280251000000003</v>
      </c>
    </row>
    <row r="495" spans="2:14" x14ac:dyDescent="0.25">
      <c r="B495">
        <v>21690000000</v>
      </c>
      <c r="C495">
        <v>-7.7198852999999996</v>
      </c>
      <c r="M495">
        <v>21690000000</v>
      </c>
      <c r="N495">
        <v>-9.9480085000000003</v>
      </c>
    </row>
    <row r="496" spans="2:14" x14ac:dyDescent="0.25">
      <c r="B496">
        <v>21875000000</v>
      </c>
      <c r="C496">
        <v>-7.9928163999999997</v>
      </c>
      <c r="M496">
        <v>21875000000</v>
      </c>
      <c r="N496">
        <v>-10.317888999999999</v>
      </c>
    </row>
    <row r="497" spans="2:14" x14ac:dyDescent="0.25">
      <c r="B497">
        <v>22060000000</v>
      </c>
      <c r="C497">
        <v>-8.3521309000000006</v>
      </c>
      <c r="M497">
        <v>22060000000</v>
      </c>
      <c r="N497">
        <v>-10.672834</v>
      </c>
    </row>
    <row r="498" spans="2:14" x14ac:dyDescent="0.25">
      <c r="B498">
        <v>22245000000</v>
      </c>
      <c r="C498">
        <v>-8.5701151000000007</v>
      </c>
      <c r="M498">
        <v>22245000000</v>
      </c>
      <c r="N498">
        <v>-11.011091</v>
      </c>
    </row>
    <row r="499" spans="2:14" x14ac:dyDescent="0.25">
      <c r="B499">
        <v>22430000000</v>
      </c>
      <c r="C499">
        <v>-8.7341318000000001</v>
      </c>
      <c r="M499">
        <v>22430000000</v>
      </c>
      <c r="N499">
        <v>-11.235403</v>
      </c>
    </row>
    <row r="500" spans="2:14" x14ac:dyDescent="0.25">
      <c r="B500">
        <v>22615000000</v>
      </c>
      <c r="C500">
        <v>-8.9373263999999999</v>
      </c>
      <c r="M500">
        <v>22615000000</v>
      </c>
      <c r="N500">
        <v>-11.314969</v>
      </c>
    </row>
    <row r="501" spans="2:14" x14ac:dyDescent="0.25">
      <c r="B501">
        <v>22800000000</v>
      </c>
      <c r="C501">
        <v>-9.1648302000000008</v>
      </c>
      <c r="M501">
        <v>22800000000</v>
      </c>
      <c r="N501">
        <v>-11.343577</v>
      </c>
    </row>
    <row r="502" spans="2:14" x14ac:dyDescent="0.25">
      <c r="B502">
        <v>22985000000</v>
      </c>
      <c r="C502">
        <v>-9.3265847999999991</v>
      </c>
      <c r="M502">
        <v>22985000000</v>
      </c>
      <c r="N502">
        <v>-11.314213000000001</v>
      </c>
    </row>
    <row r="503" spans="2:14" x14ac:dyDescent="0.25">
      <c r="B503">
        <v>23170000000</v>
      </c>
      <c r="C503">
        <v>-9.5577392999999997</v>
      </c>
      <c r="M503">
        <v>23170000000</v>
      </c>
      <c r="N503">
        <v>-11.228455</v>
      </c>
    </row>
    <row r="504" spans="2:14" x14ac:dyDescent="0.25">
      <c r="B504">
        <v>23355000000</v>
      </c>
      <c r="C504">
        <v>-9.7189683999999996</v>
      </c>
      <c r="M504">
        <v>23355000000</v>
      </c>
      <c r="N504">
        <v>-11.161580000000001</v>
      </c>
    </row>
    <row r="505" spans="2:14" x14ac:dyDescent="0.25">
      <c r="B505">
        <v>23540000000</v>
      </c>
      <c r="C505">
        <v>-9.7525271999999994</v>
      </c>
      <c r="M505">
        <v>23540000000</v>
      </c>
      <c r="N505">
        <v>-11.146955999999999</v>
      </c>
    </row>
    <row r="506" spans="2:14" x14ac:dyDescent="0.25">
      <c r="B506">
        <v>23725000000</v>
      </c>
      <c r="C506">
        <v>-9.6577873000000007</v>
      </c>
      <c r="M506">
        <v>23725000000</v>
      </c>
      <c r="N506">
        <v>-11.137473</v>
      </c>
    </row>
    <row r="507" spans="2:14" x14ac:dyDescent="0.25">
      <c r="B507">
        <v>23910000000</v>
      </c>
      <c r="C507">
        <v>-9.4647807999999998</v>
      </c>
      <c r="M507">
        <v>23910000000</v>
      </c>
      <c r="N507">
        <v>-11.077033999999999</v>
      </c>
    </row>
    <row r="508" spans="2:14" x14ac:dyDescent="0.25">
      <c r="B508">
        <v>24095000000</v>
      </c>
      <c r="C508">
        <v>-9.2614125999999999</v>
      </c>
      <c r="M508">
        <v>24095000000</v>
      </c>
      <c r="N508">
        <v>-10.935411</v>
      </c>
    </row>
    <row r="509" spans="2:14" x14ac:dyDescent="0.25">
      <c r="B509">
        <v>24280000000</v>
      </c>
      <c r="C509">
        <v>-9.0569238999999993</v>
      </c>
      <c r="M509">
        <v>24280000000</v>
      </c>
      <c r="N509">
        <v>-10.772541</v>
      </c>
    </row>
    <row r="510" spans="2:14" x14ac:dyDescent="0.25">
      <c r="B510">
        <v>24465000000</v>
      </c>
      <c r="C510">
        <v>-8.9171742999999992</v>
      </c>
      <c r="M510">
        <v>24465000000</v>
      </c>
      <c r="N510">
        <v>-10.603831</v>
      </c>
    </row>
    <row r="511" spans="2:14" x14ac:dyDescent="0.25">
      <c r="B511">
        <v>24650000000</v>
      </c>
      <c r="C511">
        <v>-8.8456639999999993</v>
      </c>
      <c r="M511">
        <v>24650000000</v>
      </c>
      <c r="N511">
        <v>-10.429295</v>
      </c>
    </row>
    <row r="512" spans="2:14" x14ac:dyDescent="0.25">
      <c r="B512">
        <v>24835000000</v>
      </c>
      <c r="C512">
        <v>-8.8157157999999995</v>
      </c>
      <c r="M512">
        <v>24835000000</v>
      </c>
      <c r="N512">
        <v>-10.274628999999999</v>
      </c>
    </row>
    <row r="513" spans="2:14" x14ac:dyDescent="0.25">
      <c r="B513">
        <v>25020000000</v>
      </c>
      <c r="C513">
        <v>-8.8318796000000006</v>
      </c>
      <c r="M513">
        <v>25020000000</v>
      </c>
      <c r="N513">
        <v>-10.157083999999999</v>
      </c>
    </row>
    <row r="514" spans="2:14" x14ac:dyDescent="0.25">
      <c r="B514">
        <v>25205000000</v>
      </c>
      <c r="C514">
        <v>-8.8335705000000004</v>
      </c>
      <c r="M514">
        <v>25205000000</v>
      </c>
      <c r="N514">
        <v>-10.060354</v>
      </c>
    </row>
    <row r="515" spans="2:14" x14ac:dyDescent="0.25">
      <c r="B515">
        <v>25390000000</v>
      </c>
      <c r="C515">
        <v>-8.8373270000000002</v>
      </c>
      <c r="M515">
        <v>25390000000</v>
      </c>
      <c r="N515">
        <v>-9.9974898999999997</v>
      </c>
    </row>
    <row r="516" spans="2:14" x14ac:dyDescent="0.25">
      <c r="B516">
        <v>25575000000</v>
      </c>
      <c r="C516">
        <v>-8.8608779999999996</v>
      </c>
      <c r="M516">
        <v>25575000000</v>
      </c>
      <c r="N516">
        <v>-9.9279194000000004</v>
      </c>
    </row>
    <row r="517" spans="2:14" x14ac:dyDescent="0.25">
      <c r="B517">
        <v>25760000000</v>
      </c>
      <c r="C517">
        <v>-8.8686342000000007</v>
      </c>
      <c r="M517">
        <v>25760000000</v>
      </c>
      <c r="N517">
        <v>-9.8645086000000006</v>
      </c>
    </row>
    <row r="518" spans="2:14" x14ac:dyDescent="0.25">
      <c r="B518">
        <v>25945000000</v>
      </c>
      <c r="C518">
        <v>-8.8003902000000007</v>
      </c>
      <c r="M518">
        <v>25945000000</v>
      </c>
      <c r="N518">
        <v>-9.8194599</v>
      </c>
    </row>
    <row r="519" spans="2:14" x14ac:dyDescent="0.25">
      <c r="B519">
        <v>26130000000</v>
      </c>
      <c r="C519">
        <v>-8.7820005000000005</v>
      </c>
      <c r="M519">
        <v>26130000000</v>
      </c>
      <c r="N519">
        <v>-9.7425013000000007</v>
      </c>
    </row>
    <row r="520" spans="2:14" x14ac:dyDescent="0.25">
      <c r="B520">
        <v>26315000000</v>
      </c>
      <c r="C520">
        <v>-8.7521743999999995</v>
      </c>
      <c r="M520">
        <v>26315000000</v>
      </c>
      <c r="N520">
        <v>-9.6810541000000008</v>
      </c>
    </row>
    <row r="521" spans="2:14" x14ac:dyDescent="0.25">
      <c r="B521">
        <v>26500000000</v>
      </c>
      <c r="C521">
        <v>-8.7379894</v>
      </c>
      <c r="M521">
        <v>26500000000</v>
      </c>
      <c r="N521">
        <v>-9.6142281999999994</v>
      </c>
    </row>
    <row r="522" spans="2:14" x14ac:dyDescent="0.25">
      <c r="B522">
        <v>26685000000</v>
      </c>
      <c r="C522">
        <v>-8.6872463</v>
      </c>
      <c r="M522">
        <v>26685000000</v>
      </c>
      <c r="N522">
        <v>-9.5850963999999994</v>
      </c>
    </row>
    <row r="523" spans="2:14" x14ac:dyDescent="0.25">
      <c r="B523">
        <v>26870000000</v>
      </c>
      <c r="C523">
        <v>-8.6568546000000008</v>
      </c>
      <c r="M523">
        <v>26870000000</v>
      </c>
      <c r="N523">
        <v>-9.5707293</v>
      </c>
    </row>
    <row r="524" spans="2:14" x14ac:dyDescent="0.25">
      <c r="B524">
        <v>27055000000</v>
      </c>
      <c r="C524">
        <v>-8.6550379</v>
      </c>
      <c r="M524">
        <v>27055000000</v>
      </c>
      <c r="N524">
        <v>-9.5404614999999993</v>
      </c>
    </row>
    <row r="525" spans="2:14" x14ac:dyDescent="0.25">
      <c r="B525">
        <v>27240000000</v>
      </c>
      <c r="C525">
        <v>-8.6330718999999991</v>
      </c>
      <c r="M525">
        <v>27240000000</v>
      </c>
      <c r="N525">
        <v>-9.5005760000000006</v>
      </c>
    </row>
    <row r="526" spans="2:14" x14ac:dyDescent="0.25">
      <c r="B526">
        <v>27425000000</v>
      </c>
      <c r="C526">
        <v>-8.5533751999999996</v>
      </c>
      <c r="M526">
        <v>27425000000</v>
      </c>
      <c r="N526">
        <v>-9.4991474</v>
      </c>
    </row>
    <row r="527" spans="2:14" x14ac:dyDescent="0.25">
      <c r="B527">
        <v>27610000000</v>
      </c>
      <c r="C527">
        <v>-8.5113868999999998</v>
      </c>
      <c r="M527">
        <v>27610000000</v>
      </c>
      <c r="N527">
        <v>-9.5010861999999996</v>
      </c>
    </row>
    <row r="528" spans="2:14" x14ac:dyDescent="0.25">
      <c r="B528">
        <v>27795000000</v>
      </c>
      <c r="C528">
        <v>-8.4516820999999993</v>
      </c>
      <c r="M528">
        <v>27795000000</v>
      </c>
      <c r="N528">
        <v>-9.5311202999999995</v>
      </c>
    </row>
    <row r="529" spans="2:14" x14ac:dyDescent="0.25">
      <c r="B529">
        <v>27980000000</v>
      </c>
      <c r="C529">
        <v>-8.4013205000000006</v>
      </c>
      <c r="M529">
        <v>27980000000</v>
      </c>
      <c r="N529">
        <v>-9.5709952999999999</v>
      </c>
    </row>
    <row r="530" spans="2:14" x14ac:dyDescent="0.25">
      <c r="B530">
        <v>28165000000</v>
      </c>
      <c r="C530">
        <v>-8.3775320000000004</v>
      </c>
      <c r="M530">
        <v>28165000000</v>
      </c>
      <c r="N530">
        <v>-9.6193895000000005</v>
      </c>
    </row>
    <row r="531" spans="2:14" x14ac:dyDescent="0.25">
      <c r="B531">
        <v>28350000000</v>
      </c>
      <c r="C531">
        <v>-8.3494109999999999</v>
      </c>
      <c r="M531">
        <v>28350000000</v>
      </c>
      <c r="N531">
        <v>-9.6584196000000002</v>
      </c>
    </row>
    <row r="532" spans="2:14" x14ac:dyDescent="0.25">
      <c r="B532">
        <v>28535000000</v>
      </c>
      <c r="C532">
        <v>-8.3338298999999996</v>
      </c>
      <c r="M532">
        <v>28535000000</v>
      </c>
      <c r="N532">
        <v>-9.6933880000000006</v>
      </c>
    </row>
    <row r="533" spans="2:14" x14ac:dyDescent="0.25">
      <c r="B533">
        <v>28720000000</v>
      </c>
      <c r="C533">
        <v>-8.3561143999999992</v>
      </c>
      <c r="M533">
        <v>28720000000</v>
      </c>
      <c r="N533">
        <v>-9.6848334999999999</v>
      </c>
    </row>
    <row r="534" spans="2:14" x14ac:dyDescent="0.25">
      <c r="B534">
        <v>28905000000</v>
      </c>
      <c r="C534">
        <v>-8.3887482000000002</v>
      </c>
      <c r="M534">
        <v>28905000000</v>
      </c>
      <c r="N534">
        <v>-9.6781959999999998</v>
      </c>
    </row>
    <row r="535" spans="2:14" x14ac:dyDescent="0.25">
      <c r="B535">
        <v>29090000000</v>
      </c>
      <c r="C535">
        <v>-8.4074717000000003</v>
      </c>
      <c r="M535">
        <v>29090000000</v>
      </c>
      <c r="N535">
        <v>-9.6686382000000002</v>
      </c>
    </row>
    <row r="536" spans="2:14" x14ac:dyDescent="0.25">
      <c r="B536">
        <v>29275000000</v>
      </c>
      <c r="C536">
        <v>-8.4104261000000005</v>
      </c>
      <c r="M536">
        <v>29275000000</v>
      </c>
      <c r="N536">
        <v>-9.6722716999999996</v>
      </c>
    </row>
    <row r="537" spans="2:14" x14ac:dyDescent="0.25">
      <c r="B537">
        <v>29460000000</v>
      </c>
      <c r="C537">
        <v>-8.4589815000000002</v>
      </c>
      <c r="M537">
        <v>29460000000</v>
      </c>
      <c r="N537">
        <v>-9.6661882000000006</v>
      </c>
    </row>
    <row r="538" spans="2:14" x14ac:dyDescent="0.25">
      <c r="B538">
        <v>29645000000</v>
      </c>
      <c r="C538">
        <v>-8.5785713000000001</v>
      </c>
      <c r="M538">
        <v>29645000000</v>
      </c>
      <c r="N538">
        <v>-9.6693125000000002</v>
      </c>
    </row>
    <row r="539" spans="2:14" x14ac:dyDescent="0.25">
      <c r="B539">
        <v>29830000000</v>
      </c>
      <c r="C539">
        <v>-8.6475104999999992</v>
      </c>
      <c r="M539">
        <v>29830000000</v>
      </c>
      <c r="N539">
        <v>-9.6639728999999992</v>
      </c>
    </row>
    <row r="540" spans="2:14" x14ac:dyDescent="0.25">
      <c r="B540">
        <v>30015000000</v>
      </c>
      <c r="C540">
        <v>-8.6502637999999994</v>
      </c>
      <c r="M540">
        <v>30015000000</v>
      </c>
      <c r="N540">
        <v>-9.6864223000000003</v>
      </c>
    </row>
    <row r="541" spans="2:14" x14ac:dyDescent="0.25">
      <c r="B541">
        <v>30200000000</v>
      </c>
      <c r="C541">
        <v>-8.6919222000000005</v>
      </c>
      <c r="M541">
        <v>30200000000</v>
      </c>
      <c r="N541">
        <v>-9.6752976999999998</v>
      </c>
    </row>
    <row r="542" spans="2:14" x14ac:dyDescent="0.25">
      <c r="B542">
        <v>30385000000</v>
      </c>
      <c r="C542">
        <v>-8.6974154000000006</v>
      </c>
      <c r="M542">
        <v>30385000000</v>
      </c>
      <c r="N542">
        <v>-9.6502247000000008</v>
      </c>
    </row>
    <row r="543" spans="2:14" x14ac:dyDescent="0.25">
      <c r="B543">
        <v>30570000000</v>
      </c>
      <c r="C543">
        <v>-8.6173123999999994</v>
      </c>
      <c r="M543">
        <v>30570000000</v>
      </c>
      <c r="N543">
        <v>-9.6281938999999994</v>
      </c>
    </row>
    <row r="544" spans="2:14" x14ac:dyDescent="0.25">
      <c r="B544">
        <v>30755000000</v>
      </c>
      <c r="C544">
        <v>-8.5367192999999997</v>
      </c>
      <c r="M544">
        <v>30755000000</v>
      </c>
      <c r="N544">
        <v>-9.6259890000000006</v>
      </c>
    </row>
    <row r="545" spans="2:14" x14ac:dyDescent="0.25">
      <c r="B545">
        <v>30940000000</v>
      </c>
      <c r="C545">
        <v>-8.5267848999999991</v>
      </c>
      <c r="M545">
        <v>30940000000</v>
      </c>
      <c r="N545">
        <v>-9.5843963999999993</v>
      </c>
    </row>
    <row r="546" spans="2:14" x14ac:dyDescent="0.25">
      <c r="B546">
        <v>31125000000</v>
      </c>
      <c r="C546">
        <v>-8.5479736000000006</v>
      </c>
      <c r="M546">
        <v>31125000000</v>
      </c>
      <c r="N546">
        <v>-9.5710973999999993</v>
      </c>
    </row>
    <row r="547" spans="2:14" x14ac:dyDescent="0.25">
      <c r="B547">
        <v>31310000000</v>
      </c>
      <c r="C547">
        <v>-8.6066666000000005</v>
      </c>
      <c r="M547">
        <v>31310000000</v>
      </c>
      <c r="N547">
        <v>-9.5734100000000009</v>
      </c>
    </row>
    <row r="548" spans="2:14" x14ac:dyDescent="0.25">
      <c r="B548">
        <v>31495000000</v>
      </c>
      <c r="C548">
        <v>-8.7048854999999996</v>
      </c>
      <c r="M548">
        <v>31495000000</v>
      </c>
      <c r="N548">
        <v>-9.5617017999999998</v>
      </c>
    </row>
    <row r="549" spans="2:14" x14ac:dyDescent="0.25">
      <c r="B549">
        <v>31680000000</v>
      </c>
      <c r="C549">
        <v>-8.8096104000000004</v>
      </c>
      <c r="M549">
        <v>31680000000</v>
      </c>
      <c r="N549">
        <v>-9.5647839999999995</v>
      </c>
    </row>
    <row r="550" spans="2:14" x14ac:dyDescent="0.25">
      <c r="B550">
        <v>31865000000</v>
      </c>
      <c r="C550">
        <v>-8.9548979000000006</v>
      </c>
      <c r="M550">
        <v>31865000000</v>
      </c>
      <c r="N550">
        <v>-9.5738667999999993</v>
      </c>
    </row>
    <row r="551" spans="2:14" x14ac:dyDescent="0.25">
      <c r="B551">
        <v>32050000000</v>
      </c>
      <c r="C551">
        <v>-9.0823908000000007</v>
      </c>
      <c r="M551">
        <v>32050000000</v>
      </c>
      <c r="N551">
        <v>-9.5695151999999997</v>
      </c>
    </row>
    <row r="552" spans="2:14" x14ac:dyDescent="0.25">
      <c r="B552">
        <v>32235000000</v>
      </c>
      <c r="C552">
        <v>-9.2010746000000001</v>
      </c>
      <c r="M552">
        <v>32235000000</v>
      </c>
      <c r="N552">
        <v>-9.5864820000000002</v>
      </c>
    </row>
    <row r="553" spans="2:14" x14ac:dyDescent="0.25">
      <c r="B553">
        <v>32420000000</v>
      </c>
      <c r="C553">
        <v>-9.3197775000000007</v>
      </c>
      <c r="M553">
        <v>32420000000</v>
      </c>
      <c r="N553">
        <v>-9.6098117999999992</v>
      </c>
    </row>
    <row r="554" spans="2:14" x14ac:dyDescent="0.25">
      <c r="B554">
        <v>32605000000</v>
      </c>
      <c r="C554">
        <v>-9.4234848000000007</v>
      </c>
      <c r="M554">
        <v>32605000000</v>
      </c>
      <c r="N554">
        <v>-9.6385193000000005</v>
      </c>
    </row>
    <row r="555" spans="2:14" x14ac:dyDescent="0.25">
      <c r="B555">
        <v>32790000000</v>
      </c>
      <c r="C555">
        <v>-9.5242863</v>
      </c>
      <c r="M555">
        <v>32790000000</v>
      </c>
      <c r="N555">
        <v>-9.6789999000000009</v>
      </c>
    </row>
    <row r="556" spans="2:14" x14ac:dyDescent="0.25">
      <c r="B556">
        <v>32975000000</v>
      </c>
      <c r="C556">
        <v>-9.6177597000000006</v>
      </c>
      <c r="M556">
        <v>32975000000</v>
      </c>
      <c r="N556">
        <v>-9.7115697999999995</v>
      </c>
    </row>
    <row r="557" spans="2:14" x14ac:dyDescent="0.25">
      <c r="B557">
        <v>33160000000</v>
      </c>
      <c r="C557">
        <v>-9.7356396000000007</v>
      </c>
      <c r="M557">
        <v>33160000000</v>
      </c>
      <c r="N557">
        <v>-9.6934775999999996</v>
      </c>
    </row>
    <row r="558" spans="2:14" x14ac:dyDescent="0.25">
      <c r="B558">
        <v>33345000000</v>
      </c>
      <c r="C558">
        <v>-9.8490610000000007</v>
      </c>
      <c r="M558">
        <v>33345000000</v>
      </c>
      <c r="N558">
        <v>-9.6879548999999994</v>
      </c>
    </row>
    <row r="559" spans="2:14" x14ac:dyDescent="0.25">
      <c r="B559">
        <v>33530000000</v>
      </c>
      <c r="C559">
        <v>-9.9685229999999994</v>
      </c>
      <c r="M559">
        <v>33530000000</v>
      </c>
      <c r="N559">
        <v>-9.6927967000000006</v>
      </c>
    </row>
    <row r="560" spans="2:14" x14ac:dyDescent="0.25">
      <c r="B560">
        <v>33715000000</v>
      </c>
      <c r="C560">
        <v>-10.071424</v>
      </c>
      <c r="M560">
        <v>33715000000</v>
      </c>
      <c r="N560">
        <v>-9.6898870000000006</v>
      </c>
    </row>
    <row r="561" spans="2:14" x14ac:dyDescent="0.25">
      <c r="B561">
        <v>33900000000</v>
      </c>
      <c r="C561">
        <v>-10.204737</v>
      </c>
      <c r="M561">
        <v>33900000000</v>
      </c>
      <c r="N561">
        <v>-9.6701698</v>
      </c>
    </row>
    <row r="562" spans="2:14" x14ac:dyDescent="0.25">
      <c r="B562">
        <v>34085000000</v>
      </c>
      <c r="C562">
        <v>-10.259022999999999</v>
      </c>
      <c r="M562">
        <v>34085000000</v>
      </c>
      <c r="N562">
        <v>-9.7265835000000003</v>
      </c>
    </row>
    <row r="563" spans="2:14" x14ac:dyDescent="0.25">
      <c r="B563">
        <v>34270000000</v>
      </c>
      <c r="C563">
        <v>-10.302078</v>
      </c>
      <c r="M563">
        <v>34270000000</v>
      </c>
      <c r="N563">
        <v>-9.7980318000000004</v>
      </c>
    </row>
    <row r="564" spans="2:14" x14ac:dyDescent="0.25">
      <c r="B564">
        <v>34455000000</v>
      </c>
      <c r="C564">
        <v>-10.337032000000001</v>
      </c>
      <c r="M564">
        <v>34455000000</v>
      </c>
      <c r="N564">
        <v>-9.8719129999999993</v>
      </c>
    </row>
    <row r="565" spans="2:14" x14ac:dyDescent="0.25">
      <c r="B565">
        <v>34640000000</v>
      </c>
      <c r="C565">
        <v>-10.370196</v>
      </c>
      <c r="M565">
        <v>34640000000</v>
      </c>
      <c r="N565">
        <v>-9.9897585000000007</v>
      </c>
    </row>
    <row r="566" spans="2:14" x14ac:dyDescent="0.25">
      <c r="B566">
        <v>34825000000</v>
      </c>
      <c r="C566">
        <v>-10.396673</v>
      </c>
      <c r="M566">
        <v>34825000000</v>
      </c>
      <c r="N566">
        <v>-10.115408</v>
      </c>
    </row>
    <row r="567" spans="2:14" x14ac:dyDescent="0.25">
      <c r="B567">
        <v>35010000000</v>
      </c>
      <c r="C567">
        <v>-10.436724</v>
      </c>
      <c r="M567">
        <v>35010000000</v>
      </c>
      <c r="N567">
        <v>-10.202482</v>
      </c>
    </row>
    <row r="568" spans="2:14" x14ac:dyDescent="0.25">
      <c r="B568">
        <v>35195000000</v>
      </c>
      <c r="C568">
        <v>-10.488816999999999</v>
      </c>
      <c r="M568">
        <v>35195000000</v>
      </c>
      <c r="N568">
        <v>-10.256554</v>
      </c>
    </row>
    <row r="569" spans="2:14" x14ac:dyDescent="0.25">
      <c r="B569">
        <v>35380000000</v>
      </c>
      <c r="C569">
        <v>-10.563435999999999</v>
      </c>
      <c r="M569">
        <v>35380000000</v>
      </c>
      <c r="N569">
        <v>-10.309312</v>
      </c>
    </row>
    <row r="570" spans="2:14" x14ac:dyDescent="0.25">
      <c r="B570">
        <v>35565000000</v>
      </c>
      <c r="C570">
        <v>-10.633305999999999</v>
      </c>
      <c r="M570">
        <v>35565000000</v>
      </c>
      <c r="N570">
        <v>-10.36238</v>
      </c>
    </row>
    <row r="571" spans="2:14" x14ac:dyDescent="0.25">
      <c r="B571">
        <v>35750000000</v>
      </c>
      <c r="C571">
        <v>-10.769209</v>
      </c>
      <c r="M571">
        <v>35750000000</v>
      </c>
      <c r="N571">
        <v>-10.404647000000001</v>
      </c>
    </row>
    <row r="572" spans="2:14" x14ac:dyDescent="0.25">
      <c r="B572">
        <v>35935000000</v>
      </c>
      <c r="C572">
        <v>-10.925281</v>
      </c>
      <c r="M572">
        <v>35935000000</v>
      </c>
      <c r="N572">
        <v>-10.484959999999999</v>
      </c>
    </row>
    <row r="573" spans="2:14" x14ac:dyDescent="0.25">
      <c r="B573">
        <v>36120000000</v>
      </c>
      <c r="C573">
        <v>-11.010583</v>
      </c>
      <c r="M573">
        <v>36120000000</v>
      </c>
      <c r="N573">
        <v>-10.587768000000001</v>
      </c>
    </row>
    <row r="574" spans="2:14" x14ac:dyDescent="0.25">
      <c r="B574">
        <v>36305000000</v>
      </c>
      <c r="C574">
        <v>-11.068891000000001</v>
      </c>
      <c r="M574">
        <v>36305000000</v>
      </c>
      <c r="N574">
        <v>-10.763474</v>
      </c>
    </row>
    <row r="575" spans="2:14" x14ac:dyDescent="0.25">
      <c r="B575">
        <v>36490000000</v>
      </c>
      <c r="C575">
        <v>-11.284952000000001</v>
      </c>
      <c r="M575">
        <v>36490000000</v>
      </c>
      <c r="N575">
        <v>-10.921559999999999</v>
      </c>
    </row>
    <row r="576" spans="2:14" x14ac:dyDescent="0.25">
      <c r="B576">
        <v>36675000000</v>
      </c>
      <c r="C576">
        <v>-12.199119</v>
      </c>
      <c r="M576">
        <v>36675000000</v>
      </c>
      <c r="N576">
        <v>-10.968854</v>
      </c>
    </row>
    <row r="577" spans="2:14" x14ac:dyDescent="0.25">
      <c r="B577">
        <v>36860000000</v>
      </c>
      <c r="C577">
        <v>-12.516513</v>
      </c>
      <c r="M577">
        <v>36860000000</v>
      </c>
      <c r="N577">
        <v>-11.070985</v>
      </c>
    </row>
    <row r="578" spans="2:14" x14ac:dyDescent="0.25">
      <c r="B578">
        <v>37045000000</v>
      </c>
      <c r="C578">
        <v>-12.769095999999999</v>
      </c>
      <c r="M578">
        <v>37045000000</v>
      </c>
      <c r="N578">
        <v>-11.252184</v>
      </c>
    </row>
    <row r="579" spans="2:14" x14ac:dyDescent="0.25">
      <c r="B579">
        <v>37230000000</v>
      </c>
      <c r="C579">
        <v>-14.044366999999999</v>
      </c>
      <c r="M579">
        <v>37230000000</v>
      </c>
      <c r="N579">
        <v>-11.227164999999999</v>
      </c>
    </row>
    <row r="580" spans="2:14" x14ac:dyDescent="0.25">
      <c r="B580">
        <v>37415000000</v>
      </c>
      <c r="C580">
        <v>-15.307445</v>
      </c>
      <c r="M580">
        <v>37415000000</v>
      </c>
      <c r="N580">
        <v>-11.179793999999999</v>
      </c>
    </row>
    <row r="581" spans="2:14" x14ac:dyDescent="0.25">
      <c r="B581">
        <v>37600000000</v>
      </c>
      <c r="C581">
        <v>-15.1433</v>
      </c>
      <c r="M581">
        <v>37600000000</v>
      </c>
      <c r="N581">
        <v>-11.337456</v>
      </c>
    </row>
    <row r="582" spans="2:14" x14ac:dyDescent="0.25">
      <c r="B582">
        <v>37785000000</v>
      </c>
      <c r="C582">
        <v>-15.59341</v>
      </c>
      <c r="M582">
        <v>37785000000</v>
      </c>
      <c r="N582">
        <v>-11.420560999999999</v>
      </c>
    </row>
    <row r="583" spans="2:14" x14ac:dyDescent="0.25">
      <c r="B583">
        <v>37970000000</v>
      </c>
      <c r="C583">
        <v>-15.916499999999999</v>
      </c>
      <c r="M583">
        <v>37970000000</v>
      </c>
      <c r="N583">
        <v>-11.440856999999999</v>
      </c>
    </row>
    <row r="584" spans="2:14" x14ac:dyDescent="0.25">
      <c r="B584">
        <v>38155000000</v>
      </c>
      <c r="C584">
        <v>-15.210744</v>
      </c>
      <c r="M584">
        <v>38155000000</v>
      </c>
      <c r="N584">
        <v>-11.588127999999999</v>
      </c>
    </row>
    <row r="585" spans="2:14" x14ac:dyDescent="0.25">
      <c r="B585">
        <v>38340000000</v>
      </c>
      <c r="C585">
        <v>-14.374041</v>
      </c>
      <c r="M585">
        <v>38340000000</v>
      </c>
      <c r="N585">
        <v>-11.746826</v>
      </c>
    </row>
    <row r="586" spans="2:14" x14ac:dyDescent="0.25">
      <c r="B586">
        <v>38525000000</v>
      </c>
      <c r="C586">
        <v>-14.60126</v>
      </c>
      <c r="M586">
        <v>38525000000</v>
      </c>
      <c r="N586">
        <v>-11.780862000000001</v>
      </c>
    </row>
    <row r="587" spans="2:14" x14ac:dyDescent="0.25">
      <c r="B587">
        <v>38710000000</v>
      </c>
      <c r="C587">
        <v>-15.61692</v>
      </c>
      <c r="M587">
        <v>38710000000</v>
      </c>
      <c r="N587">
        <v>-11.742787</v>
      </c>
    </row>
    <row r="588" spans="2:14" x14ac:dyDescent="0.25">
      <c r="B588">
        <v>38895000000</v>
      </c>
      <c r="C588">
        <v>-15.980479000000001</v>
      </c>
      <c r="M588">
        <v>38895000000</v>
      </c>
      <c r="N588">
        <v>-11.715211</v>
      </c>
    </row>
    <row r="589" spans="2:14" x14ac:dyDescent="0.25">
      <c r="B589">
        <v>39080000000</v>
      </c>
      <c r="C589">
        <v>-17.229548000000001</v>
      </c>
      <c r="M589">
        <v>39080000000</v>
      </c>
      <c r="N589">
        <v>-11.621319</v>
      </c>
    </row>
    <row r="590" spans="2:14" x14ac:dyDescent="0.25">
      <c r="B590">
        <v>39265000000</v>
      </c>
      <c r="C590">
        <v>-19.191889</v>
      </c>
      <c r="M590">
        <v>39265000000</v>
      </c>
      <c r="N590">
        <v>-11.488766999999999</v>
      </c>
    </row>
    <row r="591" spans="2:14" x14ac:dyDescent="0.25">
      <c r="B591">
        <v>39450000000</v>
      </c>
      <c r="C591">
        <v>-20.395987999999999</v>
      </c>
      <c r="M591">
        <v>39450000000</v>
      </c>
      <c r="N591">
        <v>-11.420855</v>
      </c>
    </row>
    <row r="592" spans="2:14" x14ac:dyDescent="0.25">
      <c r="B592">
        <v>39635000000</v>
      </c>
      <c r="C592">
        <v>-21.247441999999999</v>
      </c>
      <c r="M592">
        <v>39635000000</v>
      </c>
      <c r="N592">
        <v>-11.377869</v>
      </c>
    </row>
    <row r="593" spans="2:14" x14ac:dyDescent="0.25">
      <c r="B593">
        <v>39820000000</v>
      </c>
      <c r="C593">
        <v>-21.896208000000001</v>
      </c>
      <c r="M593">
        <v>39820000000</v>
      </c>
      <c r="N593">
        <v>-11.327169</v>
      </c>
    </row>
    <row r="594" spans="2:14" x14ac:dyDescent="0.25">
      <c r="B594">
        <v>40005000000</v>
      </c>
      <c r="C594">
        <v>-21.387169</v>
      </c>
      <c r="M594">
        <v>40005000000</v>
      </c>
      <c r="N594">
        <v>-11.329067999999999</v>
      </c>
    </row>
    <row r="595" spans="2:14" x14ac:dyDescent="0.25">
      <c r="B595">
        <v>40190000000</v>
      </c>
      <c r="C595">
        <v>-20.986792000000001</v>
      </c>
      <c r="M595">
        <v>40190000000</v>
      </c>
      <c r="N595">
        <v>-11.309587000000001</v>
      </c>
    </row>
    <row r="596" spans="2:14" x14ac:dyDescent="0.25">
      <c r="B596">
        <v>40375000000</v>
      </c>
      <c r="C596">
        <v>-20.799095000000001</v>
      </c>
      <c r="M596">
        <v>40375000000</v>
      </c>
      <c r="N596">
        <v>-11.297744</v>
      </c>
    </row>
    <row r="597" spans="2:14" x14ac:dyDescent="0.25">
      <c r="B597">
        <v>40560000000</v>
      </c>
      <c r="C597">
        <v>-19.498688000000001</v>
      </c>
      <c r="M597">
        <v>40560000000</v>
      </c>
      <c r="N597">
        <v>-11.354989</v>
      </c>
    </row>
    <row r="598" spans="2:14" x14ac:dyDescent="0.25">
      <c r="B598">
        <v>40745000000</v>
      </c>
      <c r="C598">
        <v>-18.783294999999999</v>
      </c>
      <c r="M598">
        <v>40745000000</v>
      </c>
      <c r="N598">
        <v>-11.432517000000001</v>
      </c>
    </row>
    <row r="599" spans="2:14" x14ac:dyDescent="0.25">
      <c r="B599">
        <v>40930000000</v>
      </c>
      <c r="C599">
        <v>-19.083542000000001</v>
      </c>
      <c r="M599">
        <v>40930000000</v>
      </c>
      <c r="N599">
        <v>-11.448936</v>
      </c>
    </row>
    <row r="600" spans="2:14" x14ac:dyDescent="0.25">
      <c r="B600">
        <v>41115000000</v>
      </c>
      <c r="C600">
        <v>-19.640535</v>
      </c>
      <c r="M600">
        <v>41115000000</v>
      </c>
      <c r="N600">
        <v>-11.488187</v>
      </c>
    </row>
    <row r="601" spans="2:14" x14ac:dyDescent="0.25">
      <c r="B601">
        <v>41300000000</v>
      </c>
      <c r="C601">
        <v>-19.385459999999998</v>
      </c>
      <c r="M601">
        <v>41300000000</v>
      </c>
      <c r="N601">
        <v>-11.581386</v>
      </c>
    </row>
    <row r="602" spans="2:14" x14ac:dyDescent="0.25">
      <c r="B602">
        <v>41485000000</v>
      </c>
      <c r="C602">
        <v>-19.048532000000002</v>
      </c>
      <c r="M602">
        <v>41485000000</v>
      </c>
      <c r="N602">
        <v>-11.701211000000001</v>
      </c>
    </row>
    <row r="603" spans="2:14" x14ac:dyDescent="0.25">
      <c r="B603">
        <v>41670000000</v>
      </c>
      <c r="C603">
        <v>-19.672250999999999</v>
      </c>
      <c r="M603">
        <v>41670000000</v>
      </c>
      <c r="N603">
        <v>-11.716419999999999</v>
      </c>
    </row>
    <row r="604" spans="2:14" x14ac:dyDescent="0.25">
      <c r="B604">
        <v>41855000000</v>
      </c>
      <c r="C604">
        <v>-19.246925000000001</v>
      </c>
      <c r="M604">
        <v>41855000000</v>
      </c>
      <c r="N604">
        <v>-11.839259999999999</v>
      </c>
    </row>
    <row r="605" spans="2:14" x14ac:dyDescent="0.25">
      <c r="B605">
        <v>42040000000</v>
      </c>
      <c r="C605">
        <v>-18.128959999999999</v>
      </c>
      <c r="M605">
        <v>42040000000</v>
      </c>
      <c r="N605">
        <v>-12.053337000000001</v>
      </c>
    </row>
    <row r="606" spans="2:14" x14ac:dyDescent="0.25">
      <c r="B606">
        <v>42225000000</v>
      </c>
      <c r="C606">
        <v>-18.002438999999999</v>
      </c>
      <c r="M606">
        <v>42225000000</v>
      </c>
      <c r="N606">
        <v>-12.303119000000001</v>
      </c>
    </row>
    <row r="607" spans="2:14" x14ac:dyDescent="0.25">
      <c r="B607">
        <v>42410000000</v>
      </c>
      <c r="C607">
        <v>-17.928335000000001</v>
      </c>
      <c r="M607">
        <v>42410000000</v>
      </c>
      <c r="N607">
        <v>-12.565113999999999</v>
      </c>
    </row>
    <row r="608" spans="2:14" x14ac:dyDescent="0.25">
      <c r="B608">
        <v>42595000000</v>
      </c>
      <c r="C608">
        <v>-17.799081999999999</v>
      </c>
      <c r="M608">
        <v>42595000000</v>
      </c>
      <c r="N608">
        <v>-12.834250000000001</v>
      </c>
    </row>
    <row r="609" spans="2:14" x14ac:dyDescent="0.25">
      <c r="B609">
        <v>42780000000</v>
      </c>
      <c r="C609">
        <v>-18.874846999999999</v>
      </c>
      <c r="M609">
        <v>42780000000</v>
      </c>
      <c r="N609">
        <v>-12.989485999999999</v>
      </c>
    </row>
    <row r="610" spans="2:14" x14ac:dyDescent="0.25">
      <c r="B610">
        <v>42965000000</v>
      </c>
      <c r="C610">
        <v>-19.195399999999999</v>
      </c>
      <c r="M610">
        <v>42965000000</v>
      </c>
      <c r="N610">
        <v>-13.082036</v>
      </c>
    </row>
    <row r="611" spans="2:14" x14ac:dyDescent="0.25">
      <c r="B611">
        <v>43150000000</v>
      </c>
      <c r="C611">
        <v>-18.712323999999999</v>
      </c>
      <c r="M611">
        <v>43150000000</v>
      </c>
      <c r="N611">
        <v>-13.121351000000001</v>
      </c>
    </row>
    <row r="612" spans="2:14" x14ac:dyDescent="0.25">
      <c r="B612">
        <v>43335000000</v>
      </c>
      <c r="C612">
        <v>-18.458037999999998</v>
      </c>
      <c r="M612">
        <v>43335000000</v>
      </c>
      <c r="N612">
        <v>-13.142312</v>
      </c>
    </row>
    <row r="613" spans="2:14" x14ac:dyDescent="0.25">
      <c r="B613">
        <v>43520000000</v>
      </c>
      <c r="C613">
        <v>-17.928695999999999</v>
      </c>
      <c r="M613">
        <v>43520000000</v>
      </c>
      <c r="N613">
        <v>-13.158124000000001</v>
      </c>
    </row>
    <row r="614" spans="2:14" x14ac:dyDescent="0.25">
      <c r="B614">
        <v>43705000000</v>
      </c>
      <c r="C614">
        <v>-16.548698000000002</v>
      </c>
      <c r="M614">
        <v>43705000000</v>
      </c>
      <c r="N614">
        <v>-13.189902</v>
      </c>
    </row>
    <row r="615" spans="2:14" x14ac:dyDescent="0.25">
      <c r="B615">
        <v>43890000000</v>
      </c>
      <c r="C615">
        <v>-15.419252999999999</v>
      </c>
      <c r="M615">
        <v>43890000000</v>
      </c>
      <c r="N615">
        <v>-13.348791</v>
      </c>
    </row>
    <row r="616" spans="2:14" x14ac:dyDescent="0.25">
      <c r="B616">
        <v>44075000000</v>
      </c>
      <c r="C616">
        <v>-14.801190999999999</v>
      </c>
      <c r="M616">
        <v>44075000000</v>
      </c>
      <c r="N616">
        <v>-13.423491</v>
      </c>
    </row>
    <row r="617" spans="2:14" x14ac:dyDescent="0.25">
      <c r="B617">
        <v>44260000000</v>
      </c>
      <c r="C617">
        <v>-14.752017</v>
      </c>
      <c r="M617">
        <v>44260000000</v>
      </c>
      <c r="N617">
        <v>-13.296951</v>
      </c>
    </row>
    <row r="618" spans="2:14" x14ac:dyDescent="0.25">
      <c r="B618">
        <v>44445000000</v>
      </c>
      <c r="C618">
        <v>-14.744448</v>
      </c>
      <c r="M618">
        <v>44445000000</v>
      </c>
      <c r="N618">
        <v>-13.378629</v>
      </c>
    </row>
    <row r="619" spans="2:14" x14ac:dyDescent="0.25">
      <c r="B619">
        <v>44630000000</v>
      </c>
      <c r="C619">
        <v>-14.533935</v>
      </c>
      <c r="M619">
        <v>44630000000</v>
      </c>
      <c r="N619">
        <v>-13.619415999999999</v>
      </c>
    </row>
    <row r="620" spans="2:14" x14ac:dyDescent="0.25">
      <c r="B620">
        <v>44815000000</v>
      </c>
      <c r="C620">
        <v>-14.417306</v>
      </c>
      <c r="M620">
        <v>44815000000</v>
      </c>
      <c r="N620">
        <v>-13.726355</v>
      </c>
    </row>
    <row r="621" spans="2:14" x14ac:dyDescent="0.25">
      <c r="B621">
        <v>45000000000</v>
      </c>
      <c r="C621">
        <v>-14.533504000000001</v>
      </c>
      <c r="M621">
        <v>45000000000</v>
      </c>
      <c r="N621">
        <v>-13.870857000000001</v>
      </c>
    </row>
    <row r="622" spans="2:14" x14ac:dyDescent="0.25">
      <c r="B622" t="s">
        <v>21</v>
      </c>
      <c r="M622" t="s">
        <v>21</v>
      </c>
    </row>
    <row r="625" spans="2:14" x14ac:dyDescent="0.25">
      <c r="B625" t="s">
        <v>24</v>
      </c>
      <c r="M625" t="s">
        <v>24</v>
      </c>
    </row>
    <row r="626" spans="2:14" x14ac:dyDescent="0.25">
      <c r="B626" t="s">
        <v>19</v>
      </c>
      <c r="C626" t="s">
        <v>247</v>
      </c>
      <c r="M626" t="s">
        <v>19</v>
      </c>
      <c r="N626" t="s">
        <v>247</v>
      </c>
    </row>
    <row r="627" spans="2:14" x14ac:dyDescent="0.25">
      <c r="B627">
        <v>8000000000</v>
      </c>
      <c r="C627">
        <v>-71.027823999999995</v>
      </c>
      <c r="M627">
        <v>8000000000</v>
      </c>
      <c r="N627">
        <v>-32.112999000000002</v>
      </c>
    </row>
    <row r="628" spans="2:14" x14ac:dyDescent="0.25">
      <c r="B628">
        <v>8185000000</v>
      </c>
      <c r="C628">
        <v>-71.875525999999994</v>
      </c>
      <c r="M628">
        <v>8185000000</v>
      </c>
      <c r="N628">
        <v>-31.720832999999999</v>
      </c>
    </row>
    <row r="629" spans="2:14" x14ac:dyDescent="0.25">
      <c r="B629">
        <v>8370000000</v>
      </c>
      <c r="C629">
        <v>-72.813941999999997</v>
      </c>
      <c r="M629">
        <v>8370000000</v>
      </c>
      <c r="N629">
        <v>-30.568832</v>
      </c>
    </row>
    <row r="630" spans="2:14" x14ac:dyDescent="0.25">
      <c r="B630">
        <v>8555000000</v>
      </c>
      <c r="C630">
        <v>-73.491073999999998</v>
      </c>
      <c r="M630">
        <v>8555000000</v>
      </c>
      <c r="N630">
        <v>-29.031319</v>
      </c>
    </row>
    <row r="631" spans="2:14" x14ac:dyDescent="0.25">
      <c r="B631">
        <v>8740000000</v>
      </c>
      <c r="C631">
        <v>-70.957252999999994</v>
      </c>
      <c r="M631">
        <v>8740000000</v>
      </c>
      <c r="N631">
        <v>-27.36805</v>
      </c>
    </row>
    <row r="632" spans="2:14" x14ac:dyDescent="0.25">
      <c r="B632">
        <v>8925000000</v>
      </c>
      <c r="C632">
        <v>-73.072158999999999</v>
      </c>
      <c r="M632">
        <v>8925000000</v>
      </c>
      <c r="N632">
        <v>-25.427700000000002</v>
      </c>
    </row>
    <row r="633" spans="2:14" x14ac:dyDescent="0.25">
      <c r="B633">
        <v>9110000000</v>
      </c>
      <c r="C633">
        <v>-74.190917999999996</v>
      </c>
      <c r="M633">
        <v>9110000000</v>
      </c>
      <c r="N633">
        <v>-23.174296999999999</v>
      </c>
    </row>
    <row r="634" spans="2:14" x14ac:dyDescent="0.25">
      <c r="B634">
        <v>9295000000</v>
      </c>
      <c r="C634">
        <v>-73.257735999999994</v>
      </c>
      <c r="M634">
        <v>9295000000</v>
      </c>
      <c r="N634">
        <v>-21.294443000000001</v>
      </c>
    </row>
    <row r="635" spans="2:14" x14ac:dyDescent="0.25">
      <c r="B635">
        <v>9480000000</v>
      </c>
      <c r="C635">
        <v>-72.021811999999997</v>
      </c>
      <c r="M635">
        <v>9480000000</v>
      </c>
      <c r="N635">
        <v>-19.728263999999999</v>
      </c>
    </row>
    <row r="636" spans="2:14" x14ac:dyDescent="0.25">
      <c r="B636">
        <v>9665000000</v>
      </c>
      <c r="C636">
        <v>-70.881507999999997</v>
      </c>
      <c r="M636">
        <v>9665000000</v>
      </c>
      <c r="N636">
        <v>-18.325951</v>
      </c>
    </row>
    <row r="637" spans="2:14" x14ac:dyDescent="0.25">
      <c r="B637">
        <v>9850000000</v>
      </c>
      <c r="C637">
        <v>-66.966209000000006</v>
      </c>
      <c r="M637">
        <v>9850000000</v>
      </c>
      <c r="N637">
        <v>-17.119076</v>
      </c>
    </row>
    <row r="638" spans="2:14" x14ac:dyDescent="0.25">
      <c r="B638">
        <v>10035000000</v>
      </c>
      <c r="C638">
        <v>-62.865527999999998</v>
      </c>
      <c r="M638">
        <v>10035000000</v>
      </c>
      <c r="N638">
        <v>-16.284991999999999</v>
      </c>
    </row>
    <row r="639" spans="2:14" x14ac:dyDescent="0.25">
      <c r="B639">
        <v>10220000000</v>
      </c>
      <c r="C639">
        <v>-60.996825999999999</v>
      </c>
      <c r="M639">
        <v>10220000000</v>
      </c>
      <c r="N639">
        <v>-15.676415</v>
      </c>
    </row>
    <row r="640" spans="2:14" x14ac:dyDescent="0.25">
      <c r="B640">
        <v>10405000000</v>
      </c>
      <c r="C640">
        <v>-57.843615999999997</v>
      </c>
      <c r="M640">
        <v>10405000000</v>
      </c>
      <c r="N640">
        <v>-15.00728</v>
      </c>
    </row>
    <row r="641" spans="2:14" x14ac:dyDescent="0.25">
      <c r="B641">
        <v>10590000000</v>
      </c>
      <c r="C641">
        <v>-52.149368000000003</v>
      </c>
      <c r="M641">
        <v>10590000000</v>
      </c>
      <c r="N641">
        <v>-14.476018</v>
      </c>
    </row>
    <row r="642" spans="2:14" x14ac:dyDescent="0.25">
      <c r="B642">
        <v>10775000000</v>
      </c>
      <c r="C642">
        <v>-47.670444000000003</v>
      </c>
      <c r="M642">
        <v>10775000000</v>
      </c>
      <c r="N642">
        <v>-13.894453</v>
      </c>
    </row>
    <row r="643" spans="2:14" x14ac:dyDescent="0.25">
      <c r="B643">
        <v>10960000000</v>
      </c>
      <c r="C643">
        <v>-42.192779999999999</v>
      </c>
      <c r="M643">
        <v>10960000000</v>
      </c>
      <c r="N643">
        <v>-13.23068</v>
      </c>
    </row>
    <row r="644" spans="2:14" x14ac:dyDescent="0.25">
      <c r="B644">
        <v>11145000000</v>
      </c>
      <c r="C644">
        <v>-35.902611</v>
      </c>
      <c r="M644">
        <v>11145000000</v>
      </c>
      <c r="N644">
        <v>-12.62079</v>
      </c>
    </row>
    <row r="645" spans="2:14" x14ac:dyDescent="0.25">
      <c r="B645">
        <v>11330000000</v>
      </c>
      <c r="C645">
        <v>-30.891535000000001</v>
      </c>
      <c r="M645">
        <v>11330000000</v>
      </c>
      <c r="N645">
        <v>-12.057358000000001</v>
      </c>
    </row>
    <row r="646" spans="2:14" x14ac:dyDescent="0.25">
      <c r="B646">
        <v>11515000000</v>
      </c>
      <c r="C646">
        <v>-27.092759999999998</v>
      </c>
      <c r="M646">
        <v>11515000000</v>
      </c>
      <c r="N646">
        <v>-11.553032</v>
      </c>
    </row>
    <row r="647" spans="2:14" x14ac:dyDescent="0.25">
      <c r="B647">
        <v>11700000000</v>
      </c>
      <c r="C647">
        <v>-23.494156</v>
      </c>
      <c r="M647">
        <v>11700000000</v>
      </c>
      <c r="N647">
        <v>-11.110023</v>
      </c>
    </row>
    <row r="648" spans="2:14" x14ac:dyDescent="0.25">
      <c r="B648">
        <v>11885000000</v>
      </c>
      <c r="C648">
        <v>-21.369962999999998</v>
      </c>
      <c r="M648">
        <v>11885000000</v>
      </c>
      <c r="N648">
        <v>-10.746985</v>
      </c>
    </row>
    <row r="649" spans="2:14" x14ac:dyDescent="0.25">
      <c r="B649">
        <v>12070000000</v>
      </c>
      <c r="C649">
        <v>-18.431643000000001</v>
      </c>
      <c r="M649">
        <v>12070000000</v>
      </c>
      <c r="N649">
        <v>-10.392734000000001</v>
      </c>
    </row>
    <row r="650" spans="2:14" x14ac:dyDescent="0.25">
      <c r="B650">
        <v>12255000000</v>
      </c>
      <c r="C650">
        <v>-15.862598</v>
      </c>
      <c r="M650">
        <v>12255000000</v>
      </c>
      <c r="N650">
        <v>-10.074171</v>
      </c>
    </row>
    <row r="651" spans="2:14" x14ac:dyDescent="0.25">
      <c r="B651">
        <v>12440000000</v>
      </c>
      <c r="C651">
        <v>-14.158111</v>
      </c>
      <c r="M651">
        <v>12440000000</v>
      </c>
      <c r="N651">
        <v>-9.7504472999999994</v>
      </c>
    </row>
    <row r="652" spans="2:14" x14ac:dyDescent="0.25">
      <c r="B652">
        <v>12625000000</v>
      </c>
      <c r="C652">
        <v>-12.381085000000001</v>
      </c>
      <c r="M652">
        <v>12625000000</v>
      </c>
      <c r="N652">
        <v>-9.4135933000000005</v>
      </c>
    </row>
    <row r="653" spans="2:14" x14ac:dyDescent="0.25">
      <c r="B653">
        <v>12810000000</v>
      </c>
      <c r="C653">
        <v>-10.370536</v>
      </c>
      <c r="M653">
        <v>12810000000</v>
      </c>
      <c r="N653">
        <v>-9.0583153000000003</v>
      </c>
    </row>
    <row r="654" spans="2:14" x14ac:dyDescent="0.25">
      <c r="B654">
        <v>12995000000</v>
      </c>
      <c r="C654">
        <v>-9.6488303999999996</v>
      </c>
      <c r="M654">
        <v>12995000000</v>
      </c>
      <c r="N654">
        <v>-8.7527732999999994</v>
      </c>
    </row>
    <row r="655" spans="2:14" x14ac:dyDescent="0.25">
      <c r="B655">
        <v>13180000000</v>
      </c>
      <c r="C655">
        <v>-8.9787598000000006</v>
      </c>
      <c r="M655">
        <v>13180000000</v>
      </c>
      <c r="N655">
        <v>-8.4480982000000004</v>
      </c>
    </row>
    <row r="656" spans="2:14" x14ac:dyDescent="0.25">
      <c r="B656">
        <v>13365000000</v>
      </c>
      <c r="C656">
        <v>-8.7441291999999997</v>
      </c>
      <c r="M656">
        <v>13365000000</v>
      </c>
      <c r="N656">
        <v>-8.1840916000000004</v>
      </c>
    </row>
    <row r="657" spans="2:14" x14ac:dyDescent="0.25">
      <c r="B657">
        <v>13550000000</v>
      </c>
      <c r="C657">
        <v>-8.2511662999999995</v>
      </c>
      <c r="M657">
        <v>13550000000</v>
      </c>
      <c r="N657">
        <v>-7.9419950999999998</v>
      </c>
    </row>
    <row r="658" spans="2:14" x14ac:dyDescent="0.25">
      <c r="B658">
        <v>13735000000</v>
      </c>
      <c r="C658">
        <v>-7.9425941</v>
      </c>
      <c r="M658">
        <v>13735000000</v>
      </c>
      <c r="N658">
        <v>-7.7093800999999997</v>
      </c>
    </row>
    <row r="659" spans="2:14" x14ac:dyDescent="0.25">
      <c r="B659">
        <v>13920000000</v>
      </c>
      <c r="C659">
        <v>-7.7322040000000003</v>
      </c>
      <c r="M659">
        <v>13920000000</v>
      </c>
      <c r="N659">
        <v>-7.5319085000000001</v>
      </c>
    </row>
    <row r="660" spans="2:14" x14ac:dyDescent="0.25">
      <c r="B660">
        <v>14105000000</v>
      </c>
      <c r="C660">
        <v>-7.6337295000000003</v>
      </c>
      <c r="M660">
        <v>14105000000</v>
      </c>
      <c r="N660">
        <v>-7.3925179999999999</v>
      </c>
    </row>
    <row r="661" spans="2:14" x14ac:dyDescent="0.25">
      <c r="B661">
        <v>14290000000</v>
      </c>
      <c r="C661">
        <v>-7.4731411999999997</v>
      </c>
      <c r="M661">
        <v>14290000000</v>
      </c>
      <c r="N661">
        <v>-7.2459946000000004</v>
      </c>
    </row>
    <row r="662" spans="2:14" x14ac:dyDescent="0.25">
      <c r="B662">
        <v>14475000000</v>
      </c>
      <c r="C662">
        <v>-7.3709525999999999</v>
      </c>
      <c r="M662">
        <v>14475000000</v>
      </c>
      <c r="N662">
        <v>-7.1361603999999996</v>
      </c>
    </row>
    <row r="663" spans="2:14" x14ac:dyDescent="0.25">
      <c r="B663">
        <v>14660000000</v>
      </c>
      <c r="C663">
        <v>-7.3015027000000003</v>
      </c>
      <c r="M663">
        <v>14660000000</v>
      </c>
      <c r="N663">
        <v>-7.0814342000000003</v>
      </c>
    </row>
    <row r="664" spans="2:14" x14ac:dyDescent="0.25">
      <c r="B664">
        <v>14845000000</v>
      </c>
      <c r="C664">
        <v>-7.1817283999999999</v>
      </c>
      <c r="M664">
        <v>14845000000</v>
      </c>
      <c r="N664">
        <v>-7.0356320999999999</v>
      </c>
    </row>
    <row r="665" spans="2:14" x14ac:dyDescent="0.25">
      <c r="B665">
        <v>15030000000</v>
      </c>
      <c r="C665">
        <v>-7.0613574999999997</v>
      </c>
      <c r="M665">
        <v>15030000000</v>
      </c>
      <c r="N665">
        <v>-7.003355</v>
      </c>
    </row>
    <row r="666" spans="2:14" x14ac:dyDescent="0.25">
      <c r="B666">
        <v>15215000000</v>
      </c>
      <c r="C666">
        <v>-6.9890455999999999</v>
      </c>
      <c r="M666">
        <v>15215000000</v>
      </c>
      <c r="N666">
        <v>-7.0099149000000001</v>
      </c>
    </row>
    <row r="667" spans="2:14" x14ac:dyDescent="0.25">
      <c r="B667">
        <v>15400000000</v>
      </c>
      <c r="C667">
        <v>-6.9310656000000002</v>
      </c>
      <c r="M667">
        <v>15400000000</v>
      </c>
      <c r="N667">
        <v>-7.0281301000000003</v>
      </c>
    </row>
    <row r="668" spans="2:14" x14ac:dyDescent="0.25">
      <c r="B668">
        <v>15585000000</v>
      </c>
      <c r="C668">
        <v>-6.9025601999999999</v>
      </c>
      <c r="M668">
        <v>15585000000</v>
      </c>
      <c r="N668">
        <v>-7.0480555999999996</v>
      </c>
    </row>
    <row r="669" spans="2:14" x14ac:dyDescent="0.25">
      <c r="B669">
        <v>15770000000</v>
      </c>
      <c r="C669">
        <v>-6.8659033999999997</v>
      </c>
      <c r="M669">
        <v>15770000000</v>
      </c>
      <c r="N669">
        <v>-7.0483431999999997</v>
      </c>
    </row>
    <row r="670" spans="2:14" x14ac:dyDescent="0.25">
      <c r="B670">
        <v>15955000000</v>
      </c>
      <c r="C670">
        <v>-6.8641715000000003</v>
      </c>
      <c r="M670">
        <v>15955000000</v>
      </c>
      <c r="N670">
        <v>-7.0329303999999997</v>
      </c>
    </row>
    <row r="671" spans="2:14" x14ac:dyDescent="0.25">
      <c r="B671">
        <v>16140000000</v>
      </c>
      <c r="C671">
        <v>-6.8965816000000002</v>
      </c>
      <c r="M671">
        <v>16140000000</v>
      </c>
      <c r="N671">
        <v>-7.0138658999999999</v>
      </c>
    </row>
    <row r="672" spans="2:14" x14ac:dyDescent="0.25">
      <c r="B672">
        <v>16325000000</v>
      </c>
      <c r="C672">
        <v>-6.9618731</v>
      </c>
      <c r="M672">
        <v>16325000000</v>
      </c>
      <c r="N672">
        <v>-6.9911770999999998</v>
      </c>
    </row>
    <row r="673" spans="2:14" x14ac:dyDescent="0.25">
      <c r="B673">
        <v>16510000000</v>
      </c>
      <c r="C673">
        <v>-7.0116548999999999</v>
      </c>
      <c r="M673">
        <v>16510000000</v>
      </c>
      <c r="N673">
        <v>-6.9723473</v>
      </c>
    </row>
    <row r="674" spans="2:14" x14ac:dyDescent="0.25">
      <c r="B674">
        <v>16695000000</v>
      </c>
      <c r="C674">
        <v>-7.0589461</v>
      </c>
      <c r="M674">
        <v>16695000000</v>
      </c>
      <c r="N674">
        <v>-6.9682388</v>
      </c>
    </row>
    <row r="675" spans="2:14" x14ac:dyDescent="0.25">
      <c r="B675">
        <v>16880000000</v>
      </c>
      <c r="C675">
        <v>-7.0970411000000002</v>
      </c>
      <c r="M675">
        <v>16880000000</v>
      </c>
      <c r="N675">
        <v>-6.9767574999999997</v>
      </c>
    </row>
    <row r="676" spans="2:14" x14ac:dyDescent="0.25">
      <c r="B676">
        <v>17065000000</v>
      </c>
      <c r="C676">
        <v>-7.1387733999999998</v>
      </c>
      <c r="M676">
        <v>17065000000</v>
      </c>
      <c r="N676">
        <v>-6.9973644999999998</v>
      </c>
    </row>
    <row r="677" spans="2:14" x14ac:dyDescent="0.25">
      <c r="B677">
        <v>17250000000</v>
      </c>
      <c r="C677">
        <v>-7.1541237999999998</v>
      </c>
      <c r="M677">
        <v>17250000000</v>
      </c>
      <c r="N677">
        <v>-7.0316849000000001</v>
      </c>
    </row>
    <row r="678" spans="2:14" x14ac:dyDescent="0.25">
      <c r="B678">
        <v>17435000000</v>
      </c>
      <c r="C678">
        <v>-7.1164699000000002</v>
      </c>
      <c r="M678">
        <v>17435000000</v>
      </c>
      <c r="N678">
        <v>-7.0782914000000003</v>
      </c>
    </row>
    <row r="679" spans="2:14" x14ac:dyDescent="0.25">
      <c r="B679">
        <v>17620000000</v>
      </c>
      <c r="C679">
        <v>-7.1133107999999998</v>
      </c>
      <c r="M679">
        <v>17620000000</v>
      </c>
      <c r="N679">
        <v>-7.1335626000000003</v>
      </c>
    </row>
    <row r="680" spans="2:14" x14ac:dyDescent="0.25">
      <c r="B680">
        <v>17805000000</v>
      </c>
      <c r="C680">
        <v>-7.1649364999999996</v>
      </c>
      <c r="M680">
        <v>17805000000</v>
      </c>
      <c r="N680">
        <v>-7.1897688000000004</v>
      </c>
    </row>
    <row r="681" spans="2:14" x14ac:dyDescent="0.25">
      <c r="B681">
        <v>17990000000</v>
      </c>
      <c r="C681">
        <v>-7.1942915999999997</v>
      </c>
      <c r="M681">
        <v>17990000000</v>
      </c>
      <c r="N681">
        <v>-7.2522159000000004</v>
      </c>
    </row>
    <row r="682" spans="2:14" x14ac:dyDescent="0.25">
      <c r="B682">
        <v>18175000000</v>
      </c>
      <c r="C682">
        <v>-7.2209411000000001</v>
      </c>
      <c r="M682">
        <v>18175000000</v>
      </c>
      <c r="N682">
        <v>-7.3088565000000001</v>
      </c>
    </row>
    <row r="683" spans="2:14" x14ac:dyDescent="0.25">
      <c r="B683">
        <v>18360000000</v>
      </c>
      <c r="C683">
        <v>-7.2601743000000001</v>
      </c>
      <c r="M683">
        <v>18360000000</v>
      </c>
      <c r="N683">
        <v>-7.3459949</v>
      </c>
    </row>
    <row r="684" spans="2:14" x14ac:dyDescent="0.25">
      <c r="B684">
        <v>18545000000</v>
      </c>
      <c r="C684">
        <v>-7.3325253000000004</v>
      </c>
      <c r="M684">
        <v>18545000000</v>
      </c>
      <c r="N684">
        <v>-7.3758258999999997</v>
      </c>
    </row>
    <row r="685" spans="2:14" x14ac:dyDescent="0.25">
      <c r="B685">
        <v>18730000000</v>
      </c>
      <c r="C685">
        <v>-7.3790946000000002</v>
      </c>
      <c r="M685">
        <v>18730000000</v>
      </c>
      <c r="N685">
        <v>-7.4438728999999997</v>
      </c>
    </row>
    <row r="686" spans="2:14" x14ac:dyDescent="0.25">
      <c r="B686">
        <v>18915000000</v>
      </c>
      <c r="C686">
        <v>-7.4322653000000001</v>
      </c>
      <c r="M686">
        <v>18915000000</v>
      </c>
      <c r="N686">
        <v>-7.5722160000000001</v>
      </c>
    </row>
    <row r="687" spans="2:14" x14ac:dyDescent="0.25">
      <c r="B687">
        <v>19100000000</v>
      </c>
      <c r="C687">
        <v>-7.4424061999999997</v>
      </c>
      <c r="M687">
        <v>19100000000</v>
      </c>
      <c r="N687">
        <v>-7.7780347000000001</v>
      </c>
    </row>
    <row r="688" spans="2:14" x14ac:dyDescent="0.25">
      <c r="B688">
        <v>19285000000</v>
      </c>
      <c r="C688">
        <v>-7.4445123999999998</v>
      </c>
      <c r="M688">
        <v>19285000000</v>
      </c>
      <c r="N688">
        <v>-7.9715404999999997</v>
      </c>
    </row>
    <row r="689" spans="2:14" x14ac:dyDescent="0.25">
      <c r="B689">
        <v>19470000000</v>
      </c>
      <c r="C689">
        <v>-7.4684872999999996</v>
      </c>
      <c r="M689">
        <v>19470000000</v>
      </c>
      <c r="N689">
        <v>-8.2501440000000006</v>
      </c>
    </row>
    <row r="690" spans="2:14" x14ac:dyDescent="0.25">
      <c r="B690">
        <v>19655000000</v>
      </c>
      <c r="C690">
        <v>-7.4633535999999996</v>
      </c>
      <c r="M690">
        <v>19655000000</v>
      </c>
      <c r="N690">
        <v>-8.5356293000000001</v>
      </c>
    </row>
    <row r="691" spans="2:14" x14ac:dyDescent="0.25">
      <c r="B691">
        <v>19840000000</v>
      </c>
      <c r="C691">
        <v>-7.3998989999999996</v>
      </c>
      <c r="M691">
        <v>19840000000</v>
      </c>
      <c r="N691">
        <v>-8.7677812999999993</v>
      </c>
    </row>
    <row r="692" spans="2:14" x14ac:dyDescent="0.25">
      <c r="B692">
        <v>20025000000</v>
      </c>
      <c r="C692">
        <v>-7.4008174000000002</v>
      </c>
      <c r="M692">
        <v>20025000000</v>
      </c>
      <c r="N692">
        <v>-8.9637841999999992</v>
      </c>
    </row>
    <row r="693" spans="2:14" x14ac:dyDescent="0.25">
      <c r="B693">
        <v>20210000000</v>
      </c>
      <c r="C693">
        <v>-7.4321589000000001</v>
      </c>
      <c r="M693">
        <v>20210000000</v>
      </c>
      <c r="N693">
        <v>-9.1179828999999994</v>
      </c>
    </row>
    <row r="694" spans="2:14" x14ac:dyDescent="0.25">
      <c r="B694">
        <v>20395000000</v>
      </c>
      <c r="C694">
        <v>-7.4518355999999999</v>
      </c>
      <c r="M694">
        <v>20395000000</v>
      </c>
      <c r="N694">
        <v>-9.2028064999999994</v>
      </c>
    </row>
    <row r="695" spans="2:14" x14ac:dyDescent="0.25">
      <c r="B695">
        <v>20580000000</v>
      </c>
      <c r="C695">
        <v>-7.6129756000000004</v>
      </c>
      <c r="M695">
        <v>20580000000</v>
      </c>
      <c r="N695">
        <v>-9.3389378000000001</v>
      </c>
    </row>
    <row r="696" spans="2:14" x14ac:dyDescent="0.25">
      <c r="B696">
        <v>20765000000</v>
      </c>
      <c r="C696">
        <v>-7.7247972000000003</v>
      </c>
      <c r="M696">
        <v>20765000000</v>
      </c>
      <c r="N696">
        <v>-9.5260563000000005</v>
      </c>
    </row>
    <row r="697" spans="2:14" x14ac:dyDescent="0.25">
      <c r="B697">
        <v>20950000000</v>
      </c>
      <c r="C697">
        <v>-7.8858918999999998</v>
      </c>
      <c r="M697">
        <v>20950000000</v>
      </c>
      <c r="N697">
        <v>-9.6333447000000003</v>
      </c>
    </row>
    <row r="698" spans="2:14" x14ac:dyDescent="0.25">
      <c r="B698">
        <v>21135000000</v>
      </c>
      <c r="C698">
        <v>-8.0823441000000003</v>
      </c>
      <c r="M698">
        <v>21135000000</v>
      </c>
      <c r="N698">
        <v>-9.8541784000000003</v>
      </c>
    </row>
    <row r="699" spans="2:14" x14ac:dyDescent="0.25">
      <c r="B699">
        <v>21320000000</v>
      </c>
      <c r="C699">
        <v>-8.3667087999999996</v>
      </c>
      <c r="M699">
        <v>21320000000</v>
      </c>
      <c r="N699">
        <v>-10.132930999999999</v>
      </c>
    </row>
    <row r="700" spans="2:14" x14ac:dyDescent="0.25">
      <c r="B700">
        <v>21505000000</v>
      </c>
      <c r="C700">
        <v>-8.6708573999999992</v>
      </c>
      <c r="M700">
        <v>21505000000</v>
      </c>
      <c r="N700">
        <v>-10.448324</v>
      </c>
    </row>
    <row r="701" spans="2:14" x14ac:dyDescent="0.25">
      <c r="B701">
        <v>21690000000</v>
      </c>
      <c r="C701">
        <v>-9.0542058999999995</v>
      </c>
      <c r="M701">
        <v>21690000000</v>
      </c>
      <c r="N701">
        <v>-10.784604</v>
      </c>
    </row>
    <row r="702" spans="2:14" x14ac:dyDescent="0.25">
      <c r="B702">
        <v>21875000000</v>
      </c>
      <c r="C702">
        <v>-9.4123955000000006</v>
      </c>
      <c r="M702">
        <v>21875000000</v>
      </c>
      <c r="N702">
        <v>-11.206503</v>
      </c>
    </row>
    <row r="703" spans="2:14" x14ac:dyDescent="0.25">
      <c r="B703">
        <v>22060000000</v>
      </c>
      <c r="C703">
        <v>-10.087210000000001</v>
      </c>
      <c r="M703">
        <v>22060000000</v>
      </c>
      <c r="N703">
        <v>-11.613633</v>
      </c>
    </row>
    <row r="704" spans="2:14" x14ac:dyDescent="0.25">
      <c r="B704">
        <v>22245000000</v>
      </c>
      <c r="C704">
        <v>-10.497695</v>
      </c>
      <c r="M704">
        <v>22245000000</v>
      </c>
      <c r="N704">
        <v>-12.052514</v>
      </c>
    </row>
    <row r="705" spans="2:14" x14ac:dyDescent="0.25">
      <c r="B705">
        <v>22430000000</v>
      </c>
      <c r="C705">
        <v>-10.804259</v>
      </c>
      <c r="M705">
        <v>22430000000</v>
      </c>
      <c r="N705">
        <v>-12.419665</v>
      </c>
    </row>
    <row r="706" spans="2:14" x14ac:dyDescent="0.25">
      <c r="B706">
        <v>22615000000</v>
      </c>
      <c r="C706">
        <v>-11.222203</v>
      </c>
      <c r="M706">
        <v>22615000000</v>
      </c>
      <c r="N706">
        <v>-12.600256</v>
      </c>
    </row>
    <row r="707" spans="2:14" x14ac:dyDescent="0.25">
      <c r="B707">
        <v>22800000000</v>
      </c>
      <c r="C707">
        <v>-11.643452</v>
      </c>
      <c r="M707">
        <v>22800000000</v>
      </c>
      <c r="N707">
        <v>-12.727385999999999</v>
      </c>
    </row>
    <row r="708" spans="2:14" x14ac:dyDescent="0.25">
      <c r="B708">
        <v>22985000000</v>
      </c>
      <c r="C708">
        <v>-11.790387000000001</v>
      </c>
      <c r="M708">
        <v>22985000000</v>
      </c>
      <c r="N708">
        <v>-12.791510000000001</v>
      </c>
    </row>
    <row r="709" spans="2:14" x14ac:dyDescent="0.25">
      <c r="B709">
        <v>23170000000</v>
      </c>
      <c r="C709">
        <v>-11.970119</v>
      </c>
      <c r="M709">
        <v>23170000000</v>
      </c>
      <c r="N709">
        <v>-12.754569</v>
      </c>
    </row>
    <row r="710" spans="2:14" x14ac:dyDescent="0.25">
      <c r="B710">
        <v>23355000000</v>
      </c>
      <c r="C710">
        <v>-12.013934000000001</v>
      </c>
      <c r="M710">
        <v>23355000000</v>
      </c>
      <c r="N710">
        <v>-12.647551999999999</v>
      </c>
    </row>
    <row r="711" spans="2:14" x14ac:dyDescent="0.25">
      <c r="B711">
        <v>23540000000</v>
      </c>
      <c r="C711">
        <v>-11.873998</v>
      </c>
      <c r="M711">
        <v>23540000000</v>
      </c>
      <c r="N711">
        <v>-12.562194</v>
      </c>
    </row>
    <row r="712" spans="2:14" x14ac:dyDescent="0.25">
      <c r="B712">
        <v>23725000000</v>
      </c>
      <c r="C712">
        <v>-11.604704</v>
      </c>
      <c r="M712">
        <v>23725000000</v>
      </c>
      <c r="N712">
        <v>-12.437227999999999</v>
      </c>
    </row>
    <row r="713" spans="2:14" x14ac:dyDescent="0.25">
      <c r="B713">
        <v>23910000000</v>
      </c>
      <c r="C713">
        <v>-11.220529000000001</v>
      </c>
      <c r="M713">
        <v>23910000000</v>
      </c>
      <c r="N713">
        <v>-12.254135</v>
      </c>
    </row>
    <row r="714" spans="2:14" x14ac:dyDescent="0.25">
      <c r="B714">
        <v>24095000000</v>
      </c>
      <c r="C714">
        <v>-10.933719999999999</v>
      </c>
      <c r="M714">
        <v>24095000000</v>
      </c>
      <c r="N714">
        <v>-11.970140000000001</v>
      </c>
    </row>
    <row r="715" spans="2:14" x14ac:dyDescent="0.25">
      <c r="B715">
        <v>24280000000</v>
      </c>
      <c r="C715">
        <v>-10.631036999999999</v>
      </c>
      <c r="M715">
        <v>24280000000</v>
      </c>
      <c r="N715">
        <v>-11.726063</v>
      </c>
    </row>
    <row r="716" spans="2:14" x14ac:dyDescent="0.25">
      <c r="B716">
        <v>24465000000</v>
      </c>
      <c r="C716">
        <v>-10.479606</v>
      </c>
      <c r="M716">
        <v>24465000000</v>
      </c>
      <c r="N716">
        <v>-11.466085</v>
      </c>
    </row>
    <row r="717" spans="2:14" x14ac:dyDescent="0.25">
      <c r="B717">
        <v>24650000000</v>
      </c>
      <c r="C717">
        <v>-10.407987</v>
      </c>
      <c r="M717">
        <v>24650000000</v>
      </c>
      <c r="N717">
        <v>-11.223053999999999</v>
      </c>
    </row>
    <row r="718" spans="2:14" x14ac:dyDescent="0.25">
      <c r="B718">
        <v>24835000000</v>
      </c>
      <c r="C718">
        <v>-10.345018</v>
      </c>
      <c r="M718">
        <v>24835000000</v>
      </c>
      <c r="N718">
        <v>-11.032871</v>
      </c>
    </row>
    <row r="719" spans="2:14" x14ac:dyDescent="0.25">
      <c r="B719">
        <v>25020000000</v>
      </c>
      <c r="C719">
        <v>-10.336256000000001</v>
      </c>
      <c r="M719">
        <v>25020000000</v>
      </c>
      <c r="N719">
        <v>-10.889524</v>
      </c>
    </row>
    <row r="720" spans="2:14" x14ac:dyDescent="0.25">
      <c r="B720">
        <v>25205000000</v>
      </c>
      <c r="C720">
        <v>-10.35286</v>
      </c>
      <c r="M720">
        <v>25205000000</v>
      </c>
      <c r="N720">
        <v>-10.753489</v>
      </c>
    </row>
    <row r="721" spans="2:14" x14ac:dyDescent="0.25">
      <c r="B721">
        <v>25390000000</v>
      </c>
      <c r="C721">
        <v>-10.324997</v>
      </c>
      <c r="M721">
        <v>25390000000</v>
      </c>
      <c r="N721">
        <v>-10.689372000000001</v>
      </c>
    </row>
    <row r="722" spans="2:14" x14ac:dyDescent="0.25">
      <c r="B722">
        <v>25575000000</v>
      </c>
      <c r="C722">
        <v>-10.313872999999999</v>
      </c>
      <c r="M722">
        <v>25575000000</v>
      </c>
      <c r="N722">
        <v>-10.618959</v>
      </c>
    </row>
    <row r="723" spans="2:14" x14ac:dyDescent="0.25">
      <c r="B723">
        <v>25760000000</v>
      </c>
      <c r="C723">
        <v>-10.300653000000001</v>
      </c>
      <c r="M723">
        <v>25760000000</v>
      </c>
      <c r="N723">
        <v>-10.554334000000001</v>
      </c>
    </row>
    <row r="724" spans="2:14" x14ac:dyDescent="0.25">
      <c r="B724">
        <v>25945000000</v>
      </c>
      <c r="C724">
        <v>-10.166587</v>
      </c>
      <c r="M724">
        <v>25945000000</v>
      </c>
      <c r="N724">
        <v>-10.535676</v>
      </c>
    </row>
    <row r="725" spans="2:14" x14ac:dyDescent="0.25">
      <c r="B725">
        <v>26130000000</v>
      </c>
      <c r="C725">
        <v>-10.120175</v>
      </c>
      <c r="M725">
        <v>26130000000</v>
      </c>
      <c r="N725">
        <v>-10.459783</v>
      </c>
    </row>
    <row r="726" spans="2:14" x14ac:dyDescent="0.25">
      <c r="B726">
        <v>26315000000</v>
      </c>
      <c r="C726">
        <v>-10.050546000000001</v>
      </c>
      <c r="M726">
        <v>26315000000</v>
      </c>
      <c r="N726">
        <v>-10.394193</v>
      </c>
    </row>
    <row r="727" spans="2:14" x14ac:dyDescent="0.25">
      <c r="B727">
        <v>26500000000</v>
      </c>
      <c r="C727">
        <v>-9.9904679999999999</v>
      </c>
      <c r="M727">
        <v>26500000000</v>
      </c>
      <c r="N727">
        <v>-10.325682</v>
      </c>
    </row>
    <row r="728" spans="2:14" x14ac:dyDescent="0.25">
      <c r="B728">
        <v>26685000000</v>
      </c>
      <c r="C728">
        <v>-9.8943262000000001</v>
      </c>
      <c r="M728">
        <v>26685000000</v>
      </c>
      <c r="N728">
        <v>-10.281081</v>
      </c>
    </row>
    <row r="729" spans="2:14" x14ac:dyDescent="0.25">
      <c r="B729">
        <v>26870000000</v>
      </c>
      <c r="C729">
        <v>-9.8535518999999994</v>
      </c>
      <c r="M729">
        <v>26870000000</v>
      </c>
      <c r="N729">
        <v>-10.229628999999999</v>
      </c>
    </row>
    <row r="730" spans="2:14" x14ac:dyDescent="0.25">
      <c r="B730">
        <v>27055000000</v>
      </c>
      <c r="C730">
        <v>-9.8859929999999991</v>
      </c>
      <c r="M730">
        <v>27055000000</v>
      </c>
      <c r="N730">
        <v>-10.153732</v>
      </c>
    </row>
    <row r="731" spans="2:14" x14ac:dyDescent="0.25">
      <c r="B731">
        <v>27240000000</v>
      </c>
      <c r="C731">
        <v>-9.8714724</v>
      </c>
      <c r="M731">
        <v>27240000000</v>
      </c>
      <c r="N731">
        <v>-10.091552999999999</v>
      </c>
    </row>
    <row r="732" spans="2:14" x14ac:dyDescent="0.25">
      <c r="B732">
        <v>27425000000</v>
      </c>
      <c r="C732">
        <v>-9.7766304000000002</v>
      </c>
      <c r="M732">
        <v>27425000000</v>
      </c>
      <c r="N732">
        <v>-10.086982000000001</v>
      </c>
    </row>
    <row r="733" spans="2:14" x14ac:dyDescent="0.25">
      <c r="B733">
        <v>27610000000</v>
      </c>
      <c r="C733">
        <v>-9.7310934000000007</v>
      </c>
      <c r="M733">
        <v>27610000000</v>
      </c>
      <c r="N733">
        <v>-10.094992</v>
      </c>
    </row>
    <row r="734" spans="2:14" x14ac:dyDescent="0.25">
      <c r="B734">
        <v>27795000000</v>
      </c>
      <c r="C734">
        <v>-9.6565656999999998</v>
      </c>
      <c r="M734">
        <v>27795000000</v>
      </c>
      <c r="N734">
        <v>-10.135773</v>
      </c>
    </row>
    <row r="735" spans="2:14" x14ac:dyDescent="0.25">
      <c r="B735">
        <v>27980000000</v>
      </c>
      <c r="C735">
        <v>-9.5758428999999996</v>
      </c>
      <c r="M735">
        <v>27980000000</v>
      </c>
      <c r="N735">
        <v>-10.19462</v>
      </c>
    </row>
    <row r="736" spans="2:14" x14ac:dyDescent="0.25">
      <c r="B736">
        <v>28165000000</v>
      </c>
      <c r="C736">
        <v>-9.5806856000000007</v>
      </c>
      <c r="M736">
        <v>28165000000</v>
      </c>
      <c r="N736">
        <v>-10.242512</v>
      </c>
    </row>
    <row r="737" spans="2:14" x14ac:dyDescent="0.25">
      <c r="B737">
        <v>28350000000</v>
      </c>
      <c r="C737">
        <v>-9.5656452000000005</v>
      </c>
      <c r="M737">
        <v>28350000000</v>
      </c>
      <c r="N737">
        <v>-10.267014</v>
      </c>
    </row>
    <row r="738" spans="2:14" x14ac:dyDescent="0.25">
      <c r="B738">
        <v>28535000000</v>
      </c>
      <c r="C738">
        <v>-9.5802975000000004</v>
      </c>
      <c r="M738">
        <v>28535000000</v>
      </c>
      <c r="N738">
        <v>-10.287584000000001</v>
      </c>
    </row>
    <row r="739" spans="2:14" x14ac:dyDescent="0.25">
      <c r="B739">
        <v>28720000000</v>
      </c>
      <c r="C739">
        <v>-9.6371088</v>
      </c>
      <c r="M739">
        <v>28720000000</v>
      </c>
      <c r="N739">
        <v>-10.257130999999999</v>
      </c>
    </row>
    <row r="740" spans="2:14" x14ac:dyDescent="0.25">
      <c r="B740">
        <v>28905000000</v>
      </c>
      <c r="C740">
        <v>-9.7552985999999997</v>
      </c>
      <c r="M740">
        <v>28905000000</v>
      </c>
      <c r="N740">
        <v>-10.233682999999999</v>
      </c>
    </row>
    <row r="741" spans="2:14" x14ac:dyDescent="0.25">
      <c r="B741">
        <v>29090000000</v>
      </c>
      <c r="C741">
        <v>-9.7913350999999995</v>
      </c>
      <c r="M741">
        <v>29090000000</v>
      </c>
      <c r="N741">
        <v>-10.217753999999999</v>
      </c>
    </row>
    <row r="742" spans="2:14" x14ac:dyDescent="0.25">
      <c r="B742">
        <v>29275000000</v>
      </c>
      <c r="C742">
        <v>-9.7881488999999995</v>
      </c>
      <c r="M742">
        <v>29275000000</v>
      </c>
      <c r="N742">
        <v>-10.215413</v>
      </c>
    </row>
    <row r="743" spans="2:14" x14ac:dyDescent="0.25">
      <c r="B743">
        <v>29460000000</v>
      </c>
      <c r="C743">
        <v>-9.8717784999999996</v>
      </c>
      <c r="M743">
        <v>29460000000</v>
      </c>
      <c r="N743">
        <v>-10.197206</v>
      </c>
    </row>
    <row r="744" spans="2:14" x14ac:dyDescent="0.25">
      <c r="B744">
        <v>29645000000</v>
      </c>
      <c r="C744">
        <v>-10.416728000000001</v>
      </c>
      <c r="M744">
        <v>29645000000</v>
      </c>
      <c r="N744">
        <v>-10.186113000000001</v>
      </c>
    </row>
    <row r="745" spans="2:14" x14ac:dyDescent="0.25">
      <c r="B745">
        <v>29830000000</v>
      </c>
      <c r="C745">
        <v>-10.611651</v>
      </c>
      <c r="M745">
        <v>29830000000</v>
      </c>
      <c r="N745">
        <v>-10.167751000000001</v>
      </c>
    </row>
    <row r="746" spans="2:14" x14ac:dyDescent="0.25">
      <c r="B746">
        <v>30015000000</v>
      </c>
      <c r="C746">
        <v>-10.666213000000001</v>
      </c>
      <c r="M746">
        <v>30015000000</v>
      </c>
      <c r="N746">
        <v>-10.182396000000001</v>
      </c>
    </row>
    <row r="747" spans="2:14" x14ac:dyDescent="0.25">
      <c r="B747">
        <v>30200000000</v>
      </c>
      <c r="C747">
        <v>-10.786875999999999</v>
      </c>
      <c r="M747">
        <v>30200000000</v>
      </c>
      <c r="N747">
        <v>-10.163679</v>
      </c>
    </row>
    <row r="748" spans="2:14" x14ac:dyDescent="0.25">
      <c r="B748">
        <v>30385000000</v>
      </c>
      <c r="C748">
        <v>-10.948758</v>
      </c>
      <c r="M748">
        <v>30385000000</v>
      </c>
      <c r="N748">
        <v>-10.126409000000001</v>
      </c>
    </row>
    <row r="749" spans="2:14" x14ac:dyDescent="0.25">
      <c r="B749">
        <v>30570000000</v>
      </c>
      <c r="C749">
        <v>-10.564806000000001</v>
      </c>
      <c r="M749">
        <v>30570000000</v>
      </c>
      <c r="N749">
        <v>-10.102283</v>
      </c>
    </row>
    <row r="750" spans="2:14" x14ac:dyDescent="0.25">
      <c r="B750">
        <v>30755000000</v>
      </c>
      <c r="C750">
        <v>-10.370687</v>
      </c>
      <c r="M750">
        <v>30755000000</v>
      </c>
      <c r="N750">
        <v>-10.112538000000001</v>
      </c>
    </row>
    <row r="751" spans="2:14" x14ac:dyDescent="0.25">
      <c r="B751">
        <v>30940000000</v>
      </c>
      <c r="C751">
        <v>-10.288176999999999</v>
      </c>
      <c r="M751">
        <v>30940000000</v>
      </c>
      <c r="N751">
        <v>-10.079027999999999</v>
      </c>
    </row>
    <row r="752" spans="2:14" x14ac:dyDescent="0.25">
      <c r="B752">
        <v>31125000000</v>
      </c>
      <c r="C752">
        <v>-10.30822</v>
      </c>
      <c r="M752">
        <v>31125000000</v>
      </c>
      <c r="N752">
        <v>-10.074503999999999</v>
      </c>
    </row>
    <row r="753" spans="2:14" x14ac:dyDescent="0.25">
      <c r="B753">
        <v>31310000000</v>
      </c>
      <c r="C753">
        <v>-10.368912999999999</v>
      </c>
      <c r="M753">
        <v>31310000000</v>
      </c>
      <c r="N753">
        <v>-10.089707000000001</v>
      </c>
    </row>
    <row r="754" spans="2:14" x14ac:dyDescent="0.25">
      <c r="B754">
        <v>31495000000</v>
      </c>
      <c r="C754">
        <v>-10.5495</v>
      </c>
      <c r="M754">
        <v>31495000000</v>
      </c>
      <c r="N754">
        <v>-10.092978</v>
      </c>
    </row>
    <row r="755" spans="2:14" x14ac:dyDescent="0.25">
      <c r="B755">
        <v>31680000000</v>
      </c>
      <c r="C755">
        <v>-10.709109</v>
      </c>
      <c r="M755">
        <v>31680000000</v>
      </c>
      <c r="N755">
        <v>-10.11321</v>
      </c>
    </row>
    <row r="756" spans="2:14" x14ac:dyDescent="0.25">
      <c r="B756">
        <v>31865000000</v>
      </c>
      <c r="C756">
        <v>-11.083627999999999</v>
      </c>
      <c r="M756">
        <v>31865000000</v>
      </c>
      <c r="N756">
        <v>-10.134270000000001</v>
      </c>
    </row>
    <row r="757" spans="2:14" x14ac:dyDescent="0.25">
      <c r="B757">
        <v>32050000000</v>
      </c>
      <c r="C757">
        <v>-11.371937000000001</v>
      </c>
      <c r="M757">
        <v>32050000000</v>
      </c>
      <c r="N757">
        <v>-10.141211</v>
      </c>
    </row>
    <row r="758" spans="2:14" x14ac:dyDescent="0.25">
      <c r="B758">
        <v>32235000000</v>
      </c>
      <c r="C758">
        <v>-11.731642000000001</v>
      </c>
      <c r="M758">
        <v>32235000000</v>
      </c>
      <c r="N758">
        <v>-10.180958</v>
      </c>
    </row>
    <row r="759" spans="2:14" x14ac:dyDescent="0.25">
      <c r="B759">
        <v>32420000000</v>
      </c>
      <c r="C759">
        <v>-12.122286000000001</v>
      </c>
      <c r="M759">
        <v>32420000000</v>
      </c>
      <c r="N759">
        <v>-10.237378</v>
      </c>
    </row>
    <row r="760" spans="2:14" x14ac:dyDescent="0.25">
      <c r="B760">
        <v>32605000000</v>
      </c>
      <c r="C760">
        <v>-12.294574000000001</v>
      </c>
      <c r="M760">
        <v>32605000000</v>
      </c>
      <c r="N760">
        <v>-10.316831000000001</v>
      </c>
    </row>
    <row r="761" spans="2:14" x14ac:dyDescent="0.25">
      <c r="B761">
        <v>32790000000</v>
      </c>
      <c r="C761">
        <v>-12.402545999999999</v>
      </c>
      <c r="M761">
        <v>32790000000</v>
      </c>
      <c r="N761">
        <v>-10.43609</v>
      </c>
    </row>
    <row r="762" spans="2:14" x14ac:dyDescent="0.25">
      <c r="B762">
        <v>32975000000</v>
      </c>
      <c r="C762">
        <v>-12.307810999999999</v>
      </c>
      <c r="M762">
        <v>32975000000</v>
      </c>
      <c r="N762">
        <v>-10.568012</v>
      </c>
    </row>
    <row r="763" spans="2:14" x14ac:dyDescent="0.25">
      <c r="B763">
        <v>33160000000</v>
      </c>
      <c r="C763">
        <v>-12.164966</v>
      </c>
      <c r="M763">
        <v>33160000000</v>
      </c>
      <c r="N763">
        <v>-10.625221</v>
      </c>
    </row>
    <row r="764" spans="2:14" x14ac:dyDescent="0.25">
      <c r="B764">
        <v>33345000000</v>
      </c>
      <c r="C764">
        <v>-12.116709</v>
      </c>
      <c r="M764">
        <v>33345000000</v>
      </c>
      <c r="N764">
        <v>-10.689356999999999</v>
      </c>
    </row>
    <row r="765" spans="2:14" x14ac:dyDescent="0.25">
      <c r="B765">
        <v>33530000000</v>
      </c>
      <c r="C765">
        <v>-12.154142</v>
      </c>
      <c r="M765">
        <v>33530000000</v>
      </c>
      <c r="N765">
        <v>-10.791366999999999</v>
      </c>
    </row>
    <row r="766" spans="2:14" x14ac:dyDescent="0.25">
      <c r="B766">
        <v>33715000000</v>
      </c>
      <c r="C766">
        <v>-12.182739</v>
      </c>
      <c r="M766">
        <v>33715000000</v>
      </c>
      <c r="N766">
        <v>-10.86448</v>
      </c>
    </row>
    <row r="767" spans="2:14" x14ac:dyDescent="0.25">
      <c r="B767">
        <v>33900000000</v>
      </c>
      <c r="C767">
        <v>-12.63172</v>
      </c>
      <c r="M767">
        <v>33900000000</v>
      </c>
      <c r="N767">
        <v>-10.892270999999999</v>
      </c>
    </row>
    <row r="768" spans="2:14" x14ac:dyDescent="0.25">
      <c r="B768">
        <v>34085000000</v>
      </c>
      <c r="C768">
        <v>-12.696877000000001</v>
      </c>
      <c r="M768">
        <v>34085000000</v>
      </c>
      <c r="N768">
        <v>-11.088215999999999</v>
      </c>
    </row>
    <row r="769" spans="2:14" x14ac:dyDescent="0.25">
      <c r="B769">
        <v>34270000000</v>
      </c>
      <c r="C769">
        <v>-12.949857</v>
      </c>
      <c r="M769">
        <v>34270000000</v>
      </c>
      <c r="N769">
        <v>-11.259789</v>
      </c>
    </row>
    <row r="770" spans="2:14" x14ac:dyDescent="0.25">
      <c r="B770">
        <v>34455000000</v>
      </c>
      <c r="C770">
        <v>-13.162722</v>
      </c>
      <c r="M770">
        <v>34455000000</v>
      </c>
      <c r="N770">
        <v>-11.447915</v>
      </c>
    </row>
    <row r="771" spans="2:14" x14ac:dyDescent="0.25">
      <c r="B771">
        <v>34640000000</v>
      </c>
      <c r="C771">
        <v>-13.372566000000001</v>
      </c>
      <c r="M771">
        <v>34640000000</v>
      </c>
      <c r="N771">
        <v>-11.829034</v>
      </c>
    </row>
    <row r="772" spans="2:14" x14ac:dyDescent="0.25">
      <c r="B772">
        <v>34825000000</v>
      </c>
      <c r="C772">
        <v>-13.506273</v>
      </c>
      <c r="M772">
        <v>34825000000</v>
      </c>
      <c r="N772">
        <v>-12.194075</v>
      </c>
    </row>
    <row r="773" spans="2:14" x14ac:dyDescent="0.25">
      <c r="B773">
        <v>35010000000</v>
      </c>
      <c r="C773">
        <v>-14.081531999999999</v>
      </c>
      <c r="M773">
        <v>35010000000</v>
      </c>
      <c r="N773">
        <v>-12.436472</v>
      </c>
    </row>
    <row r="774" spans="2:14" x14ac:dyDescent="0.25">
      <c r="B774">
        <v>35195000000</v>
      </c>
      <c r="C774">
        <v>-14.825061</v>
      </c>
      <c r="M774">
        <v>35195000000</v>
      </c>
      <c r="N774">
        <v>-12.580196000000001</v>
      </c>
    </row>
    <row r="775" spans="2:14" x14ac:dyDescent="0.25">
      <c r="B775">
        <v>35380000000</v>
      </c>
      <c r="C775">
        <v>-15.828369</v>
      </c>
      <c r="M775">
        <v>35380000000</v>
      </c>
      <c r="N775">
        <v>-12.748232</v>
      </c>
    </row>
    <row r="776" spans="2:14" x14ac:dyDescent="0.25">
      <c r="B776">
        <v>35565000000</v>
      </c>
      <c r="C776">
        <v>-16.761044999999999</v>
      </c>
      <c r="M776">
        <v>35565000000</v>
      </c>
      <c r="N776">
        <v>-13.068705</v>
      </c>
    </row>
    <row r="777" spans="2:14" x14ac:dyDescent="0.25">
      <c r="B777">
        <v>35750000000</v>
      </c>
      <c r="C777">
        <v>-18.370773</v>
      </c>
      <c r="M777">
        <v>35750000000</v>
      </c>
      <c r="N777">
        <v>-13.16972</v>
      </c>
    </row>
    <row r="778" spans="2:14" x14ac:dyDescent="0.25">
      <c r="B778">
        <v>35935000000</v>
      </c>
      <c r="C778">
        <v>-19.974578999999999</v>
      </c>
      <c r="M778">
        <v>35935000000</v>
      </c>
      <c r="N778">
        <v>-13.394776</v>
      </c>
    </row>
    <row r="779" spans="2:14" x14ac:dyDescent="0.25">
      <c r="B779">
        <v>36120000000</v>
      </c>
      <c r="C779">
        <v>-20.818715999999998</v>
      </c>
      <c r="M779">
        <v>36120000000</v>
      </c>
      <c r="N779">
        <v>-13.76937</v>
      </c>
    </row>
    <row r="780" spans="2:14" x14ac:dyDescent="0.25">
      <c r="B780">
        <v>36305000000</v>
      </c>
      <c r="C780">
        <v>-21.434566</v>
      </c>
      <c r="M780">
        <v>36305000000</v>
      </c>
      <c r="N780">
        <v>-14.854362999999999</v>
      </c>
    </row>
    <row r="781" spans="2:14" x14ac:dyDescent="0.25">
      <c r="B781">
        <v>36490000000</v>
      </c>
      <c r="C781">
        <v>-23.083373999999999</v>
      </c>
      <c r="M781">
        <v>36490000000</v>
      </c>
      <c r="N781">
        <v>-15.780791000000001</v>
      </c>
    </row>
    <row r="782" spans="2:14" x14ac:dyDescent="0.25">
      <c r="B782">
        <v>36675000000</v>
      </c>
      <c r="C782">
        <v>-26.808071000000002</v>
      </c>
      <c r="M782">
        <v>36675000000</v>
      </c>
      <c r="N782">
        <v>-15.644731</v>
      </c>
    </row>
    <row r="783" spans="2:14" x14ac:dyDescent="0.25">
      <c r="B783">
        <v>36860000000</v>
      </c>
      <c r="C783">
        <v>-28.657924999999999</v>
      </c>
      <c r="M783">
        <v>36860000000</v>
      </c>
      <c r="N783">
        <v>-15.745969000000001</v>
      </c>
    </row>
    <row r="784" spans="2:14" x14ac:dyDescent="0.25">
      <c r="B784">
        <v>37045000000</v>
      </c>
      <c r="C784">
        <v>-30.226986</v>
      </c>
      <c r="M784">
        <v>37045000000</v>
      </c>
      <c r="N784">
        <v>-16.443199</v>
      </c>
    </row>
    <row r="785" spans="2:14" x14ac:dyDescent="0.25">
      <c r="B785">
        <v>37230000000</v>
      </c>
      <c r="C785">
        <v>-34.975056000000002</v>
      </c>
      <c r="M785">
        <v>37230000000</v>
      </c>
      <c r="N785">
        <v>-15.525604</v>
      </c>
    </row>
    <row r="786" spans="2:14" x14ac:dyDescent="0.25">
      <c r="B786">
        <v>37415000000</v>
      </c>
      <c r="C786">
        <v>-39.103755999999997</v>
      </c>
      <c r="M786">
        <v>37415000000</v>
      </c>
      <c r="N786">
        <v>-14.320531000000001</v>
      </c>
    </row>
    <row r="787" spans="2:14" x14ac:dyDescent="0.25">
      <c r="B787">
        <v>37600000000</v>
      </c>
      <c r="C787">
        <v>-38.987212999999997</v>
      </c>
      <c r="M787">
        <v>37600000000</v>
      </c>
      <c r="N787">
        <v>-14.664455</v>
      </c>
    </row>
    <row r="788" spans="2:14" x14ac:dyDescent="0.25">
      <c r="B788">
        <v>37785000000</v>
      </c>
      <c r="C788">
        <v>-40.523724000000001</v>
      </c>
      <c r="M788">
        <v>37785000000</v>
      </c>
      <c r="N788">
        <v>-14.719448</v>
      </c>
    </row>
    <row r="789" spans="2:14" x14ac:dyDescent="0.25">
      <c r="B789">
        <v>37970000000</v>
      </c>
      <c r="C789">
        <v>-41.782867000000003</v>
      </c>
      <c r="M789">
        <v>37970000000</v>
      </c>
      <c r="N789">
        <v>-14.300414999999999</v>
      </c>
    </row>
    <row r="790" spans="2:14" x14ac:dyDescent="0.25">
      <c r="B790">
        <v>38155000000</v>
      </c>
      <c r="C790">
        <v>-39.951416000000002</v>
      </c>
      <c r="M790">
        <v>38155000000</v>
      </c>
      <c r="N790">
        <v>-14.829777</v>
      </c>
    </row>
    <row r="791" spans="2:14" x14ac:dyDescent="0.25">
      <c r="B791">
        <v>38340000000</v>
      </c>
      <c r="C791">
        <v>-37.832382000000003</v>
      </c>
      <c r="M791">
        <v>38340000000</v>
      </c>
      <c r="N791">
        <v>-15.563568999999999</v>
      </c>
    </row>
    <row r="792" spans="2:14" x14ac:dyDescent="0.25">
      <c r="B792">
        <v>38525000000</v>
      </c>
      <c r="C792">
        <v>-38.310242000000002</v>
      </c>
      <c r="M792">
        <v>38525000000</v>
      </c>
      <c r="N792">
        <v>-15.708512000000001</v>
      </c>
    </row>
    <row r="793" spans="2:14" x14ac:dyDescent="0.25">
      <c r="B793">
        <v>38710000000</v>
      </c>
      <c r="C793">
        <v>-40.427757</v>
      </c>
      <c r="M793">
        <v>38710000000</v>
      </c>
      <c r="N793">
        <v>-15.559559999999999</v>
      </c>
    </row>
    <row r="794" spans="2:14" x14ac:dyDescent="0.25">
      <c r="B794">
        <v>38895000000</v>
      </c>
      <c r="C794">
        <v>-41.536186000000001</v>
      </c>
      <c r="M794">
        <v>38895000000</v>
      </c>
      <c r="N794">
        <v>-15.509645000000001</v>
      </c>
    </row>
    <row r="795" spans="2:14" x14ac:dyDescent="0.25">
      <c r="B795">
        <v>39080000000</v>
      </c>
      <c r="C795">
        <v>-44.409351000000001</v>
      </c>
      <c r="M795">
        <v>39080000000</v>
      </c>
      <c r="N795">
        <v>-15.050447999999999</v>
      </c>
    </row>
    <row r="796" spans="2:14" x14ac:dyDescent="0.25">
      <c r="B796">
        <v>39265000000</v>
      </c>
      <c r="C796">
        <v>-48.166888999999998</v>
      </c>
      <c r="M796">
        <v>39265000000</v>
      </c>
      <c r="N796">
        <v>-14.331109</v>
      </c>
    </row>
    <row r="797" spans="2:14" x14ac:dyDescent="0.25">
      <c r="B797">
        <v>39450000000</v>
      </c>
      <c r="C797">
        <v>-50.448932999999997</v>
      </c>
      <c r="M797">
        <v>39450000000</v>
      </c>
      <c r="N797">
        <v>-14.013294</v>
      </c>
    </row>
    <row r="798" spans="2:14" x14ac:dyDescent="0.25">
      <c r="B798">
        <v>39635000000</v>
      </c>
      <c r="C798">
        <v>-51.653495999999997</v>
      </c>
      <c r="M798">
        <v>39635000000</v>
      </c>
      <c r="N798">
        <v>-13.785420999999999</v>
      </c>
    </row>
    <row r="799" spans="2:14" x14ac:dyDescent="0.25">
      <c r="B799">
        <v>39820000000</v>
      </c>
      <c r="C799">
        <v>-53.153239999999997</v>
      </c>
      <c r="M799">
        <v>39820000000</v>
      </c>
      <c r="N799">
        <v>-13.493872</v>
      </c>
    </row>
    <row r="800" spans="2:14" x14ac:dyDescent="0.25">
      <c r="B800">
        <v>40005000000</v>
      </c>
      <c r="C800">
        <v>-52.673439000000002</v>
      </c>
      <c r="M800">
        <v>40005000000</v>
      </c>
      <c r="N800">
        <v>-13.601228000000001</v>
      </c>
    </row>
    <row r="801" spans="2:14" x14ac:dyDescent="0.25">
      <c r="B801">
        <v>40190000000</v>
      </c>
      <c r="C801">
        <v>-52.226162000000002</v>
      </c>
      <c r="M801">
        <v>40190000000</v>
      </c>
      <c r="N801">
        <v>-13.602319</v>
      </c>
    </row>
    <row r="802" spans="2:14" x14ac:dyDescent="0.25">
      <c r="B802">
        <v>40375000000</v>
      </c>
      <c r="C802">
        <v>-52.063685999999997</v>
      </c>
      <c r="M802">
        <v>40375000000</v>
      </c>
      <c r="N802">
        <v>-13.611501000000001</v>
      </c>
    </row>
    <row r="803" spans="2:14" x14ac:dyDescent="0.25">
      <c r="B803">
        <v>40560000000</v>
      </c>
      <c r="C803">
        <v>-50.240302999999997</v>
      </c>
      <c r="M803">
        <v>40560000000</v>
      </c>
      <c r="N803">
        <v>-13.940383000000001</v>
      </c>
    </row>
    <row r="804" spans="2:14" x14ac:dyDescent="0.25">
      <c r="B804">
        <v>40745000000</v>
      </c>
      <c r="C804">
        <v>-48.733223000000002</v>
      </c>
      <c r="M804">
        <v>40745000000</v>
      </c>
      <c r="N804">
        <v>-14.244534</v>
      </c>
    </row>
    <row r="805" spans="2:14" x14ac:dyDescent="0.25">
      <c r="B805">
        <v>40930000000</v>
      </c>
      <c r="C805">
        <v>-49.010005999999997</v>
      </c>
      <c r="M805">
        <v>40930000000</v>
      </c>
      <c r="N805">
        <v>-14.142064</v>
      </c>
    </row>
    <row r="806" spans="2:14" x14ac:dyDescent="0.25">
      <c r="B806">
        <v>41115000000</v>
      </c>
      <c r="C806">
        <v>-50.068531</v>
      </c>
      <c r="M806">
        <v>41115000000</v>
      </c>
      <c r="N806">
        <v>-14.155139</v>
      </c>
    </row>
    <row r="807" spans="2:14" x14ac:dyDescent="0.25">
      <c r="B807">
        <v>41300000000</v>
      </c>
      <c r="C807">
        <v>-49.781826000000002</v>
      </c>
      <c r="M807">
        <v>41300000000</v>
      </c>
      <c r="N807">
        <v>-14.352622</v>
      </c>
    </row>
    <row r="808" spans="2:14" x14ac:dyDescent="0.25">
      <c r="B808">
        <v>41485000000</v>
      </c>
      <c r="C808">
        <v>-48.984817999999997</v>
      </c>
      <c r="M808">
        <v>41485000000</v>
      </c>
      <c r="N808">
        <v>-14.544066000000001</v>
      </c>
    </row>
    <row r="809" spans="2:14" x14ac:dyDescent="0.25">
      <c r="B809">
        <v>41670000000</v>
      </c>
      <c r="C809">
        <v>-50.266593999999998</v>
      </c>
      <c r="M809">
        <v>41670000000</v>
      </c>
      <c r="N809">
        <v>-14.342884</v>
      </c>
    </row>
    <row r="810" spans="2:14" x14ac:dyDescent="0.25">
      <c r="B810">
        <v>41855000000</v>
      </c>
      <c r="C810">
        <v>-49.308151000000002</v>
      </c>
      <c r="M810">
        <v>41855000000</v>
      </c>
      <c r="N810">
        <v>-14.473326</v>
      </c>
    </row>
    <row r="811" spans="2:14" x14ac:dyDescent="0.25">
      <c r="B811">
        <v>42040000000</v>
      </c>
      <c r="C811">
        <v>-47.301788000000002</v>
      </c>
      <c r="M811">
        <v>42040000000</v>
      </c>
      <c r="N811">
        <v>-14.776438000000001</v>
      </c>
    </row>
    <row r="812" spans="2:14" x14ac:dyDescent="0.25">
      <c r="B812">
        <v>42225000000</v>
      </c>
      <c r="C812">
        <v>-46.609504999999999</v>
      </c>
      <c r="M812">
        <v>42225000000</v>
      </c>
      <c r="N812">
        <v>-14.952807999999999</v>
      </c>
    </row>
    <row r="813" spans="2:14" x14ac:dyDescent="0.25">
      <c r="B813">
        <v>42410000000</v>
      </c>
      <c r="C813">
        <v>-45.727134999999997</v>
      </c>
      <c r="M813">
        <v>42410000000</v>
      </c>
      <c r="N813">
        <v>-15.096771</v>
      </c>
    </row>
    <row r="814" spans="2:14" x14ac:dyDescent="0.25">
      <c r="B814">
        <v>42595000000</v>
      </c>
      <c r="C814">
        <v>-44.962158000000002</v>
      </c>
      <c r="M814">
        <v>42595000000</v>
      </c>
      <c r="N814">
        <v>-15.322641000000001</v>
      </c>
    </row>
    <row r="815" spans="2:14" x14ac:dyDescent="0.25">
      <c r="B815">
        <v>42780000000</v>
      </c>
      <c r="C815">
        <v>-46.771670999999998</v>
      </c>
      <c r="M815">
        <v>42780000000</v>
      </c>
      <c r="N815">
        <v>-15.340389999999999</v>
      </c>
    </row>
    <row r="816" spans="2:14" x14ac:dyDescent="0.25">
      <c r="B816">
        <v>42965000000</v>
      </c>
      <c r="C816">
        <v>-47.259143999999999</v>
      </c>
      <c r="M816">
        <v>42965000000</v>
      </c>
      <c r="N816">
        <v>-15.35778</v>
      </c>
    </row>
    <row r="817" spans="2:14" x14ac:dyDescent="0.25">
      <c r="B817">
        <v>43150000000</v>
      </c>
      <c r="C817">
        <v>-45.723747000000003</v>
      </c>
      <c r="M817">
        <v>43150000000</v>
      </c>
      <c r="N817">
        <v>-15.387053999999999</v>
      </c>
    </row>
    <row r="818" spans="2:14" x14ac:dyDescent="0.25">
      <c r="B818">
        <v>43335000000</v>
      </c>
      <c r="C818">
        <v>-43.594002000000003</v>
      </c>
      <c r="M818">
        <v>43335000000</v>
      </c>
      <c r="N818">
        <v>-15.428692</v>
      </c>
    </row>
    <row r="819" spans="2:14" x14ac:dyDescent="0.25">
      <c r="B819">
        <v>43520000000</v>
      </c>
      <c r="C819">
        <v>-40.779212999999999</v>
      </c>
      <c r="M819">
        <v>43520000000</v>
      </c>
      <c r="N819">
        <v>-15.536051</v>
      </c>
    </row>
    <row r="820" spans="2:14" x14ac:dyDescent="0.25">
      <c r="B820">
        <v>43705000000</v>
      </c>
      <c r="C820">
        <v>-36.107784000000002</v>
      </c>
      <c r="M820">
        <v>43705000000</v>
      </c>
      <c r="N820">
        <v>-15.707974999999999</v>
      </c>
    </row>
    <row r="821" spans="2:14" x14ac:dyDescent="0.25">
      <c r="B821">
        <v>43890000000</v>
      </c>
      <c r="C821">
        <v>-31.164234</v>
      </c>
      <c r="M821">
        <v>43890000000</v>
      </c>
      <c r="N821">
        <v>-16.161387999999999</v>
      </c>
    </row>
    <row r="822" spans="2:14" x14ac:dyDescent="0.25">
      <c r="B822">
        <v>44075000000</v>
      </c>
      <c r="C822">
        <v>-26.694859999999998</v>
      </c>
      <c r="M822">
        <v>44075000000</v>
      </c>
      <c r="N822">
        <v>-16.522490000000001</v>
      </c>
    </row>
    <row r="823" spans="2:14" x14ac:dyDescent="0.25">
      <c r="B823">
        <v>44260000000</v>
      </c>
      <c r="C823">
        <v>-25.193587999999998</v>
      </c>
      <c r="M823">
        <v>44260000000</v>
      </c>
      <c r="N823">
        <v>-16.456629</v>
      </c>
    </row>
    <row r="824" spans="2:14" x14ac:dyDescent="0.25">
      <c r="B824">
        <v>44445000000</v>
      </c>
      <c r="C824">
        <v>-23.897282000000001</v>
      </c>
      <c r="M824">
        <v>44445000000</v>
      </c>
      <c r="N824">
        <v>-16.917287999999999</v>
      </c>
    </row>
    <row r="825" spans="2:14" x14ac:dyDescent="0.25">
      <c r="B825">
        <v>44630000000</v>
      </c>
      <c r="C825">
        <v>-21.622398</v>
      </c>
      <c r="M825">
        <v>44630000000</v>
      </c>
      <c r="N825">
        <v>-17.954357000000002</v>
      </c>
    </row>
    <row r="826" spans="2:14" x14ac:dyDescent="0.25">
      <c r="B826">
        <v>44815000000</v>
      </c>
      <c r="C826">
        <v>-20.173999999999999</v>
      </c>
      <c r="M826">
        <v>44815000000</v>
      </c>
      <c r="N826">
        <v>-18.681163999999999</v>
      </c>
    </row>
    <row r="827" spans="2:14" x14ac:dyDescent="0.25">
      <c r="B827">
        <v>45000000000</v>
      </c>
      <c r="C827">
        <v>-20.272881999999999</v>
      </c>
      <c r="M827">
        <v>45000000000</v>
      </c>
      <c r="N827">
        <v>-19.395693000000001</v>
      </c>
    </row>
    <row r="828" spans="2:14" x14ac:dyDescent="0.25">
      <c r="B828" t="s">
        <v>21</v>
      </c>
      <c r="M828" t="s">
        <v>21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628"/>
  <sheetViews>
    <sheetView workbookViewId="0">
      <selection activeCell="L1" sqref="L1:P1048576"/>
    </sheetView>
  </sheetViews>
  <sheetFormatPr defaultRowHeight="15" x14ac:dyDescent="0.25"/>
  <cols>
    <col min="1" max="1" width="13.7109375" style="38" customWidth="1"/>
    <col min="7" max="7" width="2.140625" style="17" customWidth="1"/>
    <col min="8" max="8" width="11" style="5" bestFit="1" customWidth="1"/>
    <col min="9" max="9" width="14.85546875" style="5" bestFit="1" customWidth="1"/>
    <col min="10" max="10" width="18.7109375" style="5" bestFit="1" customWidth="1"/>
    <col min="11" max="11" width="13.7109375" style="38" customWidth="1"/>
    <col min="17" max="17" width="2" style="17" customWidth="1"/>
    <col min="18" max="18" width="11" style="5" bestFit="1" customWidth="1"/>
    <col min="19" max="19" width="14.7109375" style="5" bestFit="1" customWidth="1"/>
    <col min="20" max="20" width="18.5703125" style="5" bestFit="1" customWidth="1"/>
    <col min="21" max="21" width="2" style="17" customWidth="1"/>
    <col min="27" max="28" width="9.140625" style="5"/>
    <col min="29" max="16384" width="9.140625" style="3"/>
  </cols>
  <sheetData>
    <row r="1" spans="1:21" x14ac:dyDescent="0.25">
      <c r="B1" t="s">
        <v>95</v>
      </c>
      <c r="H1" s="5" t="s">
        <v>1</v>
      </c>
      <c r="I1" s="41" t="str">
        <f>C8</f>
        <v>Conv. Loss Log Mag(dB)</v>
      </c>
      <c r="J1" s="41" t="str">
        <f>D8</f>
        <v>RF Return Loss Log Mag(dB)</v>
      </c>
      <c r="L1" t="s">
        <v>95</v>
      </c>
      <c r="R1" s="5" t="s">
        <v>1</v>
      </c>
      <c r="S1" s="41" t="str">
        <f>M8</f>
        <v>Conv. Loss Log Mag(dB)</v>
      </c>
      <c r="T1" s="41" t="str">
        <f>N8</f>
        <v>RF Return Loss Log Mag(dB)</v>
      </c>
    </row>
    <row r="2" spans="1:21" x14ac:dyDescent="0.25">
      <c r="A2" s="37" t="s">
        <v>106</v>
      </c>
      <c r="B2" t="s">
        <v>270</v>
      </c>
      <c r="C2" t="s">
        <v>263</v>
      </c>
      <c r="D2" t="s">
        <v>272</v>
      </c>
      <c r="K2" s="37" t="s">
        <v>107</v>
      </c>
      <c r="L2" t="s">
        <v>270</v>
      </c>
      <c r="M2" t="s">
        <v>263</v>
      </c>
      <c r="N2" t="s">
        <v>272</v>
      </c>
    </row>
    <row r="3" spans="1:21" x14ac:dyDescent="0.25">
      <c r="B3" t="s">
        <v>285</v>
      </c>
      <c r="C3" t="s">
        <v>290</v>
      </c>
      <c r="I3" s="16">
        <f>AVERAGE(I20:I177)</f>
        <v>-7.5707043050632867</v>
      </c>
      <c r="L3" t="s">
        <v>285</v>
      </c>
      <c r="M3" t="s">
        <v>290</v>
      </c>
      <c r="S3" s="16">
        <f>AVERAGE(S20:S177)</f>
        <v>-8.5935292734177242</v>
      </c>
    </row>
    <row r="4" spans="1:21" x14ac:dyDescent="0.25">
      <c r="A4" s="49" t="s">
        <v>204</v>
      </c>
      <c r="B4" t="s">
        <v>98</v>
      </c>
      <c r="G4" s="18"/>
      <c r="H4" s="6">
        <f t="shared" ref="H4:H67" si="0">B9/1000000000</f>
        <v>8</v>
      </c>
      <c r="I4" s="6">
        <f t="shared" ref="I4:I67" si="1">C9</f>
        <v>-31.950583000000002</v>
      </c>
      <c r="J4" s="6">
        <f t="shared" ref="J4:J67" si="2">D9</f>
        <v>-1.6675736999999999</v>
      </c>
      <c r="K4" s="49" t="s">
        <v>204</v>
      </c>
      <c r="L4" t="s">
        <v>98</v>
      </c>
      <c r="Q4" s="18"/>
      <c r="R4" s="6">
        <f t="shared" ref="R4:R67" si="3">L9/1000000000</f>
        <v>8</v>
      </c>
      <c r="S4" s="6">
        <f t="shared" ref="S4:S67" si="4">M9</f>
        <v>-19.238892</v>
      </c>
      <c r="T4" s="6">
        <f t="shared" ref="T4:T67" si="5">N9</f>
        <v>-1.6404036</v>
      </c>
      <c r="U4" s="18"/>
    </row>
    <row r="5" spans="1:21" x14ac:dyDescent="0.25">
      <c r="A5" s="49" t="s">
        <v>206</v>
      </c>
      <c r="G5" s="18"/>
      <c r="H5" s="6">
        <f t="shared" si="0"/>
        <v>8.1850000000000005</v>
      </c>
      <c r="I5" s="6">
        <f t="shared" si="1"/>
        <v>-30.752447</v>
      </c>
      <c r="J5" s="6">
        <f t="shared" si="2"/>
        <v>-1.7764522</v>
      </c>
      <c r="K5" s="49" t="s">
        <v>206</v>
      </c>
      <c r="Q5" s="18"/>
      <c r="R5" s="6">
        <f t="shared" si="3"/>
        <v>8.1850000000000005</v>
      </c>
      <c r="S5" s="6">
        <f t="shared" si="4"/>
        <v>-18.836245000000002</v>
      </c>
      <c r="T5" s="6">
        <f t="shared" si="5"/>
        <v>-1.6320435</v>
      </c>
      <c r="U5" s="18"/>
    </row>
    <row r="6" spans="1:21" x14ac:dyDescent="0.25">
      <c r="A6" s="49" t="s">
        <v>207</v>
      </c>
      <c r="G6" s="18"/>
      <c r="H6" s="6">
        <f t="shared" si="0"/>
        <v>8.3699999999999992</v>
      </c>
      <c r="I6" s="6">
        <f t="shared" si="1"/>
        <v>-29.556799000000002</v>
      </c>
      <c r="J6" s="6">
        <f t="shared" si="2"/>
        <v>-1.9358242000000001</v>
      </c>
      <c r="K6" s="49" t="s">
        <v>207</v>
      </c>
      <c r="Q6" s="18"/>
      <c r="R6" s="6">
        <f t="shared" si="3"/>
        <v>8.3699999999999992</v>
      </c>
      <c r="S6" s="6">
        <f t="shared" si="4"/>
        <v>-18.401291000000001</v>
      </c>
      <c r="T6" s="6">
        <f t="shared" si="5"/>
        <v>-1.6248294000000001</v>
      </c>
      <c r="U6" s="18"/>
    </row>
    <row r="7" spans="1:21" x14ac:dyDescent="0.25">
      <c r="A7" s="49" t="s">
        <v>208</v>
      </c>
      <c r="B7" t="s">
        <v>99</v>
      </c>
      <c r="G7" s="18"/>
      <c r="H7" s="6">
        <f t="shared" si="0"/>
        <v>8.5549999999999997</v>
      </c>
      <c r="I7" s="6">
        <f t="shared" si="1"/>
        <v>-27.576682999999999</v>
      </c>
      <c r="J7" s="6">
        <f t="shared" si="2"/>
        <v>-2.1597867000000002</v>
      </c>
      <c r="K7" s="49" t="s">
        <v>208</v>
      </c>
      <c r="L7" t="s">
        <v>99</v>
      </c>
      <c r="Q7" s="18"/>
      <c r="R7" s="6">
        <f t="shared" si="3"/>
        <v>8.5549999999999997</v>
      </c>
      <c r="S7" s="6">
        <f t="shared" si="4"/>
        <v>-17.833302</v>
      </c>
      <c r="T7" s="6">
        <f t="shared" si="5"/>
        <v>-1.6180326</v>
      </c>
      <c r="U7" s="18"/>
    </row>
    <row r="8" spans="1:21" x14ac:dyDescent="0.25">
      <c r="A8" s="49" t="s">
        <v>205</v>
      </c>
      <c r="B8" t="s">
        <v>19</v>
      </c>
      <c r="C8" t="s">
        <v>100</v>
      </c>
      <c r="D8" t="s">
        <v>253</v>
      </c>
      <c r="G8" s="18"/>
      <c r="H8" s="6">
        <f t="shared" si="0"/>
        <v>8.74</v>
      </c>
      <c r="I8" s="6">
        <f t="shared" si="1"/>
        <v>-25.171602</v>
      </c>
      <c r="J8" s="6">
        <f t="shared" si="2"/>
        <v>-2.4679688999999998</v>
      </c>
      <c r="K8" s="49" t="s">
        <v>205</v>
      </c>
      <c r="L8" t="s">
        <v>19</v>
      </c>
      <c r="M8" t="s">
        <v>100</v>
      </c>
      <c r="N8" t="s">
        <v>253</v>
      </c>
      <c r="Q8" s="18"/>
      <c r="R8" s="6">
        <f t="shared" si="3"/>
        <v>8.74</v>
      </c>
      <c r="S8" s="6">
        <f t="shared" si="4"/>
        <v>-17.308261999999999</v>
      </c>
      <c r="T8" s="6">
        <f t="shared" si="5"/>
        <v>-1.6148231</v>
      </c>
      <c r="U8" s="18"/>
    </row>
    <row r="9" spans="1:21" x14ac:dyDescent="0.25">
      <c r="B9">
        <v>8000000000</v>
      </c>
      <c r="C9">
        <v>-31.950583000000002</v>
      </c>
      <c r="D9">
        <v>-1.6675736999999999</v>
      </c>
      <c r="G9" s="18"/>
      <c r="H9" s="6">
        <f t="shared" si="0"/>
        <v>8.9250000000000007</v>
      </c>
      <c r="I9" s="6">
        <f t="shared" si="1"/>
        <v>-22.682849999999998</v>
      </c>
      <c r="J9" s="6">
        <f t="shared" si="2"/>
        <v>-2.8783251999999999</v>
      </c>
      <c r="L9">
        <v>8000000000</v>
      </c>
      <c r="M9">
        <v>-19.238892</v>
      </c>
      <c r="N9">
        <v>-1.6404036</v>
      </c>
      <c r="Q9" s="18"/>
      <c r="R9" s="6">
        <f t="shared" si="3"/>
        <v>8.9250000000000007</v>
      </c>
      <c r="S9" s="6">
        <f t="shared" si="4"/>
        <v>-16.884905</v>
      </c>
      <c r="T9" s="6">
        <f t="shared" si="5"/>
        <v>-1.6183026</v>
      </c>
      <c r="U9" s="18"/>
    </row>
    <row r="10" spans="1:21" x14ac:dyDescent="0.25">
      <c r="B10">
        <v>8185000000</v>
      </c>
      <c r="C10">
        <v>-30.752447</v>
      </c>
      <c r="D10">
        <v>-1.7764522</v>
      </c>
      <c r="G10" s="18"/>
      <c r="H10" s="6">
        <f t="shared" si="0"/>
        <v>9.11</v>
      </c>
      <c r="I10" s="6">
        <f t="shared" si="1"/>
        <v>-20.262857</v>
      </c>
      <c r="J10" s="6">
        <f t="shared" si="2"/>
        <v>-3.4446721</v>
      </c>
      <c r="L10">
        <v>8185000000</v>
      </c>
      <c r="M10">
        <v>-18.836245000000002</v>
      </c>
      <c r="N10">
        <v>-1.6320435</v>
      </c>
      <c r="Q10" s="18"/>
      <c r="R10" s="6">
        <f t="shared" si="3"/>
        <v>9.11</v>
      </c>
      <c r="S10" s="6">
        <f t="shared" si="4"/>
        <v>-16.389790000000001</v>
      </c>
      <c r="T10" s="6">
        <f t="shared" si="5"/>
        <v>-1.6281080000000001</v>
      </c>
      <c r="U10" s="18"/>
    </row>
    <row r="11" spans="1:21" x14ac:dyDescent="0.25">
      <c r="B11">
        <v>8370000000</v>
      </c>
      <c r="C11">
        <v>-29.556799000000002</v>
      </c>
      <c r="D11">
        <v>-1.9358242000000001</v>
      </c>
      <c r="G11" s="18"/>
      <c r="H11" s="6">
        <f t="shared" si="0"/>
        <v>9.2949999999999999</v>
      </c>
      <c r="I11" s="6">
        <f t="shared" si="1"/>
        <v>-17.484818000000001</v>
      </c>
      <c r="J11" s="6">
        <f t="shared" si="2"/>
        <v>-4.1279678000000004</v>
      </c>
      <c r="L11">
        <v>8370000000</v>
      </c>
      <c r="M11">
        <v>-18.401291000000001</v>
      </c>
      <c r="N11">
        <v>-1.6248294000000001</v>
      </c>
      <c r="Q11" s="18"/>
      <c r="R11" s="6">
        <f t="shared" si="3"/>
        <v>9.2949999999999999</v>
      </c>
      <c r="S11" s="6">
        <f t="shared" si="4"/>
        <v>-15.727052</v>
      </c>
      <c r="T11" s="6">
        <f t="shared" si="5"/>
        <v>-1.6453536</v>
      </c>
      <c r="U11" s="18"/>
    </row>
    <row r="12" spans="1:21" x14ac:dyDescent="0.25">
      <c r="B12">
        <v>8555000000</v>
      </c>
      <c r="C12">
        <v>-27.576682999999999</v>
      </c>
      <c r="D12">
        <v>-2.1597867000000002</v>
      </c>
      <c r="G12" s="18"/>
      <c r="H12" s="6">
        <f t="shared" si="0"/>
        <v>9.48</v>
      </c>
      <c r="I12" s="6">
        <f t="shared" si="1"/>
        <v>-15.034072</v>
      </c>
      <c r="J12" s="6">
        <f t="shared" si="2"/>
        <v>-5.0106010000000003</v>
      </c>
      <c r="L12">
        <v>8555000000</v>
      </c>
      <c r="M12">
        <v>-17.833302</v>
      </c>
      <c r="N12">
        <v>-1.6180326</v>
      </c>
      <c r="Q12" s="18"/>
      <c r="R12" s="6">
        <f t="shared" si="3"/>
        <v>9.48</v>
      </c>
      <c r="S12" s="6">
        <f t="shared" si="4"/>
        <v>-15.121434000000001</v>
      </c>
      <c r="T12" s="6">
        <f t="shared" si="5"/>
        <v>-1.6683076999999999</v>
      </c>
      <c r="U12" s="18"/>
    </row>
    <row r="13" spans="1:21" x14ac:dyDescent="0.25">
      <c r="B13">
        <v>8740000000</v>
      </c>
      <c r="C13">
        <v>-25.171602</v>
      </c>
      <c r="D13">
        <v>-2.4679688999999998</v>
      </c>
      <c r="G13" s="18"/>
      <c r="H13" s="6">
        <f t="shared" si="0"/>
        <v>9.6649999999999991</v>
      </c>
      <c r="I13" s="6">
        <f t="shared" si="1"/>
        <v>-13.06954</v>
      </c>
      <c r="J13" s="6">
        <f t="shared" si="2"/>
        <v>-6.0564532</v>
      </c>
      <c r="L13">
        <v>8740000000</v>
      </c>
      <c r="M13">
        <v>-17.308261999999999</v>
      </c>
      <c r="N13">
        <v>-1.6148231</v>
      </c>
      <c r="Q13" s="18"/>
      <c r="R13" s="6">
        <f t="shared" si="3"/>
        <v>9.6649999999999991</v>
      </c>
      <c r="S13" s="6">
        <f t="shared" si="4"/>
        <v>-14.51962</v>
      </c>
      <c r="T13" s="6">
        <f t="shared" si="5"/>
        <v>-1.6982120000000001</v>
      </c>
      <c r="U13" s="18"/>
    </row>
    <row r="14" spans="1:21" x14ac:dyDescent="0.25">
      <c r="B14">
        <v>8925000000</v>
      </c>
      <c r="C14">
        <v>-22.682849999999998</v>
      </c>
      <c r="D14">
        <v>-2.8783251999999999</v>
      </c>
      <c r="G14" s="18"/>
      <c r="H14" s="6">
        <f t="shared" si="0"/>
        <v>9.85</v>
      </c>
      <c r="I14" s="6">
        <f t="shared" si="1"/>
        <v>-11.377022</v>
      </c>
      <c r="J14" s="6">
        <f t="shared" si="2"/>
        <v>-7.1387638999999998</v>
      </c>
      <c r="L14">
        <v>8925000000</v>
      </c>
      <c r="M14">
        <v>-16.884905</v>
      </c>
      <c r="N14">
        <v>-1.6183026</v>
      </c>
      <c r="Q14" s="18"/>
      <c r="R14" s="6">
        <f t="shared" si="3"/>
        <v>9.85</v>
      </c>
      <c r="S14" s="6">
        <f t="shared" si="4"/>
        <v>-13.931677000000001</v>
      </c>
      <c r="T14" s="6">
        <f t="shared" si="5"/>
        <v>-1.7361424999999999</v>
      </c>
      <c r="U14" s="18"/>
    </row>
    <row r="15" spans="1:21" x14ac:dyDescent="0.25">
      <c r="B15">
        <v>9110000000</v>
      </c>
      <c r="C15">
        <v>-20.262857</v>
      </c>
      <c r="D15">
        <v>-3.4446721</v>
      </c>
      <c r="G15" s="18"/>
      <c r="H15" s="6">
        <f t="shared" si="0"/>
        <v>10.035</v>
      </c>
      <c r="I15" s="6">
        <f t="shared" si="1"/>
        <v>-10.040274</v>
      </c>
      <c r="J15" s="6">
        <f t="shared" si="2"/>
        <v>-8.2341747000000005</v>
      </c>
      <c r="L15">
        <v>9110000000</v>
      </c>
      <c r="M15">
        <v>-16.389790000000001</v>
      </c>
      <c r="N15">
        <v>-1.6281080000000001</v>
      </c>
      <c r="Q15" s="18"/>
      <c r="R15" s="6">
        <f t="shared" si="3"/>
        <v>10.035</v>
      </c>
      <c r="S15" s="6">
        <f t="shared" si="4"/>
        <v>-13.463070999999999</v>
      </c>
      <c r="T15" s="6">
        <f t="shared" si="5"/>
        <v>-1.7815322</v>
      </c>
      <c r="U15" s="18"/>
    </row>
    <row r="16" spans="1:21" x14ac:dyDescent="0.25">
      <c r="B16">
        <v>9295000000</v>
      </c>
      <c r="C16">
        <v>-17.484818000000001</v>
      </c>
      <c r="D16">
        <v>-4.1279678000000004</v>
      </c>
      <c r="G16" s="18"/>
      <c r="H16" s="6">
        <f t="shared" si="0"/>
        <v>10.220000000000001</v>
      </c>
      <c r="I16" s="6">
        <f t="shared" si="1"/>
        <v>-9.0260429000000002</v>
      </c>
      <c r="J16" s="6">
        <f t="shared" si="2"/>
        <v>-9.2539034000000004</v>
      </c>
      <c r="L16">
        <v>9295000000</v>
      </c>
      <c r="M16">
        <v>-15.727052</v>
      </c>
      <c r="N16">
        <v>-1.6453536</v>
      </c>
      <c r="Q16" s="18"/>
      <c r="R16" s="6">
        <f t="shared" si="3"/>
        <v>10.220000000000001</v>
      </c>
      <c r="S16" s="6">
        <f t="shared" si="4"/>
        <v>-13.096742000000001</v>
      </c>
      <c r="T16" s="6">
        <f t="shared" si="5"/>
        <v>-1.8375454</v>
      </c>
      <c r="U16" s="18"/>
    </row>
    <row r="17" spans="2:21" x14ac:dyDescent="0.25">
      <c r="B17">
        <v>9480000000</v>
      </c>
      <c r="C17">
        <v>-15.034072</v>
      </c>
      <c r="D17">
        <v>-5.0106010000000003</v>
      </c>
      <c r="G17" s="18"/>
      <c r="H17" s="6">
        <f t="shared" si="0"/>
        <v>10.404999999999999</v>
      </c>
      <c r="I17" s="6">
        <f t="shared" si="1"/>
        <v>-8.4212665999999992</v>
      </c>
      <c r="J17" s="6">
        <f t="shared" si="2"/>
        <v>-10.078286</v>
      </c>
      <c r="L17">
        <v>9480000000</v>
      </c>
      <c r="M17">
        <v>-15.121434000000001</v>
      </c>
      <c r="N17">
        <v>-1.6683076999999999</v>
      </c>
      <c r="Q17" s="18"/>
      <c r="R17" s="6">
        <f t="shared" si="3"/>
        <v>10.404999999999999</v>
      </c>
      <c r="S17" s="6">
        <f t="shared" si="4"/>
        <v>-12.721197</v>
      </c>
      <c r="T17" s="6">
        <f t="shared" si="5"/>
        <v>-1.9024603</v>
      </c>
      <c r="U17" s="18"/>
    </row>
    <row r="18" spans="2:21" x14ac:dyDescent="0.25">
      <c r="B18">
        <v>9665000000</v>
      </c>
      <c r="C18">
        <v>-13.06954</v>
      </c>
      <c r="D18">
        <v>-6.0564532</v>
      </c>
      <c r="G18" s="18"/>
      <c r="H18" s="6">
        <f t="shared" si="0"/>
        <v>10.59</v>
      </c>
      <c r="I18" s="6">
        <f t="shared" si="1"/>
        <v>-7.9148573999999998</v>
      </c>
      <c r="J18" s="6">
        <f t="shared" si="2"/>
        <v>-10.723388</v>
      </c>
      <c r="L18">
        <v>9665000000</v>
      </c>
      <c r="M18">
        <v>-14.51962</v>
      </c>
      <c r="N18">
        <v>-1.6982120000000001</v>
      </c>
      <c r="Q18" s="18"/>
      <c r="R18" s="6">
        <f t="shared" si="3"/>
        <v>10.59</v>
      </c>
      <c r="S18" s="6">
        <f t="shared" si="4"/>
        <v>-12.365631</v>
      </c>
      <c r="T18" s="6">
        <f t="shared" si="5"/>
        <v>-1.9749686</v>
      </c>
      <c r="U18" s="18"/>
    </row>
    <row r="19" spans="2:21" x14ac:dyDescent="0.25">
      <c r="B19">
        <v>9850000000</v>
      </c>
      <c r="C19">
        <v>-11.377022</v>
      </c>
      <c r="D19">
        <v>-7.1387638999999998</v>
      </c>
      <c r="G19" s="18"/>
      <c r="H19" s="6">
        <f t="shared" si="0"/>
        <v>10.775</v>
      </c>
      <c r="I19" s="6">
        <f t="shared" si="1"/>
        <v>-7.6575837</v>
      </c>
      <c r="J19" s="6">
        <f t="shared" si="2"/>
        <v>-11.108477000000001</v>
      </c>
      <c r="L19">
        <v>9850000000</v>
      </c>
      <c r="M19">
        <v>-13.931677000000001</v>
      </c>
      <c r="N19">
        <v>-1.7361424999999999</v>
      </c>
      <c r="Q19" s="18"/>
      <c r="R19" s="6">
        <f t="shared" si="3"/>
        <v>10.775</v>
      </c>
      <c r="S19" s="6">
        <f t="shared" si="4"/>
        <v>-11.956381</v>
      </c>
      <c r="T19" s="6">
        <f t="shared" si="5"/>
        <v>-2.0594017999999998</v>
      </c>
      <c r="U19" s="18"/>
    </row>
    <row r="20" spans="2:21" x14ac:dyDescent="0.25">
      <c r="B20">
        <v>10035000000</v>
      </c>
      <c r="C20">
        <v>-10.040274</v>
      </c>
      <c r="D20">
        <v>-8.2341747000000005</v>
      </c>
      <c r="G20" s="18"/>
      <c r="H20" s="6">
        <f t="shared" si="0"/>
        <v>10.96</v>
      </c>
      <c r="I20" s="6">
        <f t="shared" si="1"/>
        <v>-7.4636836000000004</v>
      </c>
      <c r="J20" s="6">
        <f t="shared" si="2"/>
        <v>-11.286548</v>
      </c>
      <c r="L20">
        <v>10035000000</v>
      </c>
      <c r="M20">
        <v>-13.463070999999999</v>
      </c>
      <c r="N20">
        <v>-1.7815322</v>
      </c>
      <c r="Q20" s="18"/>
      <c r="R20" s="6">
        <f t="shared" si="3"/>
        <v>10.96</v>
      </c>
      <c r="S20" s="6">
        <f t="shared" si="4"/>
        <v>-11.507681</v>
      </c>
      <c r="T20" s="6">
        <f t="shared" si="5"/>
        <v>-2.1562638000000001</v>
      </c>
      <c r="U20" s="18"/>
    </row>
    <row r="21" spans="2:21" x14ac:dyDescent="0.25">
      <c r="B21">
        <v>10220000000</v>
      </c>
      <c r="C21">
        <v>-9.0260429000000002</v>
      </c>
      <c r="D21">
        <v>-9.2539034000000004</v>
      </c>
      <c r="G21" s="18"/>
      <c r="H21" s="6">
        <f t="shared" si="0"/>
        <v>11.145</v>
      </c>
      <c r="I21" s="6">
        <f t="shared" si="1"/>
        <v>-7.2782897999999996</v>
      </c>
      <c r="J21" s="6">
        <f t="shared" si="2"/>
        <v>-11.182812999999999</v>
      </c>
      <c r="L21">
        <v>10220000000</v>
      </c>
      <c r="M21">
        <v>-13.096742000000001</v>
      </c>
      <c r="N21">
        <v>-1.8375454</v>
      </c>
      <c r="Q21" s="18"/>
      <c r="R21" s="6">
        <f t="shared" si="3"/>
        <v>11.145</v>
      </c>
      <c r="S21" s="6">
        <f t="shared" si="4"/>
        <v>-11.107087</v>
      </c>
      <c r="T21" s="6">
        <f t="shared" si="5"/>
        <v>-2.2688877999999999</v>
      </c>
      <c r="U21" s="18"/>
    </row>
    <row r="22" spans="2:21" x14ac:dyDescent="0.25">
      <c r="B22">
        <v>10405000000</v>
      </c>
      <c r="C22">
        <v>-8.4212665999999992</v>
      </c>
      <c r="D22">
        <v>-10.078286</v>
      </c>
      <c r="G22" s="18"/>
      <c r="H22" s="6">
        <f t="shared" si="0"/>
        <v>11.33</v>
      </c>
      <c r="I22" s="6">
        <f t="shared" si="1"/>
        <v>-7.1375264999999999</v>
      </c>
      <c r="J22" s="6">
        <f t="shared" si="2"/>
        <v>-10.828950000000001</v>
      </c>
      <c r="L22">
        <v>10405000000</v>
      </c>
      <c r="M22">
        <v>-12.721197</v>
      </c>
      <c r="N22">
        <v>-1.9024603</v>
      </c>
      <c r="Q22" s="18"/>
      <c r="R22" s="6">
        <f t="shared" si="3"/>
        <v>11.33</v>
      </c>
      <c r="S22" s="6">
        <f t="shared" si="4"/>
        <v>-10.721162</v>
      </c>
      <c r="T22" s="6">
        <f t="shared" si="5"/>
        <v>-2.3970609</v>
      </c>
      <c r="U22" s="18"/>
    </row>
    <row r="23" spans="2:21" x14ac:dyDescent="0.25">
      <c r="B23">
        <v>10590000000</v>
      </c>
      <c r="C23">
        <v>-7.9148573999999998</v>
      </c>
      <c r="D23">
        <v>-10.723388</v>
      </c>
      <c r="G23" s="18"/>
      <c r="H23" s="6">
        <f t="shared" si="0"/>
        <v>11.515000000000001</v>
      </c>
      <c r="I23" s="6">
        <f t="shared" si="1"/>
        <v>-7.0212025999999996</v>
      </c>
      <c r="J23" s="6">
        <f t="shared" si="2"/>
        <v>-10.355233</v>
      </c>
      <c r="L23">
        <v>10590000000</v>
      </c>
      <c r="M23">
        <v>-12.365631</v>
      </c>
      <c r="N23">
        <v>-1.9749686</v>
      </c>
      <c r="Q23" s="18"/>
      <c r="R23" s="6">
        <f t="shared" si="3"/>
        <v>11.515000000000001</v>
      </c>
      <c r="S23" s="6">
        <f t="shared" si="4"/>
        <v>-10.366476</v>
      </c>
      <c r="T23" s="6">
        <f t="shared" si="5"/>
        <v>-2.5380278000000001</v>
      </c>
      <c r="U23" s="18"/>
    </row>
    <row r="24" spans="2:21" x14ac:dyDescent="0.25">
      <c r="B24">
        <v>10775000000</v>
      </c>
      <c r="C24">
        <v>-7.6575837</v>
      </c>
      <c r="D24">
        <v>-11.108477000000001</v>
      </c>
      <c r="G24" s="18"/>
      <c r="H24" s="6">
        <f t="shared" si="0"/>
        <v>11.7</v>
      </c>
      <c r="I24" s="6">
        <f t="shared" si="1"/>
        <v>-6.9218206000000002</v>
      </c>
      <c r="J24" s="6">
        <f t="shared" si="2"/>
        <v>-9.7984323999999994</v>
      </c>
      <c r="L24">
        <v>10775000000</v>
      </c>
      <c r="M24">
        <v>-11.956381</v>
      </c>
      <c r="N24">
        <v>-2.0594017999999998</v>
      </c>
      <c r="Q24" s="18"/>
      <c r="R24" s="6">
        <f t="shared" si="3"/>
        <v>11.7</v>
      </c>
      <c r="S24" s="6">
        <f t="shared" si="4"/>
        <v>-10.030023</v>
      </c>
      <c r="T24" s="6">
        <f t="shared" si="5"/>
        <v>-2.6997146999999999</v>
      </c>
      <c r="U24" s="18"/>
    </row>
    <row r="25" spans="2:21" x14ac:dyDescent="0.25">
      <c r="B25">
        <v>10960000000</v>
      </c>
      <c r="C25">
        <v>-7.4636836000000004</v>
      </c>
      <c r="D25">
        <v>-11.286548</v>
      </c>
      <c r="G25" s="18"/>
      <c r="H25" s="6">
        <f t="shared" si="0"/>
        <v>11.885</v>
      </c>
      <c r="I25" s="6">
        <f t="shared" si="1"/>
        <v>-6.8838495999999996</v>
      </c>
      <c r="J25" s="6">
        <f t="shared" si="2"/>
        <v>-9.2252188000000004</v>
      </c>
      <c r="L25">
        <v>10960000000</v>
      </c>
      <c r="M25">
        <v>-11.507681</v>
      </c>
      <c r="N25">
        <v>-2.1562638000000001</v>
      </c>
      <c r="Q25" s="18"/>
      <c r="R25" s="6">
        <f t="shared" si="3"/>
        <v>11.885</v>
      </c>
      <c r="S25" s="6">
        <f t="shared" si="4"/>
        <v>-9.7114449</v>
      </c>
      <c r="T25" s="6">
        <f t="shared" si="5"/>
        <v>-2.8820945999999998</v>
      </c>
      <c r="U25" s="18"/>
    </row>
    <row r="26" spans="2:21" x14ac:dyDescent="0.25">
      <c r="B26">
        <v>11145000000</v>
      </c>
      <c r="C26">
        <v>-7.2782897999999996</v>
      </c>
      <c r="D26">
        <v>-11.182812999999999</v>
      </c>
      <c r="G26" s="18"/>
      <c r="H26" s="6">
        <f t="shared" si="0"/>
        <v>12.07</v>
      </c>
      <c r="I26" s="6">
        <f t="shared" si="1"/>
        <v>-6.8595872</v>
      </c>
      <c r="J26" s="6">
        <f t="shared" si="2"/>
        <v>-8.7768431000000007</v>
      </c>
      <c r="L26">
        <v>11145000000</v>
      </c>
      <c r="M26">
        <v>-11.107087</v>
      </c>
      <c r="N26">
        <v>-2.2688877999999999</v>
      </c>
      <c r="Q26" s="18"/>
      <c r="R26" s="6">
        <f t="shared" si="3"/>
        <v>12.07</v>
      </c>
      <c r="S26" s="6">
        <f t="shared" si="4"/>
        <v>-9.3677463999999997</v>
      </c>
      <c r="T26" s="6">
        <f t="shared" si="5"/>
        <v>-3.0914397</v>
      </c>
      <c r="U26" s="18"/>
    </row>
    <row r="27" spans="2:21" x14ac:dyDescent="0.25">
      <c r="B27">
        <v>11330000000</v>
      </c>
      <c r="C27">
        <v>-7.1375264999999999</v>
      </c>
      <c r="D27">
        <v>-10.828950000000001</v>
      </c>
      <c r="G27" s="18"/>
      <c r="H27" s="6">
        <f t="shared" si="0"/>
        <v>12.255000000000001</v>
      </c>
      <c r="I27" s="6">
        <f t="shared" si="1"/>
        <v>-6.8640942999999996</v>
      </c>
      <c r="J27" s="6">
        <f t="shared" si="2"/>
        <v>-8.3854637000000007</v>
      </c>
      <c r="L27">
        <v>11330000000</v>
      </c>
      <c r="M27">
        <v>-10.721162</v>
      </c>
      <c r="N27">
        <v>-2.3970609</v>
      </c>
      <c r="Q27" s="18"/>
      <c r="R27" s="6">
        <f t="shared" si="3"/>
        <v>12.255000000000001</v>
      </c>
      <c r="S27" s="6">
        <f t="shared" si="4"/>
        <v>-9.0520267000000008</v>
      </c>
      <c r="T27" s="6">
        <f t="shared" si="5"/>
        <v>-3.3374469000000002</v>
      </c>
      <c r="U27" s="18"/>
    </row>
    <row r="28" spans="2:21" x14ac:dyDescent="0.25">
      <c r="B28">
        <v>11515000000</v>
      </c>
      <c r="C28">
        <v>-7.0212025999999996</v>
      </c>
      <c r="D28">
        <v>-10.355233</v>
      </c>
      <c r="G28" s="18"/>
      <c r="H28" s="6">
        <f t="shared" si="0"/>
        <v>12.44</v>
      </c>
      <c r="I28" s="6">
        <f t="shared" si="1"/>
        <v>-6.836246</v>
      </c>
      <c r="J28" s="6">
        <f t="shared" si="2"/>
        <v>-8.0968055999999997</v>
      </c>
      <c r="L28">
        <v>11515000000</v>
      </c>
      <c r="M28">
        <v>-10.366476</v>
      </c>
      <c r="N28">
        <v>-2.5380278000000001</v>
      </c>
      <c r="Q28" s="18"/>
      <c r="R28" s="6">
        <f t="shared" si="3"/>
        <v>12.44</v>
      </c>
      <c r="S28" s="6">
        <f t="shared" si="4"/>
        <v>-8.7460412999999999</v>
      </c>
      <c r="T28" s="6">
        <f t="shared" si="5"/>
        <v>-3.6253506999999998</v>
      </c>
      <c r="U28" s="18"/>
    </row>
    <row r="29" spans="2:21" x14ac:dyDescent="0.25">
      <c r="B29">
        <v>11700000000</v>
      </c>
      <c r="C29">
        <v>-6.9218206000000002</v>
      </c>
      <c r="D29">
        <v>-9.7984323999999994</v>
      </c>
      <c r="G29" s="18"/>
      <c r="H29" s="6">
        <f t="shared" si="0"/>
        <v>12.625</v>
      </c>
      <c r="I29" s="6">
        <f t="shared" si="1"/>
        <v>-6.8286347000000003</v>
      </c>
      <c r="J29" s="6">
        <f t="shared" si="2"/>
        <v>-7.9132781000000003</v>
      </c>
      <c r="L29">
        <v>11700000000</v>
      </c>
      <c r="M29">
        <v>-10.030023</v>
      </c>
      <c r="N29">
        <v>-2.6997146999999999</v>
      </c>
      <c r="Q29" s="18"/>
      <c r="R29" s="6">
        <f t="shared" si="3"/>
        <v>12.625</v>
      </c>
      <c r="S29" s="6">
        <f t="shared" si="4"/>
        <v>-8.4494275999999999</v>
      </c>
      <c r="T29" s="6">
        <f t="shared" si="5"/>
        <v>-3.9562547000000001</v>
      </c>
      <c r="U29" s="18"/>
    </row>
    <row r="30" spans="2:21" x14ac:dyDescent="0.25">
      <c r="B30">
        <v>11885000000</v>
      </c>
      <c r="C30">
        <v>-6.8838495999999996</v>
      </c>
      <c r="D30">
        <v>-9.2252188000000004</v>
      </c>
      <c r="G30" s="18"/>
      <c r="H30" s="6">
        <f t="shared" si="0"/>
        <v>12.81</v>
      </c>
      <c r="I30" s="6">
        <f t="shared" si="1"/>
        <v>-6.7816644000000004</v>
      </c>
      <c r="J30" s="6">
        <f t="shared" si="2"/>
        <v>-7.8481455000000002</v>
      </c>
      <c r="L30">
        <v>11885000000</v>
      </c>
      <c r="M30">
        <v>-9.7114449</v>
      </c>
      <c r="N30">
        <v>-2.8820945999999998</v>
      </c>
      <c r="Q30" s="18"/>
      <c r="R30" s="6">
        <f t="shared" si="3"/>
        <v>12.81</v>
      </c>
      <c r="S30" s="6">
        <f t="shared" si="4"/>
        <v>-8.1704311000000001</v>
      </c>
      <c r="T30" s="6">
        <f t="shared" si="5"/>
        <v>-4.3492164999999998</v>
      </c>
      <c r="U30" s="18"/>
    </row>
    <row r="31" spans="2:21" x14ac:dyDescent="0.25">
      <c r="B31">
        <v>12070000000</v>
      </c>
      <c r="C31">
        <v>-6.8595872</v>
      </c>
      <c r="D31">
        <v>-8.7768431000000007</v>
      </c>
      <c r="G31" s="18"/>
      <c r="H31" s="6">
        <f t="shared" si="0"/>
        <v>12.994999999999999</v>
      </c>
      <c r="I31" s="6">
        <f t="shared" si="1"/>
        <v>-6.7486376999999997</v>
      </c>
      <c r="J31" s="6">
        <f t="shared" si="2"/>
        <v>-7.8785809999999996</v>
      </c>
      <c r="L31">
        <v>12070000000</v>
      </c>
      <c r="M31">
        <v>-9.3677463999999997</v>
      </c>
      <c r="N31">
        <v>-3.0914397</v>
      </c>
      <c r="Q31" s="18"/>
      <c r="R31" s="6">
        <f t="shared" si="3"/>
        <v>12.994999999999999</v>
      </c>
      <c r="S31" s="6">
        <f t="shared" si="4"/>
        <v>-7.9163480000000002</v>
      </c>
      <c r="T31" s="6">
        <f t="shared" si="5"/>
        <v>-4.8227677</v>
      </c>
      <c r="U31" s="18"/>
    </row>
    <row r="32" spans="2:21" x14ac:dyDescent="0.25">
      <c r="B32">
        <v>12255000000</v>
      </c>
      <c r="C32">
        <v>-6.8640942999999996</v>
      </c>
      <c r="D32">
        <v>-8.3854637000000007</v>
      </c>
      <c r="G32" s="18"/>
      <c r="H32" s="6">
        <f t="shared" si="0"/>
        <v>13.18</v>
      </c>
      <c r="I32" s="6">
        <f t="shared" si="1"/>
        <v>-6.6636429000000001</v>
      </c>
      <c r="J32" s="6">
        <f t="shared" si="2"/>
        <v>-8.0088749000000004</v>
      </c>
      <c r="L32">
        <v>12255000000</v>
      </c>
      <c r="M32">
        <v>-9.0520267000000008</v>
      </c>
      <c r="N32">
        <v>-3.3374469000000002</v>
      </c>
      <c r="Q32" s="18"/>
      <c r="R32" s="6">
        <f t="shared" si="3"/>
        <v>13.18</v>
      </c>
      <c r="S32" s="6">
        <f t="shared" si="4"/>
        <v>-7.6737055999999999</v>
      </c>
      <c r="T32" s="6">
        <f t="shared" si="5"/>
        <v>-5.3877496999999996</v>
      </c>
      <c r="U32" s="18"/>
    </row>
    <row r="33" spans="2:21" x14ac:dyDescent="0.25">
      <c r="B33">
        <v>12440000000</v>
      </c>
      <c r="C33">
        <v>-6.836246</v>
      </c>
      <c r="D33">
        <v>-8.0968055999999997</v>
      </c>
      <c r="G33" s="18"/>
      <c r="H33" s="6">
        <f t="shared" si="0"/>
        <v>13.365</v>
      </c>
      <c r="I33" s="6">
        <f t="shared" si="1"/>
        <v>-6.6144371</v>
      </c>
      <c r="J33" s="6">
        <f t="shared" si="2"/>
        <v>-8.2337150999999995</v>
      </c>
      <c r="L33">
        <v>12440000000</v>
      </c>
      <c r="M33">
        <v>-8.7460412999999999</v>
      </c>
      <c r="N33">
        <v>-3.6253506999999998</v>
      </c>
      <c r="Q33" s="18"/>
      <c r="R33" s="6">
        <f t="shared" si="3"/>
        <v>13.365</v>
      </c>
      <c r="S33" s="6">
        <f t="shared" si="4"/>
        <v>-7.4478226000000003</v>
      </c>
      <c r="T33" s="6">
        <f t="shared" si="5"/>
        <v>-6.0481739000000001</v>
      </c>
      <c r="U33" s="18"/>
    </row>
    <row r="34" spans="2:21" x14ac:dyDescent="0.25">
      <c r="B34">
        <v>12625000000</v>
      </c>
      <c r="C34">
        <v>-6.8286347000000003</v>
      </c>
      <c r="D34">
        <v>-7.9132781000000003</v>
      </c>
      <c r="G34" s="18"/>
      <c r="H34" s="6">
        <f t="shared" si="0"/>
        <v>13.55</v>
      </c>
      <c r="I34" s="6">
        <f t="shared" si="1"/>
        <v>-6.5237626999999998</v>
      </c>
      <c r="J34" s="6">
        <f t="shared" si="2"/>
        <v>-8.5247659999999996</v>
      </c>
      <c r="L34">
        <v>12625000000</v>
      </c>
      <c r="M34">
        <v>-8.4494275999999999</v>
      </c>
      <c r="N34">
        <v>-3.9562547000000001</v>
      </c>
      <c r="Q34" s="18"/>
      <c r="R34" s="6">
        <f t="shared" si="3"/>
        <v>13.55</v>
      </c>
      <c r="S34" s="6">
        <f t="shared" si="4"/>
        <v>-7.2491617000000002</v>
      </c>
      <c r="T34" s="6">
        <f t="shared" si="5"/>
        <v>-6.8012098999999999</v>
      </c>
      <c r="U34" s="18"/>
    </row>
    <row r="35" spans="2:21" x14ac:dyDescent="0.25">
      <c r="B35">
        <v>12810000000</v>
      </c>
      <c r="C35">
        <v>-6.7816644000000004</v>
      </c>
      <c r="D35">
        <v>-7.8481455000000002</v>
      </c>
      <c r="G35" s="18"/>
      <c r="H35" s="6">
        <f t="shared" si="0"/>
        <v>13.734999999999999</v>
      </c>
      <c r="I35" s="6">
        <f t="shared" si="1"/>
        <v>-6.4541925999999998</v>
      </c>
      <c r="J35" s="6">
        <f t="shared" si="2"/>
        <v>-8.8840351000000002</v>
      </c>
      <c r="L35">
        <v>12810000000</v>
      </c>
      <c r="M35">
        <v>-8.1704311000000001</v>
      </c>
      <c r="N35">
        <v>-4.3492164999999998</v>
      </c>
      <c r="Q35" s="18"/>
      <c r="R35" s="6">
        <f t="shared" si="3"/>
        <v>13.734999999999999</v>
      </c>
      <c r="S35" s="6">
        <f t="shared" si="4"/>
        <v>-7.0626001</v>
      </c>
      <c r="T35" s="6">
        <f t="shared" si="5"/>
        <v>-7.6438303000000003</v>
      </c>
      <c r="U35" s="18"/>
    </row>
    <row r="36" spans="2:21" x14ac:dyDescent="0.25">
      <c r="B36">
        <v>12995000000</v>
      </c>
      <c r="C36">
        <v>-6.7486376999999997</v>
      </c>
      <c r="D36">
        <v>-7.8785809999999996</v>
      </c>
      <c r="G36" s="18"/>
      <c r="H36" s="6">
        <f t="shared" si="0"/>
        <v>13.92</v>
      </c>
      <c r="I36" s="6">
        <f t="shared" si="1"/>
        <v>-6.3926496999999998</v>
      </c>
      <c r="J36" s="6">
        <f t="shared" si="2"/>
        <v>-9.3532037999999993</v>
      </c>
      <c r="L36">
        <v>12995000000</v>
      </c>
      <c r="M36">
        <v>-7.9163480000000002</v>
      </c>
      <c r="N36">
        <v>-4.8227677</v>
      </c>
      <c r="Q36" s="18"/>
      <c r="R36" s="6">
        <f t="shared" si="3"/>
        <v>13.92</v>
      </c>
      <c r="S36" s="6">
        <f t="shared" si="4"/>
        <v>-6.9069070999999997</v>
      </c>
      <c r="T36" s="6">
        <f t="shared" si="5"/>
        <v>-8.5589227999999995</v>
      </c>
      <c r="U36" s="18"/>
    </row>
    <row r="37" spans="2:21" x14ac:dyDescent="0.25">
      <c r="B37">
        <v>13180000000</v>
      </c>
      <c r="C37">
        <v>-6.6636429000000001</v>
      </c>
      <c r="D37">
        <v>-8.0088749000000004</v>
      </c>
      <c r="G37" s="18"/>
      <c r="H37" s="6">
        <f t="shared" si="0"/>
        <v>14.105</v>
      </c>
      <c r="I37" s="6">
        <f t="shared" si="1"/>
        <v>-6.3335705000000004</v>
      </c>
      <c r="J37" s="6">
        <f t="shared" si="2"/>
        <v>-9.8573407999999993</v>
      </c>
      <c r="L37">
        <v>13180000000</v>
      </c>
      <c r="M37">
        <v>-7.6737055999999999</v>
      </c>
      <c r="N37">
        <v>-5.3877496999999996</v>
      </c>
      <c r="Q37" s="18"/>
      <c r="R37" s="6">
        <f t="shared" si="3"/>
        <v>14.105</v>
      </c>
      <c r="S37" s="6">
        <f t="shared" si="4"/>
        <v>-6.7713523000000002</v>
      </c>
      <c r="T37" s="6">
        <f t="shared" si="5"/>
        <v>-9.5383244000000005</v>
      </c>
      <c r="U37" s="18"/>
    </row>
    <row r="38" spans="2:21" x14ac:dyDescent="0.25">
      <c r="B38">
        <v>13365000000</v>
      </c>
      <c r="C38">
        <v>-6.6144371</v>
      </c>
      <c r="D38">
        <v>-8.2337150999999995</v>
      </c>
      <c r="G38" s="18"/>
      <c r="H38" s="6">
        <f t="shared" si="0"/>
        <v>14.29</v>
      </c>
      <c r="I38" s="6">
        <f t="shared" si="1"/>
        <v>-6.2711949000000002</v>
      </c>
      <c r="J38" s="6">
        <f t="shared" si="2"/>
        <v>-10.424067000000001</v>
      </c>
      <c r="L38">
        <v>13365000000</v>
      </c>
      <c r="M38">
        <v>-7.4478226000000003</v>
      </c>
      <c r="N38">
        <v>-6.0481739000000001</v>
      </c>
      <c r="Q38" s="18"/>
      <c r="R38" s="6">
        <f t="shared" si="3"/>
        <v>14.29</v>
      </c>
      <c r="S38" s="6">
        <f t="shared" si="4"/>
        <v>-6.6591034000000002</v>
      </c>
      <c r="T38" s="6">
        <f t="shared" si="5"/>
        <v>-10.555062</v>
      </c>
      <c r="U38" s="18"/>
    </row>
    <row r="39" spans="2:21" x14ac:dyDescent="0.25">
      <c r="B39">
        <v>13550000000</v>
      </c>
      <c r="C39">
        <v>-6.5237626999999998</v>
      </c>
      <c r="D39">
        <v>-8.5247659999999996</v>
      </c>
      <c r="G39" s="18"/>
      <c r="H39" s="6">
        <f t="shared" si="0"/>
        <v>14.475</v>
      </c>
      <c r="I39" s="6">
        <f t="shared" si="1"/>
        <v>-6.2274760999999996</v>
      </c>
      <c r="J39" s="6">
        <f t="shared" si="2"/>
        <v>-10.987033</v>
      </c>
      <c r="L39">
        <v>13550000000</v>
      </c>
      <c r="M39">
        <v>-7.2491617000000002</v>
      </c>
      <c r="N39">
        <v>-6.8012098999999999</v>
      </c>
      <c r="Q39" s="18"/>
      <c r="R39" s="6">
        <f t="shared" si="3"/>
        <v>14.475</v>
      </c>
      <c r="S39" s="6">
        <f t="shared" si="4"/>
        <v>-6.5724168000000001</v>
      </c>
      <c r="T39" s="6">
        <f t="shared" si="5"/>
        <v>-11.574896000000001</v>
      </c>
      <c r="U39" s="18"/>
    </row>
    <row r="40" spans="2:21" x14ac:dyDescent="0.25">
      <c r="B40">
        <v>13735000000</v>
      </c>
      <c r="C40">
        <v>-6.4541925999999998</v>
      </c>
      <c r="D40">
        <v>-8.8840351000000002</v>
      </c>
      <c r="G40" s="18"/>
      <c r="H40" s="6">
        <f t="shared" si="0"/>
        <v>14.66</v>
      </c>
      <c r="I40" s="6">
        <f t="shared" si="1"/>
        <v>-6.1888065000000001</v>
      </c>
      <c r="J40" s="6">
        <f t="shared" si="2"/>
        <v>-11.553673</v>
      </c>
      <c r="L40">
        <v>13735000000</v>
      </c>
      <c r="M40">
        <v>-7.0626001</v>
      </c>
      <c r="N40">
        <v>-7.6438303000000003</v>
      </c>
      <c r="Q40" s="18"/>
      <c r="R40" s="6">
        <f t="shared" si="3"/>
        <v>14.66</v>
      </c>
      <c r="S40" s="6">
        <f t="shared" si="4"/>
        <v>-6.5198774000000004</v>
      </c>
      <c r="T40" s="6">
        <f t="shared" si="5"/>
        <v>-12.566138</v>
      </c>
      <c r="U40" s="18"/>
    </row>
    <row r="41" spans="2:21" x14ac:dyDescent="0.25">
      <c r="B41">
        <v>13920000000</v>
      </c>
      <c r="C41">
        <v>-6.3926496999999998</v>
      </c>
      <c r="D41">
        <v>-9.3532037999999993</v>
      </c>
      <c r="G41" s="18"/>
      <c r="H41" s="6">
        <f t="shared" si="0"/>
        <v>14.845000000000001</v>
      </c>
      <c r="I41" s="6">
        <f t="shared" si="1"/>
        <v>-6.1426973</v>
      </c>
      <c r="J41" s="6">
        <f t="shared" si="2"/>
        <v>-12.139293</v>
      </c>
      <c r="L41">
        <v>13920000000</v>
      </c>
      <c r="M41">
        <v>-6.9069070999999997</v>
      </c>
      <c r="N41">
        <v>-8.5589227999999995</v>
      </c>
      <c r="Q41" s="18"/>
      <c r="R41" s="6">
        <f t="shared" si="3"/>
        <v>14.845000000000001</v>
      </c>
      <c r="S41" s="6">
        <f t="shared" si="4"/>
        <v>-6.4894208999999998</v>
      </c>
      <c r="T41" s="6">
        <f t="shared" si="5"/>
        <v>-13.429829</v>
      </c>
      <c r="U41" s="18"/>
    </row>
    <row r="42" spans="2:21" x14ac:dyDescent="0.25">
      <c r="B42">
        <v>14105000000</v>
      </c>
      <c r="C42">
        <v>-6.3335705000000004</v>
      </c>
      <c r="D42">
        <v>-9.8573407999999993</v>
      </c>
      <c r="G42" s="18"/>
      <c r="H42" s="6">
        <f t="shared" si="0"/>
        <v>15.03</v>
      </c>
      <c r="I42" s="6">
        <f t="shared" si="1"/>
        <v>-6.1171879999999996</v>
      </c>
      <c r="J42" s="6">
        <f t="shared" si="2"/>
        <v>-12.656105999999999</v>
      </c>
      <c r="L42">
        <v>14105000000</v>
      </c>
      <c r="M42">
        <v>-6.7713523000000002</v>
      </c>
      <c r="N42">
        <v>-9.5383244000000005</v>
      </c>
      <c r="Q42" s="18"/>
      <c r="R42" s="6">
        <f t="shared" si="3"/>
        <v>15.03</v>
      </c>
      <c r="S42" s="6">
        <f t="shared" si="4"/>
        <v>-6.4753889999999998</v>
      </c>
      <c r="T42" s="6">
        <f t="shared" si="5"/>
        <v>-14.107036000000001</v>
      </c>
      <c r="U42" s="18"/>
    </row>
    <row r="43" spans="2:21" x14ac:dyDescent="0.25">
      <c r="B43">
        <v>14290000000</v>
      </c>
      <c r="C43">
        <v>-6.2711949000000002</v>
      </c>
      <c r="D43">
        <v>-10.424067000000001</v>
      </c>
      <c r="G43" s="18"/>
      <c r="H43" s="6">
        <f t="shared" si="0"/>
        <v>15.215</v>
      </c>
      <c r="I43" s="6">
        <f t="shared" si="1"/>
        <v>-6.1031513000000004</v>
      </c>
      <c r="J43" s="6">
        <f t="shared" si="2"/>
        <v>-13.177528000000001</v>
      </c>
      <c r="L43">
        <v>14290000000</v>
      </c>
      <c r="M43">
        <v>-6.6591034000000002</v>
      </c>
      <c r="N43">
        <v>-10.555062</v>
      </c>
      <c r="Q43" s="18"/>
      <c r="R43" s="6">
        <f t="shared" si="3"/>
        <v>15.215</v>
      </c>
      <c r="S43" s="6">
        <f t="shared" si="4"/>
        <v>-6.4734692999999996</v>
      </c>
      <c r="T43" s="6">
        <f t="shared" si="5"/>
        <v>-14.587790999999999</v>
      </c>
      <c r="U43" s="18"/>
    </row>
    <row r="44" spans="2:21" x14ac:dyDescent="0.25">
      <c r="B44">
        <v>14475000000</v>
      </c>
      <c r="C44">
        <v>-6.2274760999999996</v>
      </c>
      <c r="D44">
        <v>-10.987033</v>
      </c>
      <c r="G44" s="18"/>
      <c r="H44" s="6">
        <f t="shared" si="0"/>
        <v>15.4</v>
      </c>
      <c r="I44" s="6">
        <f t="shared" si="1"/>
        <v>-6.0947994999999997</v>
      </c>
      <c r="J44" s="6">
        <f t="shared" si="2"/>
        <v>-13.739189</v>
      </c>
      <c r="L44">
        <v>14475000000</v>
      </c>
      <c r="M44">
        <v>-6.5724168000000001</v>
      </c>
      <c r="N44">
        <v>-11.574896000000001</v>
      </c>
      <c r="Q44" s="18"/>
      <c r="R44" s="6">
        <f t="shared" si="3"/>
        <v>15.4</v>
      </c>
      <c r="S44" s="6">
        <f t="shared" si="4"/>
        <v>-6.4841528000000004</v>
      </c>
      <c r="T44" s="6">
        <f t="shared" si="5"/>
        <v>-14.814954</v>
      </c>
      <c r="U44" s="18"/>
    </row>
    <row r="45" spans="2:21" x14ac:dyDescent="0.25">
      <c r="B45">
        <v>14660000000</v>
      </c>
      <c r="C45">
        <v>-6.1888065000000001</v>
      </c>
      <c r="D45">
        <v>-11.553673</v>
      </c>
      <c r="G45" s="18"/>
      <c r="H45" s="6">
        <f t="shared" si="0"/>
        <v>15.585000000000001</v>
      </c>
      <c r="I45" s="6">
        <f t="shared" si="1"/>
        <v>-6.1111421999999997</v>
      </c>
      <c r="J45" s="6">
        <f t="shared" si="2"/>
        <v>-14.312443999999999</v>
      </c>
      <c r="L45">
        <v>14660000000</v>
      </c>
      <c r="M45">
        <v>-6.5198774000000004</v>
      </c>
      <c r="N45">
        <v>-12.566138</v>
      </c>
      <c r="Q45" s="18"/>
      <c r="R45" s="6">
        <f t="shared" si="3"/>
        <v>15.585000000000001</v>
      </c>
      <c r="S45" s="6">
        <f t="shared" si="4"/>
        <v>-6.5025477</v>
      </c>
      <c r="T45" s="6">
        <f t="shared" si="5"/>
        <v>-14.813058</v>
      </c>
      <c r="U45" s="18"/>
    </row>
    <row r="46" spans="2:21" x14ac:dyDescent="0.25">
      <c r="B46">
        <v>14845000000</v>
      </c>
      <c r="C46">
        <v>-6.1426973</v>
      </c>
      <c r="D46">
        <v>-12.139293</v>
      </c>
      <c r="G46" s="18"/>
      <c r="H46" s="6">
        <f t="shared" si="0"/>
        <v>15.77</v>
      </c>
      <c r="I46" s="6">
        <f t="shared" si="1"/>
        <v>-6.1142526000000004</v>
      </c>
      <c r="J46" s="6">
        <f t="shared" si="2"/>
        <v>-14.950468000000001</v>
      </c>
      <c r="L46">
        <v>14845000000</v>
      </c>
      <c r="M46">
        <v>-6.4894208999999998</v>
      </c>
      <c r="N46">
        <v>-13.429829</v>
      </c>
      <c r="Q46" s="18"/>
      <c r="R46" s="6">
        <f t="shared" si="3"/>
        <v>15.77</v>
      </c>
      <c r="S46" s="6">
        <f t="shared" si="4"/>
        <v>-6.5238399999999999</v>
      </c>
      <c r="T46" s="6">
        <f t="shared" si="5"/>
        <v>-14.619273</v>
      </c>
      <c r="U46" s="18"/>
    </row>
    <row r="47" spans="2:21" x14ac:dyDescent="0.25">
      <c r="B47">
        <v>15030000000</v>
      </c>
      <c r="C47">
        <v>-6.1171879999999996</v>
      </c>
      <c r="D47">
        <v>-12.656105999999999</v>
      </c>
      <c r="G47" s="18"/>
      <c r="H47" s="6">
        <f t="shared" si="0"/>
        <v>15.955</v>
      </c>
      <c r="I47" s="6">
        <f t="shared" si="1"/>
        <v>-6.1133327</v>
      </c>
      <c r="J47" s="6">
        <f t="shared" si="2"/>
        <v>-15.548287</v>
      </c>
      <c r="L47">
        <v>15030000000</v>
      </c>
      <c r="M47">
        <v>-6.4753889999999998</v>
      </c>
      <c r="N47">
        <v>-14.107036000000001</v>
      </c>
      <c r="Q47" s="18"/>
      <c r="R47" s="6">
        <f t="shared" si="3"/>
        <v>15.955</v>
      </c>
      <c r="S47" s="6">
        <f t="shared" si="4"/>
        <v>-6.5498285000000003</v>
      </c>
      <c r="T47" s="6">
        <f t="shared" si="5"/>
        <v>-14.292007</v>
      </c>
      <c r="U47" s="18"/>
    </row>
    <row r="48" spans="2:21" x14ac:dyDescent="0.25">
      <c r="B48">
        <v>15215000000</v>
      </c>
      <c r="C48">
        <v>-6.1031513000000004</v>
      </c>
      <c r="D48">
        <v>-13.177528000000001</v>
      </c>
      <c r="G48" s="18"/>
      <c r="H48" s="6">
        <f t="shared" si="0"/>
        <v>16.14</v>
      </c>
      <c r="I48" s="6">
        <f t="shared" si="1"/>
        <v>-6.1147647000000003</v>
      </c>
      <c r="J48" s="6">
        <f t="shared" si="2"/>
        <v>-16.104361000000001</v>
      </c>
      <c r="L48">
        <v>15215000000</v>
      </c>
      <c r="M48">
        <v>-6.4734692999999996</v>
      </c>
      <c r="N48">
        <v>-14.587790999999999</v>
      </c>
      <c r="Q48" s="18"/>
      <c r="R48" s="6">
        <f t="shared" si="3"/>
        <v>16.14</v>
      </c>
      <c r="S48" s="6">
        <f t="shared" si="4"/>
        <v>-6.5851245</v>
      </c>
      <c r="T48" s="6">
        <f t="shared" si="5"/>
        <v>-13.852793</v>
      </c>
      <c r="U48" s="18"/>
    </row>
    <row r="49" spans="2:21" x14ac:dyDescent="0.25">
      <c r="B49">
        <v>15400000000</v>
      </c>
      <c r="C49">
        <v>-6.0947994999999997</v>
      </c>
      <c r="D49">
        <v>-13.739189</v>
      </c>
      <c r="G49" s="18"/>
      <c r="H49" s="6">
        <f t="shared" si="0"/>
        <v>16.324999999999999</v>
      </c>
      <c r="I49" s="6">
        <f t="shared" si="1"/>
        <v>-6.1014670999999998</v>
      </c>
      <c r="J49" s="6">
        <f t="shared" si="2"/>
        <v>-16.742778999999999</v>
      </c>
      <c r="L49">
        <v>15400000000</v>
      </c>
      <c r="M49">
        <v>-6.4841528000000004</v>
      </c>
      <c r="N49">
        <v>-14.814954</v>
      </c>
      <c r="Q49" s="18"/>
      <c r="R49" s="6">
        <f t="shared" si="3"/>
        <v>16.324999999999999</v>
      </c>
      <c r="S49" s="6">
        <f t="shared" si="4"/>
        <v>-6.6274686000000003</v>
      </c>
      <c r="T49" s="6">
        <f t="shared" si="5"/>
        <v>-13.314524</v>
      </c>
      <c r="U49" s="18"/>
    </row>
    <row r="50" spans="2:21" x14ac:dyDescent="0.25">
      <c r="B50">
        <v>15585000000</v>
      </c>
      <c r="C50">
        <v>-6.1111421999999997</v>
      </c>
      <c r="D50">
        <v>-14.312443999999999</v>
      </c>
      <c r="G50" s="18"/>
      <c r="H50" s="6">
        <f t="shared" si="0"/>
        <v>16.510000000000002</v>
      </c>
      <c r="I50" s="6">
        <f t="shared" si="1"/>
        <v>-6.0677298999999998</v>
      </c>
      <c r="J50" s="6">
        <f t="shared" si="2"/>
        <v>-17.347332000000002</v>
      </c>
      <c r="L50">
        <v>15585000000</v>
      </c>
      <c r="M50">
        <v>-6.5025477</v>
      </c>
      <c r="N50">
        <v>-14.813058</v>
      </c>
      <c r="Q50" s="18"/>
      <c r="R50" s="6">
        <f t="shared" si="3"/>
        <v>16.510000000000002</v>
      </c>
      <c r="S50" s="6">
        <f t="shared" si="4"/>
        <v>-6.6682315000000001</v>
      </c>
      <c r="T50" s="6">
        <f t="shared" si="5"/>
        <v>-12.772556</v>
      </c>
      <c r="U50" s="18"/>
    </row>
    <row r="51" spans="2:21" x14ac:dyDescent="0.25">
      <c r="B51">
        <v>15770000000</v>
      </c>
      <c r="C51">
        <v>-6.1142526000000004</v>
      </c>
      <c r="D51">
        <v>-14.950468000000001</v>
      </c>
      <c r="G51" s="18"/>
      <c r="H51" s="6">
        <f t="shared" si="0"/>
        <v>16.695</v>
      </c>
      <c r="I51" s="6">
        <f t="shared" si="1"/>
        <v>-6.0228295000000003</v>
      </c>
      <c r="J51" s="6">
        <f t="shared" si="2"/>
        <v>-17.963622999999998</v>
      </c>
      <c r="L51">
        <v>15770000000</v>
      </c>
      <c r="M51">
        <v>-6.5238399999999999</v>
      </c>
      <c r="N51">
        <v>-14.619273</v>
      </c>
      <c r="Q51" s="18"/>
      <c r="R51" s="6">
        <f t="shared" si="3"/>
        <v>16.695</v>
      </c>
      <c r="S51" s="6">
        <f t="shared" si="4"/>
        <v>-6.7117524</v>
      </c>
      <c r="T51" s="6">
        <f t="shared" si="5"/>
        <v>-12.288962</v>
      </c>
      <c r="U51" s="18"/>
    </row>
    <row r="52" spans="2:21" x14ac:dyDescent="0.25">
      <c r="B52">
        <v>15955000000</v>
      </c>
      <c r="C52">
        <v>-6.1133327</v>
      </c>
      <c r="D52">
        <v>-15.548287</v>
      </c>
      <c r="G52" s="18"/>
      <c r="H52" s="6">
        <f t="shared" si="0"/>
        <v>16.88</v>
      </c>
      <c r="I52" s="6">
        <f t="shared" si="1"/>
        <v>-5.9885682999999998</v>
      </c>
      <c r="J52" s="6">
        <f t="shared" si="2"/>
        <v>-18.55883</v>
      </c>
      <c r="L52">
        <v>15955000000</v>
      </c>
      <c r="M52">
        <v>-6.5498285000000003</v>
      </c>
      <c r="N52">
        <v>-14.292007</v>
      </c>
      <c r="Q52" s="18"/>
      <c r="R52" s="6">
        <f t="shared" si="3"/>
        <v>16.88</v>
      </c>
      <c r="S52" s="6">
        <f t="shared" si="4"/>
        <v>-6.7544665000000004</v>
      </c>
      <c r="T52" s="6">
        <f t="shared" si="5"/>
        <v>-11.874473</v>
      </c>
      <c r="U52" s="18"/>
    </row>
    <row r="53" spans="2:21" x14ac:dyDescent="0.25">
      <c r="B53">
        <v>16140000000</v>
      </c>
      <c r="C53">
        <v>-6.1147647000000003</v>
      </c>
      <c r="D53">
        <v>-16.104361000000001</v>
      </c>
      <c r="G53" s="18"/>
      <c r="H53" s="6">
        <f t="shared" si="0"/>
        <v>17.065000000000001</v>
      </c>
      <c r="I53" s="6">
        <f t="shared" si="1"/>
        <v>-5.9683108000000002</v>
      </c>
      <c r="J53" s="6">
        <f t="shared" si="2"/>
        <v>-19.003727000000001</v>
      </c>
      <c r="L53">
        <v>16140000000</v>
      </c>
      <c r="M53">
        <v>-6.5851245</v>
      </c>
      <c r="N53">
        <v>-13.852793</v>
      </c>
      <c r="Q53" s="18"/>
      <c r="R53" s="6">
        <f t="shared" si="3"/>
        <v>17.065000000000001</v>
      </c>
      <c r="S53" s="6">
        <f t="shared" si="4"/>
        <v>-6.7879456999999999</v>
      </c>
      <c r="T53" s="6">
        <f t="shared" si="5"/>
        <v>-11.594403</v>
      </c>
      <c r="U53" s="18"/>
    </row>
    <row r="54" spans="2:21" x14ac:dyDescent="0.25">
      <c r="B54">
        <v>16325000000</v>
      </c>
      <c r="C54">
        <v>-6.1014670999999998</v>
      </c>
      <c r="D54">
        <v>-16.742778999999999</v>
      </c>
      <c r="G54" s="18"/>
      <c r="H54" s="6">
        <f t="shared" si="0"/>
        <v>17.25</v>
      </c>
      <c r="I54" s="6">
        <f t="shared" si="1"/>
        <v>-5.9548626000000002</v>
      </c>
      <c r="J54" s="6">
        <f t="shared" si="2"/>
        <v>-19.247426999999998</v>
      </c>
      <c r="L54">
        <v>16325000000</v>
      </c>
      <c r="M54">
        <v>-6.6274686000000003</v>
      </c>
      <c r="N54">
        <v>-13.314524</v>
      </c>
      <c r="Q54" s="18"/>
      <c r="R54" s="6">
        <f t="shared" si="3"/>
        <v>17.25</v>
      </c>
      <c r="S54" s="6">
        <f t="shared" si="4"/>
        <v>-6.8164701000000001</v>
      </c>
      <c r="T54" s="6">
        <f t="shared" si="5"/>
        <v>-11.443225999999999</v>
      </c>
      <c r="U54" s="18"/>
    </row>
    <row r="55" spans="2:21" x14ac:dyDescent="0.25">
      <c r="B55">
        <v>16510000000</v>
      </c>
      <c r="C55">
        <v>-6.0677298999999998</v>
      </c>
      <c r="D55">
        <v>-17.347332000000002</v>
      </c>
      <c r="H55" s="6">
        <f t="shared" si="0"/>
        <v>17.434999999999999</v>
      </c>
      <c r="I55" s="6">
        <f t="shared" si="1"/>
        <v>-5.9436169000000003</v>
      </c>
      <c r="J55" s="6">
        <f t="shared" si="2"/>
        <v>-19.250402000000001</v>
      </c>
      <c r="L55">
        <v>16510000000</v>
      </c>
      <c r="M55">
        <v>-6.6682315000000001</v>
      </c>
      <c r="N55">
        <v>-12.772556</v>
      </c>
      <c r="R55" s="6">
        <f t="shared" si="3"/>
        <v>17.434999999999999</v>
      </c>
      <c r="S55" s="6">
        <f t="shared" si="4"/>
        <v>-6.8428225999999999</v>
      </c>
      <c r="T55" s="6">
        <f t="shared" si="5"/>
        <v>-11.384644</v>
      </c>
    </row>
    <row r="56" spans="2:21" x14ac:dyDescent="0.25">
      <c r="B56">
        <v>16695000000</v>
      </c>
      <c r="C56">
        <v>-6.0228295000000003</v>
      </c>
      <c r="D56">
        <v>-17.963622999999998</v>
      </c>
      <c r="H56" s="6">
        <f t="shared" si="0"/>
        <v>17.62</v>
      </c>
      <c r="I56" s="6">
        <f t="shared" si="1"/>
        <v>-5.9563828000000001</v>
      </c>
      <c r="J56" s="6">
        <f t="shared" si="2"/>
        <v>-19.076242000000001</v>
      </c>
      <c r="L56">
        <v>16695000000</v>
      </c>
      <c r="M56">
        <v>-6.7117524</v>
      </c>
      <c r="N56">
        <v>-12.288962</v>
      </c>
      <c r="R56" s="6">
        <f t="shared" si="3"/>
        <v>17.62</v>
      </c>
      <c r="S56" s="6">
        <f t="shared" si="4"/>
        <v>-6.8696418000000001</v>
      </c>
      <c r="T56" s="6">
        <f t="shared" si="5"/>
        <v>-11.416191</v>
      </c>
    </row>
    <row r="57" spans="2:21" x14ac:dyDescent="0.25">
      <c r="B57">
        <v>16880000000</v>
      </c>
      <c r="C57">
        <v>-5.9885682999999998</v>
      </c>
      <c r="D57">
        <v>-18.55883</v>
      </c>
      <c r="H57" s="6">
        <f t="shared" si="0"/>
        <v>17.805</v>
      </c>
      <c r="I57" s="6">
        <f t="shared" si="1"/>
        <v>-5.9717617000000001</v>
      </c>
      <c r="J57" s="6">
        <f t="shared" si="2"/>
        <v>-18.790248999999999</v>
      </c>
      <c r="L57">
        <v>16880000000</v>
      </c>
      <c r="M57">
        <v>-6.7544665000000004</v>
      </c>
      <c r="N57">
        <v>-11.874473</v>
      </c>
      <c r="R57" s="6">
        <f t="shared" si="3"/>
        <v>17.805</v>
      </c>
      <c r="S57" s="6">
        <f t="shared" si="4"/>
        <v>-6.8929976999999996</v>
      </c>
      <c r="T57" s="6">
        <f t="shared" si="5"/>
        <v>-11.520497000000001</v>
      </c>
    </row>
    <row r="58" spans="2:21" x14ac:dyDescent="0.25">
      <c r="B58">
        <v>17065000000</v>
      </c>
      <c r="C58">
        <v>-5.9683108000000002</v>
      </c>
      <c r="D58">
        <v>-19.003727000000001</v>
      </c>
      <c r="H58" s="6">
        <f t="shared" si="0"/>
        <v>17.989999999999998</v>
      </c>
      <c r="I58" s="6">
        <f t="shared" si="1"/>
        <v>-5.9840536000000002</v>
      </c>
      <c r="J58" s="6">
        <f t="shared" si="2"/>
        <v>-18.320146999999999</v>
      </c>
      <c r="L58">
        <v>17065000000</v>
      </c>
      <c r="M58">
        <v>-6.7879456999999999</v>
      </c>
      <c r="N58">
        <v>-11.594403</v>
      </c>
      <c r="R58" s="6">
        <f t="shared" si="3"/>
        <v>17.989999999999998</v>
      </c>
      <c r="S58" s="6">
        <f t="shared" si="4"/>
        <v>-6.9113049999999996</v>
      </c>
      <c r="T58" s="6">
        <f t="shared" si="5"/>
        <v>-11.637907999999999</v>
      </c>
    </row>
    <row r="59" spans="2:21" x14ac:dyDescent="0.25">
      <c r="B59">
        <v>17250000000</v>
      </c>
      <c r="C59">
        <v>-5.9548626000000002</v>
      </c>
      <c r="D59">
        <v>-19.247426999999998</v>
      </c>
      <c r="H59" s="6">
        <f t="shared" si="0"/>
        <v>18.175000000000001</v>
      </c>
      <c r="I59" s="6">
        <f t="shared" si="1"/>
        <v>-6.0081682000000001</v>
      </c>
      <c r="J59" s="6">
        <f t="shared" si="2"/>
        <v>-17.771405999999999</v>
      </c>
      <c r="L59">
        <v>17250000000</v>
      </c>
      <c r="M59">
        <v>-6.8164701000000001</v>
      </c>
      <c r="N59">
        <v>-11.443225999999999</v>
      </c>
      <c r="R59" s="6">
        <f t="shared" si="3"/>
        <v>18.175000000000001</v>
      </c>
      <c r="S59" s="6">
        <f t="shared" si="4"/>
        <v>-6.9210753</v>
      </c>
      <c r="T59" s="6">
        <f t="shared" si="5"/>
        <v>-11.701598000000001</v>
      </c>
    </row>
    <row r="60" spans="2:21" x14ac:dyDescent="0.25">
      <c r="B60">
        <v>17435000000</v>
      </c>
      <c r="C60">
        <v>-5.9436169000000003</v>
      </c>
      <c r="D60">
        <v>-19.250402000000001</v>
      </c>
      <c r="H60" s="6">
        <f t="shared" si="0"/>
        <v>18.36</v>
      </c>
      <c r="I60" s="6">
        <f t="shared" si="1"/>
        <v>-6.0290837000000002</v>
      </c>
      <c r="J60" s="6">
        <f t="shared" si="2"/>
        <v>-17.195017</v>
      </c>
      <c r="L60">
        <v>17435000000</v>
      </c>
      <c r="M60">
        <v>-6.8428225999999999</v>
      </c>
      <c r="N60">
        <v>-11.384644</v>
      </c>
      <c r="R60" s="6">
        <f t="shared" si="3"/>
        <v>18.36</v>
      </c>
      <c r="S60" s="6">
        <f t="shared" si="4"/>
        <v>-6.9270209999999999</v>
      </c>
      <c r="T60" s="6">
        <f t="shared" si="5"/>
        <v>-11.696501</v>
      </c>
    </row>
    <row r="61" spans="2:21" x14ac:dyDescent="0.25">
      <c r="B61">
        <v>17620000000</v>
      </c>
      <c r="C61">
        <v>-5.9563828000000001</v>
      </c>
      <c r="D61">
        <v>-19.076242000000001</v>
      </c>
      <c r="H61" s="6">
        <f t="shared" si="0"/>
        <v>18.545000000000002</v>
      </c>
      <c r="I61" s="6">
        <f t="shared" si="1"/>
        <v>-6.0456200000000004</v>
      </c>
      <c r="J61" s="6">
        <f t="shared" si="2"/>
        <v>-16.618656000000001</v>
      </c>
      <c r="L61">
        <v>17620000000</v>
      </c>
      <c r="M61">
        <v>-6.8696418000000001</v>
      </c>
      <c r="N61">
        <v>-11.416191</v>
      </c>
      <c r="R61" s="6">
        <f t="shared" si="3"/>
        <v>18.545000000000002</v>
      </c>
      <c r="S61" s="6">
        <f t="shared" si="4"/>
        <v>-6.9207505999999999</v>
      </c>
      <c r="T61" s="6">
        <f t="shared" si="5"/>
        <v>-11.64048</v>
      </c>
    </row>
    <row r="62" spans="2:21" x14ac:dyDescent="0.25">
      <c r="B62">
        <v>17805000000</v>
      </c>
      <c r="C62">
        <v>-5.9717617000000001</v>
      </c>
      <c r="D62">
        <v>-18.790248999999999</v>
      </c>
      <c r="H62" s="6">
        <f t="shared" si="0"/>
        <v>18.73</v>
      </c>
      <c r="I62" s="6">
        <f t="shared" si="1"/>
        <v>-6.0598149000000001</v>
      </c>
      <c r="J62" s="6">
        <f t="shared" si="2"/>
        <v>-16.140984</v>
      </c>
      <c r="L62">
        <v>17805000000</v>
      </c>
      <c r="M62">
        <v>-6.8929976999999996</v>
      </c>
      <c r="N62">
        <v>-11.520497000000001</v>
      </c>
      <c r="R62" s="6">
        <f t="shared" si="3"/>
        <v>18.73</v>
      </c>
      <c r="S62" s="6">
        <f t="shared" si="4"/>
        <v>-6.9028735000000001</v>
      </c>
      <c r="T62" s="6">
        <f t="shared" si="5"/>
        <v>-11.543422</v>
      </c>
    </row>
    <row r="63" spans="2:21" x14ac:dyDescent="0.25">
      <c r="B63">
        <v>17990000000</v>
      </c>
      <c r="C63">
        <v>-5.9840536000000002</v>
      </c>
      <c r="D63">
        <v>-18.320146999999999</v>
      </c>
      <c r="H63" s="6">
        <f t="shared" si="0"/>
        <v>18.914999999999999</v>
      </c>
      <c r="I63" s="6">
        <f t="shared" si="1"/>
        <v>-6.0779947999999999</v>
      </c>
      <c r="J63" s="6">
        <f t="shared" si="2"/>
        <v>-15.882242</v>
      </c>
      <c r="L63">
        <v>17990000000</v>
      </c>
      <c r="M63">
        <v>-6.9113049999999996</v>
      </c>
      <c r="N63">
        <v>-11.637907999999999</v>
      </c>
      <c r="R63" s="6">
        <f t="shared" si="3"/>
        <v>18.914999999999999</v>
      </c>
      <c r="S63" s="6">
        <f t="shared" si="4"/>
        <v>-6.8970909000000002</v>
      </c>
      <c r="T63" s="6">
        <f t="shared" si="5"/>
        <v>-11.418289</v>
      </c>
    </row>
    <row r="64" spans="2:21" x14ac:dyDescent="0.25">
      <c r="B64">
        <v>18175000000</v>
      </c>
      <c r="C64">
        <v>-6.0081682000000001</v>
      </c>
      <c r="D64">
        <v>-17.771405999999999</v>
      </c>
      <c r="H64" s="6">
        <f t="shared" si="0"/>
        <v>19.100000000000001</v>
      </c>
      <c r="I64" s="6">
        <f t="shared" si="1"/>
        <v>-6.1000408999999998</v>
      </c>
      <c r="J64" s="6">
        <f t="shared" si="2"/>
        <v>-15.964288</v>
      </c>
      <c r="L64">
        <v>18175000000</v>
      </c>
      <c r="M64">
        <v>-6.9210753</v>
      </c>
      <c r="N64">
        <v>-11.701598000000001</v>
      </c>
      <c r="R64" s="6">
        <f t="shared" si="3"/>
        <v>19.100000000000001</v>
      </c>
      <c r="S64" s="6">
        <f t="shared" si="4"/>
        <v>-6.9043574000000003</v>
      </c>
      <c r="T64" s="6">
        <f t="shared" si="5"/>
        <v>-11.267324</v>
      </c>
    </row>
    <row r="65" spans="2:20" x14ac:dyDescent="0.25">
      <c r="B65">
        <v>18360000000</v>
      </c>
      <c r="C65">
        <v>-6.0290837000000002</v>
      </c>
      <c r="D65">
        <v>-17.195017</v>
      </c>
      <c r="H65" s="6">
        <f t="shared" si="0"/>
        <v>19.285</v>
      </c>
      <c r="I65" s="6">
        <f t="shared" si="1"/>
        <v>-6.1161808999999998</v>
      </c>
      <c r="J65" s="6">
        <f t="shared" si="2"/>
        <v>-16.459585000000001</v>
      </c>
      <c r="L65">
        <v>18360000000</v>
      </c>
      <c r="M65">
        <v>-6.9270209999999999</v>
      </c>
      <c r="N65">
        <v>-11.696501</v>
      </c>
      <c r="R65" s="6">
        <f t="shared" si="3"/>
        <v>19.285</v>
      </c>
      <c r="S65" s="6">
        <f t="shared" si="4"/>
        <v>-6.9057130999999998</v>
      </c>
      <c r="T65" s="6">
        <f t="shared" si="5"/>
        <v>-11.072424</v>
      </c>
    </row>
    <row r="66" spans="2:20" x14ac:dyDescent="0.25">
      <c r="B66">
        <v>18545000000</v>
      </c>
      <c r="C66">
        <v>-6.0456200000000004</v>
      </c>
      <c r="D66">
        <v>-16.618656000000001</v>
      </c>
      <c r="H66" s="6">
        <f t="shared" si="0"/>
        <v>19.47</v>
      </c>
      <c r="I66" s="6">
        <f t="shared" si="1"/>
        <v>-6.1235198999999998</v>
      </c>
      <c r="J66" s="6">
        <f t="shared" si="2"/>
        <v>-17.548689</v>
      </c>
      <c r="L66">
        <v>18545000000</v>
      </c>
      <c r="M66">
        <v>-6.9207505999999999</v>
      </c>
      <c r="N66">
        <v>-11.64048</v>
      </c>
      <c r="R66" s="6">
        <f t="shared" si="3"/>
        <v>19.47</v>
      </c>
      <c r="S66" s="6">
        <f t="shared" si="4"/>
        <v>-6.9103836999999997</v>
      </c>
      <c r="T66" s="6">
        <f t="shared" si="5"/>
        <v>-10.862003</v>
      </c>
    </row>
    <row r="67" spans="2:20" x14ac:dyDescent="0.25">
      <c r="B67">
        <v>18730000000</v>
      </c>
      <c r="C67">
        <v>-6.0598149000000001</v>
      </c>
      <c r="D67">
        <v>-16.140984</v>
      </c>
      <c r="H67" s="6">
        <f t="shared" si="0"/>
        <v>19.655000000000001</v>
      </c>
      <c r="I67" s="6">
        <f t="shared" si="1"/>
        <v>-6.1349320000000001</v>
      </c>
      <c r="J67" s="6">
        <f t="shared" si="2"/>
        <v>-19.573799000000001</v>
      </c>
      <c r="L67">
        <v>18730000000</v>
      </c>
      <c r="M67">
        <v>-6.9028735000000001</v>
      </c>
      <c r="N67">
        <v>-11.543422</v>
      </c>
      <c r="R67" s="6">
        <f t="shared" si="3"/>
        <v>19.655000000000001</v>
      </c>
      <c r="S67" s="6">
        <f t="shared" si="4"/>
        <v>-6.9278522000000002</v>
      </c>
      <c r="T67" s="6">
        <f t="shared" si="5"/>
        <v>-10.673689</v>
      </c>
    </row>
    <row r="68" spans="2:20" x14ac:dyDescent="0.25">
      <c r="B68">
        <v>18915000000</v>
      </c>
      <c r="C68">
        <v>-6.0779947999999999</v>
      </c>
      <c r="D68">
        <v>-15.882242</v>
      </c>
      <c r="H68" s="6">
        <f t="shared" ref="H68:H131" si="6">B73/1000000000</f>
        <v>19.84</v>
      </c>
      <c r="I68" s="6">
        <f t="shared" ref="I68:I131" si="7">C73</f>
        <v>-6.1531881999999998</v>
      </c>
      <c r="J68" s="6">
        <f t="shared" ref="J68:J131" si="8">D73</f>
        <v>-21.023247000000001</v>
      </c>
      <c r="L68">
        <v>18915000000</v>
      </c>
      <c r="M68">
        <v>-6.8970909000000002</v>
      </c>
      <c r="N68">
        <v>-11.418289</v>
      </c>
      <c r="R68" s="6">
        <f t="shared" ref="R68:R131" si="9">L73/1000000000</f>
        <v>19.84</v>
      </c>
      <c r="S68" s="6">
        <f t="shared" ref="S68:S131" si="10">M73</f>
        <v>-6.9480772000000002</v>
      </c>
      <c r="T68" s="6">
        <f t="shared" ref="T68:T131" si="11">N73</f>
        <v>-10.560565</v>
      </c>
    </row>
    <row r="69" spans="2:20" x14ac:dyDescent="0.25">
      <c r="B69">
        <v>19100000000</v>
      </c>
      <c r="C69">
        <v>-6.1000408999999998</v>
      </c>
      <c r="D69">
        <v>-15.964288</v>
      </c>
      <c r="H69" s="6">
        <f t="shared" si="6"/>
        <v>20.024999999999999</v>
      </c>
      <c r="I69" s="6">
        <f t="shared" si="7"/>
        <v>-6.1520820000000001</v>
      </c>
      <c r="J69" s="6">
        <f t="shared" si="8"/>
        <v>-21.785786000000002</v>
      </c>
      <c r="L69">
        <v>19100000000</v>
      </c>
      <c r="M69">
        <v>-6.9043574000000003</v>
      </c>
      <c r="N69">
        <v>-11.267324</v>
      </c>
      <c r="R69" s="6">
        <f t="shared" si="9"/>
        <v>20.024999999999999</v>
      </c>
      <c r="S69" s="6">
        <f t="shared" si="10"/>
        <v>-6.9683881000000003</v>
      </c>
      <c r="T69" s="6">
        <f t="shared" si="11"/>
        <v>-10.499597</v>
      </c>
    </row>
    <row r="70" spans="2:20" x14ac:dyDescent="0.25">
      <c r="B70">
        <v>19285000000</v>
      </c>
      <c r="C70">
        <v>-6.1161808999999998</v>
      </c>
      <c r="D70">
        <v>-16.459585000000001</v>
      </c>
      <c r="H70" s="6">
        <f t="shared" si="6"/>
        <v>20.21</v>
      </c>
      <c r="I70" s="6">
        <f t="shared" si="7"/>
        <v>-6.1534939</v>
      </c>
      <c r="J70" s="6">
        <f t="shared" si="8"/>
        <v>-22.110426</v>
      </c>
      <c r="L70">
        <v>19285000000</v>
      </c>
      <c r="M70">
        <v>-6.9057130999999998</v>
      </c>
      <c r="N70">
        <v>-11.072424</v>
      </c>
      <c r="R70" s="6">
        <f t="shared" si="9"/>
        <v>20.21</v>
      </c>
      <c r="S70" s="6">
        <f t="shared" si="10"/>
        <v>-7.0030437000000001</v>
      </c>
      <c r="T70" s="6">
        <f t="shared" si="11"/>
        <v>-10.504147</v>
      </c>
    </row>
    <row r="71" spans="2:20" x14ac:dyDescent="0.25">
      <c r="B71">
        <v>19470000000</v>
      </c>
      <c r="C71">
        <v>-6.1235198999999998</v>
      </c>
      <c r="D71">
        <v>-17.548689</v>
      </c>
      <c r="H71" s="6">
        <f t="shared" si="6"/>
        <v>20.395</v>
      </c>
      <c r="I71" s="6">
        <f t="shared" si="7"/>
        <v>-6.1811069999999999</v>
      </c>
      <c r="J71" s="6">
        <f t="shared" si="8"/>
        <v>-22.050730000000001</v>
      </c>
      <c r="L71">
        <v>19470000000</v>
      </c>
      <c r="M71">
        <v>-6.9103836999999997</v>
      </c>
      <c r="N71">
        <v>-10.862003</v>
      </c>
      <c r="R71" s="6">
        <f t="shared" si="9"/>
        <v>20.395</v>
      </c>
      <c r="S71" s="6">
        <f t="shared" si="10"/>
        <v>-7.0644112000000003</v>
      </c>
      <c r="T71" s="6">
        <f t="shared" si="11"/>
        <v>-10.480475</v>
      </c>
    </row>
    <row r="72" spans="2:20" x14ac:dyDescent="0.25">
      <c r="B72">
        <v>19655000000</v>
      </c>
      <c r="C72">
        <v>-6.1349320000000001</v>
      </c>
      <c r="D72">
        <v>-19.573799000000001</v>
      </c>
      <c r="H72" s="6">
        <f t="shared" si="6"/>
        <v>20.58</v>
      </c>
      <c r="I72" s="6">
        <f t="shared" si="7"/>
        <v>-6.2244843999999997</v>
      </c>
      <c r="J72" s="6">
        <f t="shared" si="8"/>
        <v>-21.661045000000001</v>
      </c>
      <c r="L72">
        <v>19655000000</v>
      </c>
      <c r="M72">
        <v>-6.9278522000000002</v>
      </c>
      <c r="N72">
        <v>-10.673689</v>
      </c>
      <c r="R72" s="6">
        <f t="shared" si="9"/>
        <v>20.58</v>
      </c>
      <c r="S72" s="6">
        <f t="shared" si="10"/>
        <v>-7.1900276999999999</v>
      </c>
      <c r="T72" s="6">
        <f t="shared" si="11"/>
        <v>-10.319646000000001</v>
      </c>
    </row>
    <row r="73" spans="2:20" x14ac:dyDescent="0.25">
      <c r="B73">
        <v>19840000000</v>
      </c>
      <c r="C73">
        <v>-6.1531881999999998</v>
      </c>
      <c r="D73">
        <v>-21.023247000000001</v>
      </c>
      <c r="H73" s="6">
        <f t="shared" si="6"/>
        <v>20.765000000000001</v>
      </c>
      <c r="I73" s="6">
        <f t="shared" si="7"/>
        <v>-6.3022885000000004</v>
      </c>
      <c r="J73" s="6">
        <f t="shared" si="8"/>
        <v>-20.942091000000001</v>
      </c>
      <c r="L73">
        <v>19840000000</v>
      </c>
      <c r="M73">
        <v>-6.9480772000000002</v>
      </c>
      <c r="N73">
        <v>-10.560565</v>
      </c>
      <c r="R73" s="6">
        <f t="shared" si="9"/>
        <v>20.765000000000001</v>
      </c>
      <c r="S73" s="6">
        <f t="shared" si="10"/>
        <v>-7.3524814000000003</v>
      </c>
      <c r="T73" s="6">
        <f t="shared" si="11"/>
        <v>-10.095268000000001</v>
      </c>
    </row>
    <row r="74" spans="2:20" x14ac:dyDescent="0.25">
      <c r="B74">
        <v>20025000000</v>
      </c>
      <c r="C74">
        <v>-6.1520820000000001</v>
      </c>
      <c r="D74">
        <v>-21.785786000000002</v>
      </c>
      <c r="H74" s="6">
        <f t="shared" si="6"/>
        <v>20.95</v>
      </c>
      <c r="I74" s="6">
        <f t="shared" si="7"/>
        <v>-6.4007319999999996</v>
      </c>
      <c r="J74" s="6">
        <f t="shared" si="8"/>
        <v>-19.837157999999999</v>
      </c>
      <c r="L74">
        <v>20025000000</v>
      </c>
      <c r="M74">
        <v>-6.9683881000000003</v>
      </c>
      <c r="N74">
        <v>-10.499597</v>
      </c>
      <c r="R74" s="6">
        <f t="shared" si="9"/>
        <v>20.95</v>
      </c>
      <c r="S74" s="6">
        <f t="shared" si="10"/>
        <v>-7.4970036000000002</v>
      </c>
      <c r="T74" s="6">
        <f t="shared" si="11"/>
        <v>-9.8142204</v>
      </c>
    </row>
    <row r="75" spans="2:20" x14ac:dyDescent="0.25">
      <c r="B75">
        <v>20210000000</v>
      </c>
      <c r="C75">
        <v>-6.1534939</v>
      </c>
      <c r="D75">
        <v>-22.110426</v>
      </c>
      <c r="H75" s="6">
        <f t="shared" si="6"/>
        <v>21.135000000000002</v>
      </c>
      <c r="I75" s="6">
        <f t="shared" si="7"/>
        <v>-6.5380868999999997</v>
      </c>
      <c r="J75" s="6">
        <f t="shared" si="8"/>
        <v>-18.150057</v>
      </c>
      <c r="L75">
        <v>20210000000</v>
      </c>
      <c r="M75">
        <v>-7.0030437000000001</v>
      </c>
      <c r="N75">
        <v>-10.504147</v>
      </c>
      <c r="R75" s="6">
        <f t="shared" si="9"/>
        <v>21.135000000000002</v>
      </c>
      <c r="S75" s="6">
        <f t="shared" si="10"/>
        <v>-7.6770535000000004</v>
      </c>
      <c r="T75" s="6">
        <f t="shared" si="11"/>
        <v>-9.4482926999999997</v>
      </c>
    </row>
    <row r="76" spans="2:20" x14ac:dyDescent="0.25">
      <c r="B76">
        <v>20395000000</v>
      </c>
      <c r="C76">
        <v>-6.1811069999999999</v>
      </c>
      <c r="D76">
        <v>-22.050730000000001</v>
      </c>
      <c r="H76" s="6">
        <f t="shared" si="6"/>
        <v>21.32</v>
      </c>
      <c r="I76" s="6">
        <f t="shared" si="7"/>
        <v>-6.6792021000000004</v>
      </c>
      <c r="J76" s="6">
        <f t="shared" si="8"/>
        <v>-15.515866000000001</v>
      </c>
      <c r="L76">
        <v>20395000000</v>
      </c>
      <c r="M76">
        <v>-7.0644112000000003</v>
      </c>
      <c r="N76">
        <v>-10.480475</v>
      </c>
      <c r="R76" s="6">
        <f t="shared" si="9"/>
        <v>21.32</v>
      </c>
      <c r="S76" s="6">
        <f t="shared" si="10"/>
        <v>-7.8951488000000003</v>
      </c>
      <c r="T76" s="6">
        <f t="shared" si="11"/>
        <v>-9.0478238999999991</v>
      </c>
    </row>
    <row r="77" spans="2:20" x14ac:dyDescent="0.25">
      <c r="B77">
        <v>20580000000</v>
      </c>
      <c r="C77">
        <v>-6.2244843999999997</v>
      </c>
      <c r="D77">
        <v>-21.661045000000001</v>
      </c>
      <c r="H77" s="6">
        <f t="shared" si="6"/>
        <v>21.504999999999999</v>
      </c>
      <c r="I77" s="6">
        <f t="shared" si="7"/>
        <v>-6.8176670000000001</v>
      </c>
      <c r="J77" s="6">
        <f t="shared" si="8"/>
        <v>-13.451589</v>
      </c>
      <c r="L77">
        <v>20580000000</v>
      </c>
      <c r="M77">
        <v>-7.1900276999999999</v>
      </c>
      <c r="N77">
        <v>-10.319646000000001</v>
      </c>
      <c r="R77" s="6">
        <f t="shared" si="9"/>
        <v>21.504999999999999</v>
      </c>
      <c r="S77" s="6">
        <f t="shared" si="10"/>
        <v>-8.1217746999999996</v>
      </c>
      <c r="T77" s="6">
        <f t="shared" si="11"/>
        <v>-8.6377839999999999</v>
      </c>
    </row>
    <row r="78" spans="2:20" x14ac:dyDescent="0.25">
      <c r="B78">
        <v>20765000000</v>
      </c>
      <c r="C78">
        <v>-6.3022885000000004</v>
      </c>
      <c r="D78">
        <v>-20.942091000000001</v>
      </c>
      <c r="H78" s="6">
        <f t="shared" si="6"/>
        <v>21.69</v>
      </c>
      <c r="I78" s="6">
        <f t="shared" si="7"/>
        <v>-6.9512792000000001</v>
      </c>
      <c r="J78" s="6">
        <f t="shared" si="8"/>
        <v>-12.0383</v>
      </c>
      <c r="L78">
        <v>20765000000</v>
      </c>
      <c r="M78">
        <v>-7.3524814000000003</v>
      </c>
      <c r="N78">
        <v>-10.095268000000001</v>
      </c>
      <c r="R78" s="6">
        <f t="shared" si="9"/>
        <v>21.69</v>
      </c>
      <c r="S78" s="6">
        <f t="shared" si="10"/>
        <v>-8.3149175999999994</v>
      </c>
      <c r="T78" s="6">
        <f t="shared" si="11"/>
        <v>-8.2368603</v>
      </c>
    </row>
    <row r="79" spans="2:20" x14ac:dyDescent="0.25">
      <c r="B79">
        <v>20950000000</v>
      </c>
      <c r="C79">
        <v>-6.4007319999999996</v>
      </c>
      <c r="D79">
        <v>-19.837157999999999</v>
      </c>
      <c r="H79" s="6">
        <f t="shared" si="6"/>
        <v>21.875</v>
      </c>
      <c r="I79" s="6">
        <f t="shared" si="7"/>
        <v>-7.0930862000000001</v>
      </c>
      <c r="J79" s="6">
        <f t="shared" si="8"/>
        <v>-11.000876999999999</v>
      </c>
      <c r="L79">
        <v>20950000000</v>
      </c>
      <c r="M79">
        <v>-7.4970036000000002</v>
      </c>
      <c r="N79">
        <v>-9.8142204</v>
      </c>
      <c r="R79" s="6">
        <f t="shared" si="9"/>
        <v>21.875</v>
      </c>
      <c r="S79" s="6">
        <f t="shared" si="10"/>
        <v>-8.5355319999999999</v>
      </c>
      <c r="T79" s="6">
        <f t="shared" si="11"/>
        <v>-7.8318405000000002</v>
      </c>
    </row>
    <row r="80" spans="2:20" x14ac:dyDescent="0.25">
      <c r="B80">
        <v>21135000000</v>
      </c>
      <c r="C80">
        <v>-6.5380868999999997</v>
      </c>
      <c r="D80">
        <v>-18.150057</v>
      </c>
      <c r="H80" s="6">
        <f t="shared" si="6"/>
        <v>22.06</v>
      </c>
      <c r="I80" s="6">
        <f t="shared" si="7"/>
        <v>-7.2098497999999998</v>
      </c>
      <c r="J80" s="6">
        <f t="shared" si="8"/>
        <v>-10.241294</v>
      </c>
      <c r="L80">
        <v>21135000000</v>
      </c>
      <c r="M80">
        <v>-7.6770535000000004</v>
      </c>
      <c r="N80">
        <v>-9.4482926999999997</v>
      </c>
      <c r="R80" s="6">
        <f t="shared" si="9"/>
        <v>22.06</v>
      </c>
      <c r="S80" s="6">
        <f t="shared" si="10"/>
        <v>-8.7846230999999992</v>
      </c>
      <c r="T80" s="6">
        <f t="shared" si="11"/>
        <v>-7.5092530000000002</v>
      </c>
    </row>
    <row r="81" spans="2:20" x14ac:dyDescent="0.25">
      <c r="B81">
        <v>21320000000</v>
      </c>
      <c r="C81">
        <v>-6.6792021000000004</v>
      </c>
      <c r="D81">
        <v>-15.515866000000001</v>
      </c>
      <c r="H81" s="6">
        <f t="shared" si="6"/>
        <v>22.245000000000001</v>
      </c>
      <c r="I81" s="6">
        <f t="shared" si="7"/>
        <v>-7.2898025999999998</v>
      </c>
      <c r="J81" s="6">
        <f t="shared" si="8"/>
        <v>-9.6575480000000002</v>
      </c>
      <c r="L81">
        <v>21320000000</v>
      </c>
      <c r="M81">
        <v>-7.8951488000000003</v>
      </c>
      <c r="N81">
        <v>-9.0478238999999991</v>
      </c>
      <c r="R81" s="6">
        <f t="shared" si="9"/>
        <v>22.245000000000001</v>
      </c>
      <c r="S81" s="6">
        <f t="shared" si="10"/>
        <v>-9.0010262000000001</v>
      </c>
      <c r="T81" s="6">
        <f t="shared" si="11"/>
        <v>-7.3734840999999998</v>
      </c>
    </row>
    <row r="82" spans="2:20" x14ac:dyDescent="0.25">
      <c r="B82">
        <v>21505000000</v>
      </c>
      <c r="C82">
        <v>-6.8176670000000001</v>
      </c>
      <c r="D82">
        <v>-13.451589</v>
      </c>
      <c r="H82" s="6">
        <f t="shared" si="6"/>
        <v>22.43</v>
      </c>
      <c r="I82" s="6">
        <f t="shared" si="7"/>
        <v>-7.3671230999999997</v>
      </c>
      <c r="J82" s="6">
        <f t="shared" si="8"/>
        <v>-9.1551560999999992</v>
      </c>
      <c r="L82">
        <v>21505000000</v>
      </c>
      <c r="M82">
        <v>-8.1217746999999996</v>
      </c>
      <c r="N82">
        <v>-8.6377839999999999</v>
      </c>
      <c r="R82" s="6">
        <f t="shared" si="9"/>
        <v>22.43</v>
      </c>
      <c r="S82" s="6">
        <f t="shared" si="10"/>
        <v>-9.1092233999999994</v>
      </c>
      <c r="T82" s="6">
        <f t="shared" si="11"/>
        <v>-7.3498096000000004</v>
      </c>
    </row>
    <row r="83" spans="2:20" x14ac:dyDescent="0.25">
      <c r="B83">
        <v>21690000000</v>
      </c>
      <c r="C83">
        <v>-6.9512792000000001</v>
      </c>
      <c r="D83">
        <v>-12.0383</v>
      </c>
      <c r="H83" s="6">
        <f t="shared" si="6"/>
        <v>22.614999999999998</v>
      </c>
      <c r="I83" s="6">
        <f t="shared" si="7"/>
        <v>-7.4405216999999997</v>
      </c>
      <c r="J83" s="6">
        <f t="shared" si="8"/>
        <v>-8.7298775000000006</v>
      </c>
      <c r="L83">
        <v>21690000000</v>
      </c>
      <c r="M83">
        <v>-8.3149175999999994</v>
      </c>
      <c r="N83">
        <v>-8.2368603</v>
      </c>
      <c r="R83" s="6">
        <f t="shared" si="9"/>
        <v>22.614999999999998</v>
      </c>
      <c r="S83" s="6">
        <f t="shared" si="10"/>
        <v>-9.1321335000000001</v>
      </c>
      <c r="T83" s="6">
        <f t="shared" si="11"/>
        <v>-7.4350227999999996</v>
      </c>
    </row>
    <row r="84" spans="2:20" x14ac:dyDescent="0.25">
      <c r="B84">
        <v>21875000000</v>
      </c>
      <c r="C84">
        <v>-7.0930862000000001</v>
      </c>
      <c r="D84">
        <v>-11.000876999999999</v>
      </c>
      <c r="H84" s="6">
        <f t="shared" si="6"/>
        <v>22.8</v>
      </c>
      <c r="I84" s="6">
        <f t="shared" si="7"/>
        <v>-7.5046692000000004</v>
      </c>
      <c r="J84" s="6">
        <f t="shared" si="8"/>
        <v>-8.3758621000000009</v>
      </c>
      <c r="L84">
        <v>21875000000</v>
      </c>
      <c r="M84">
        <v>-8.5355319999999999</v>
      </c>
      <c r="N84">
        <v>-7.8318405000000002</v>
      </c>
      <c r="R84" s="6">
        <f t="shared" si="9"/>
        <v>22.8</v>
      </c>
      <c r="S84" s="6">
        <f t="shared" si="10"/>
        <v>-9.1248503000000003</v>
      </c>
      <c r="T84" s="6">
        <f t="shared" si="11"/>
        <v>-7.6416826000000002</v>
      </c>
    </row>
    <row r="85" spans="2:20" x14ac:dyDescent="0.25">
      <c r="B85">
        <v>22060000000</v>
      </c>
      <c r="C85">
        <v>-7.2098497999999998</v>
      </c>
      <c r="D85">
        <v>-10.241294</v>
      </c>
      <c r="H85" s="6">
        <f t="shared" si="6"/>
        <v>22.984999999999999</v>
      </c>
      <c r="I85" s="6">
        <f t="shared" si="7"/>
        <v>-7.5582681000000003</v>
      </c>
      <c r="J85" s="6">
        <f t="shared" si="8"/>
        <v>-8.0913743999999994</v>
      </c>
      <c r="L85">
        <v>22060000000</v>
      </c>
      <c r="M85">
        <v>-8.7846230999999992</v>
      </c>
      <c r="N85">
        <v>-7.5092530000000002</v>
      </c>
      <c r="R85" s="6">
        <f t="shared" si="9"/>
        <v>22.984999999999999</v>
      </c>
      <c r="S85" s="6">
        <f t="shared" si="10"/>
        <v>-9.0236596999999996</v>
      </c>
      <c r="T85" s="6">
        <f t="shared" si="11"/>
        <v>-7.9409036999999998</v>
      </c>
    </row>
    <row r="86" spans="2:20" x14ac:dyDescent="0.25">
      <c r="B86">
        <v>22245000000</v>
      </c>
      <c r="C86">
        <v>-7.2898025999999998</v>
      </c>
      <c r="D86">
        <v>-9.6575480000000002</v>
      </c>
      <c r="H86" s="6">
        <f t="shared" si="6"/>
        <v>23.17</v>
      </c>
      <c r="I86" s="6">
        <f t="shared" si="7"/>
        <v>-7.6669086999999996</v>
      </c>
      <c r="J86" s="6">
        <f t="shared" si="8"/>
        <v>-7.8559237</v>
      </c>
      <c r="L86">
        <v>22245000000</v>
      </c>
      <c r="M86">
        <v>-9.0010262000000001</v>
      </c>
      <c r="N86">
        <v>-7.3734840999999998</v>
      </c>
      <c r="R86" s="6">
        <f t="shared" si="9"/>
        <v>23.17</v>
      </c>
      <c r="S86" s="6">
        <f t="shared" si="10"/>
        <v>-8.851737</v>
      </c>
      <c r="T86" s="6">
        <f t="shared" si="11"/>
        <v>-8.3265858000000001</v>
      </c>
    </row>
    <row r="87" spans="2:20" x14ac:dyDescent="0.25">
      <c r="B87">
        <v>22430000000</v>
      </c>
      <c r="C87">
        <v>-7.3671230999999997</v>
      </c>
      <c r="D87">
        <v>-9.1551560999999992</v>
      </c>
      <c r="H87" s="6">
        <f t="shared" si="6"/>
        <v>23.355</v>
      </c>
      <c r="I87" s="6">
        <f t="shared" si="7"/>
        <v>-7.7782764000000002</v>
      </c>
      <c r="J87" s="6">
        <f t="shared" si="8"/>
        <v>-7.6825441999999997</v>
      </c>
      <c r="L87">
        <v>22430000000</v>
      </c>
      <c r="M87">
        <v>-9.1092233999999994</v>
      </c>
      <c r="N87">
        <v>-7.3498096000000004</v>
      </c>
      <c r="R87" s="6">
        <f t="shared" si="9"/>
        <v>23.355</v>
      </c>
      <c r="S87" s="6">
        <f t="shared" si="10"/>
        <v>-8.6995114999999998</v>
      </c>
      <c r="T87" s="6">
        <f t="shared" si="11"/>
        <v>-8.7753695999999994</v>
      </c>
    </row>
    <row r="88" spans="2:20" x14ac:dyDescent="0.25">
      <c r="B88">
        <v>22615000000</v>
      </c>
      <c r="C88">
        <v>-7.4405216999999997</v>
      </c>
      <c r="D88">
        <v>-8.7298775000000006</v>
      </c>
      <c r="H88" s="6">
        <f t="shared" si="6"/>
        <v>23.54</v>
      </c>
      <c r="I88" s="6">
        <f t="shared" si="7"/>
        <v>-7.8354296999999997</v>
      </c>
      <c r="J88" s="6">
        <f t="shared" si="8"/>
        <v>-7.5710039</v>
      </c>
      <c r="L88">
        <v>22615000000</v>
      </c>
      <c r="M88">
        <v>-9.1321335000000001</v>
      </c>
      <c r="N88">
        <v>-7.4350227999999996</v>
      </c>
      <c r="R88" s="6">
        <f t="shared" si="9"/>
        <v>23.54</v>
      </c>
      <c r="S88" s="6">
        <f t="shared" si="10"/>
        <v>-8.6212111</v>
      </c>
      <c r="T88" s="6">
        <f t="shared" si="11"/>
        <v>-9.2577485999999993</v>
      </c>
    </row>
    <row r="89" spans="2:20" x14ac:dyDescent="0.25">
      <c r="B89">
        <v>22800000000</v>
      </c>
      <c r="C89">
        <v>-7.5046692000000004</v>
      </c>
      <c r="D89">
        <v>-8.3758621000000009</v>
      </c>
      <c r="H89" s="6">
        <f t="shared" si="6"/>
        <v>23.725000000000001</v>
      </c>
      <c r="I89" s="6">
        <f t="shared" si="7"/>
        <v>-7.8449220999999998</v>
      </c>
      <c r="J89" s="6">
        <f t="shared" si="8"/>
        <v>-7.5350919000000003</v>
      </c>
      <c r="L89">
        <v>22800000000</v>
      </c>
      <c r="M89">
        <v>-9.1248503000000003</v>
      </c>
      <c r="N89">
        <v>-7.6416826000000002</v>
      </c>
      <c r="R89" s="6">
        <f t="shared" si="9"/>
        <v>23.725000000000001</v>
      </c>
      <c r="S89" s="6">
        <f t="shared" si="10"/>
        <v>-8.5937280999999999</v>
      </c>
      <c r="T89" s="6">
        <f t="shared" si="11"/>
        <v>-9.7326478999999999</v>
      </c>
    </row>
    <row r="90" spans="2:20" x14ac:dyDescent="0.25">
      <c r="B90">
        <v>22985000000</v>
      </c>
      <c r="C90">
        <v>-7.5582681000000003</v>
      </c>
      <c r="D90">
        <v>-8.0913743999999994</v>
      </c>
      <c r="H90" s="6">
        <f t="shared" si="6"/>
        <v>23.91</v>
      </c>
      <c r="I90" s="6">
        <f t="shared" si="7"/>
        <v>-7.8491711999999998</v>
      </c>
      <c r="J90" s="6">
        <f t="shared" si="8"/>
        <v>-7.5706195999999997</v>
      </c>
      <c r="L90">
        <v>22985000000</v>
      </c>
      <c r="M90">
        <v>-9.0236596999999996</v>
      </c>
      <c r="N90">
        <v>-7.9409036999999998</v>
      </c>
      <c r="R90" s="6">
        <f t="shared" si="9"/>
        <v>23.91</v>
      </c>
      <c r="S90" s="6">
        <f t="shared" si="10"/>
        <v>-8.5874596000000007</v>
      </c>
      <c r="T90" s="6">
        <f t="shared" si="11"/>
        <v>-10.140029999999999</v>
      </c>
    </row>
    <row r="91" spans="2:20" x14ac:dyDescent="0.25">
      <c r="B91">
        <v>23170000000</v>
      </c>
      <c r="C91">
        <v>-7.6669086999999996</v>
      </c>
      <c r="D91">
        <v>-7.8559237</v>
      </c>
      <c r="H91" s="6">
        <f t="shared" si="6"/>
        <v>24.094999999999999</v>
      </c>
      <c r="I91" s="6">
        <f t="shared" si="7"/>
        <v>-7.8111629000000002</v>
      </c>
      <c r="J91" s="6">
        <f t="shared" si="8"/>
        <v>-7.6960316000000004</v>
      </c>
      <c r="L91">
        <v>23170000000</v>
      </c>
      <c r="M91">
        <v>-8.851737</v>
      </c>
      <c r="N91">
        <v>-8.3265858000000001</v>
      </c>
      <c r="R91" s="6">
        <f t="shared" si="9"/>
        <v>24.094999999999999</v>
      </c>
      <c r="S91" s="6">
        <f t="shared" si="10"/>
        <v>-8.6198596999999992</v>
      </c>
      <c r="T91" s="6">
        <f t="shared" si="11"/>
        <v>-10.460025</v>
      </c>
    </row>
    <row r="92" spans="2:20" x14ac:dyDescent="0.25">
      <c r="B92">
        <v>23355000000</v>
      </c>
      <c r="C92">
        <v>-7.7782764000000002</v>
      </c>
      <c r="D92">
        <v>-7.6825441999999997</v>
      </c>
      <c r="H92" s="6">
        <f t="shared" si="6"/>
        <v>24.28</v>
      </c>
      <c r="I92" s="6">
        <f t="shared" si="7"/>
        <v>-7.7512479000000001</v>
      </c>
      <c r="J92" s="6">
        <f t="shared" si="8"/>
        <v>-7.8881515999999996</v>
      </c>
      <c r="L92">
        <v>23355000000</v>
      </c>
      <c r="M92">
        <v>-8.6995114999999998</v>
      </c>
      <c r="N92">
        <v>-8.7753695999999994</v>
      </c>
      <c r="R92" s="6">
        <f t="shared" si="9"/>
        <v>24.28</v>
      </c>
      <c r="S92" s="6">
        <f t="shared" si="10"/>
        <v>-8.6751298999999999</v>
      </c>
      <c r="T92" s="6">
        <f t="shared" si="11"/>
        <v>-10.668142</v>
      </c>
    </row>
    <row r="93" spans="2:20" x14ac:dyDescent="0.25">
      <c r="B93">
        <v>23540000000</v>
      </c>
      <c r="C93">
        <v>-7.8354296999999997</v>
      </c>
      <c r="D93">
        <v>-7.5710039</v>
      </c>
      <c r="H93" s="6">
        <f t="shared" si="6"/>
        <v>24.465</v>
      </c>
      <c r="I93" s="6">
        <f t="shared" si="7"/>
        <v>-7.6814260000000001</v>
      </c>
      <c r="J93" s="6">
        <f t="shared" si="8"/>
        <v>-8.1573867999999994</v>
      </c>
      <c r="L93">
        <v>23540000000</v>
      </c>
      <c r="M93">
        <v>-8.6212111</v>
      </c>
      <c r="N93">
        <v>-9.2577485999999993</v>
      </c>
      <c r="R93" s="6">
        <f t="shared" si="9"/>
        <v>24.465</v>
      </c>
      <c r="S93" s="6">
        <f t="shared" si="10"/>
        <v>-8.7469263000000002</v>
      </c>
      <c r="T93" s="6">
        <f t="shared" si="11"/>
        <v>-10.760064</v>
      </c>
    </row>
    <row r="94" spans="2:20" x14ac:dyDescent="0.25">
      <c r="B94">
        <v>23725000000</v>
      </c>
      <c r="C94">
        <v>-7.8449220999999998</v>
      </c>
      <c r="D94">
        <v>-7.5350919000000003</v>
      </c>
      <c r="H94" s="6">
        <f t="shared" si="6"/>
        <v>24.65</v>
      </c>
      <c r="I94" s="6">
        <f t="shared" si="7"/>
        <v>-7.6274023</v>
      </c>
      <c r="J94" s="6">
        <f t="shared" si="8"/>
        <v>-8.4705829999999995</v>
      </c>
      <c r="L94">
        <v>23725000000</v>
      </c>
      <c r="M94">
        <v>-8.5937280999999999</v>
      </c>
      <c r="N94">
        <v>-9.7326478999999999</v>
      </c>
      <c r="R94" s="6">
        <f t="shared" si="9"/>
        <v>24.65</v>
      </c>
      <c r="S94" s="6">
        <f t="shared" si="10"/>
        <v>-8.7967510000000004</v>
      </c>
      <c r="T94" s="6">
        <f t="shared" si="11"/>
        <v>-10.761415</v>
      </c>
    </row>
    <row r="95" spans="2:20" x14ac:dyDescent="0.25">
      <c r="B95">
        <v>23910000000</v>
      </c>
      <c r="C95">
        <v>-7.8491711999999998</v>
      </c>
      <c r="D95">
        <v>-7.5706195999999997</v>
      </c>
      <c r="H95" s="6">
        <f t="shared" si="6"/>
        <v>24.835000000000001</v>
      </c>
      <c r="I95" s="6">
        <f t="shared" si="7"/>
        <v>-7.5950860999999996</v>
      </c>
      <c r="J95" s="6">
        <f t="shared" si="8"/>
        <v>-8.8210888000000001</v>
      </c>
      <c r="L95">
        <v>23910000000</v>
      </c>
      <c r="M95">
        <v>-8.5874596000000007</v>
      </c>
      <c r="N95">
        <v>-10.140029999999999</v>
      </c>
      <c r="R95" s="6">
        <f t="shared" si="9"/>
        <v>24.835000000000001</v>
      </c>
      <c r="S95" s="6">
        <f t="shared" si="10"/>
        <v>-8.8186444999999996</v>
      </c>
      <c r="T95" s="6">
        <f t="shared" si="11"/>
        <v>-10.660287</v>
      </c>
    </row>
    <row r="96" spans="2:20" x14ac:dyDescent="0.25">
      <c r="B96">
        <v>24095000000</v>
      </c>
      <c r="C96">
        <v>-7.8111629000000002</v>
      </c>
      <c r="D96">
        <v>-7.6960316000000004</v>
      </c>
      <c r="H96" s="6">
        <f t="shared" si="6"/>
        <v>25.02</v>
      </c>
      <c r="I96" s="6">
        <f t="shared" si="7"/>
        <v>-7.5751166000000003</v>
      </c>
      <c r="J96" s="6">
        <f t="shared" si="8"/>
        <v>-9.2035941999999995</v>
      </c>
      <c r="L96">
        <v>24095000000</v>
      </c>
      <c r="M96">
        <v>-8.6198596999999992</v>
      </c>
      <c r="N96">
        <v>-10.460025</v>
      </c>
      <c r="R96" s="6">
        <f t="shared" si="9"/>
        <v>25.02</v>
      </c>
      <c r="S96" s="6">
        <f t="shared" si="10"/>
        <v>-8.8349914999999992</v>
      </c>
      <c r="T96" s="6">
        <f t="shared" si="11"/>
        <v>-10.475863</v>
      </c>
    </row>
    <row r="97" spans="2:20" x14ac:dyDescent="0.25">
      <c r="B97">
        <v>24280000000</v>
      </c>
      <c r="C97">
        <v>-7.7512479000000001</v>
      </c>
      <c r="D97">
        <v>-7.8881515999999996</v>
      </c>
      <c r="H97" s="6">
        <f t="shared" si="6"/>
        <v>25.204999999999998</v>
      </c>
      <c r="I97" s="6">
        <f t="shared" si="7"/>
        <v>-7.5284332999999997</v>
      </c>
      <c r="J97" s="6">
        <f t="shared" si="8"/>
        <v>-9.5761909000000003</v>
      </c>
      <c r="L97">
        <v>24280000000</v>
      </c>
      <c r="M97">
        <v>-8.6751298999999999</v>
      </c>
      <c r="N97">
        <v>-10.668142</v>
      </c>
      <c r="R97" s="6">
        <f t="shared" si="9"/>
        <v>25.204999999999998</v>
      </c>
      <c r="S97" s="6">
        <f t="shared" si="10"/>
        <v>-8.8555478999999995</v>
      </c>
      <c r="T97" s="6">
        <f t="shared" si="11"/>
        <v>-10.262812</v>
      </c>
    </row>
    <row r="98" spans="2:20" x14ac:dyDescent="0.25">
      <c r="B98">
        <v>24465000000</v>
      </c>
      <c r="C98">
        <v>-7.6814260000000001</v>
      </c>
      <c r="D98">
        <v>-8.1573867999999994</v>
      </c>
      <c r="H98" s="6">
        <f t="shared" si="6"/>
        <v>25.39</v>
      </c>
      <c r="I98" s="6">
        <f t="shared" si="7"/>
        <v>-7.4980373</v>
      </c>
      <c r="J98" s="6">
        <f t="shared" si="8"/>
        <v>-9.9299058999999996</v>
      </c>
      <c r="L98">
        <v>24465000000</v>
      </c>
      <c r="M98">
        <v>-8.7469263000000002</v>
      </c>
      <c r="N98">
        <v>-10.760064</v>
      </c>
      <c r="R98" s="6">
        <f t="shared" si="9"/>
        <v>25.39</v>
      </c>
      <c r="S98" s="6">
        <f t="shared" si="10"/>
        <v>-8.8535728000000002</v>
      </c>
      <c r="T98" s="6">
        <f t="shared" si="11"/>
        <v>-10.052604000000001</v>
      </c>
    </row>
    <row r="99" spans="2:20" x14ac:dyDescent="0.25">
      <c r="B99">
        <v>24650000000</v>
      </c>
      <c r="C99">
        <v>-7.6274023</v>
      </c>
      <c r="D99">
        <v>-8.4705829999999995</v>
      </c>
      <c r="H99" s="6">
        <f t="shared" si="6"/>
        <v>25.574999999999999</v>
      </c>
      <c r="I99" s="6">
        <f t="shared" si="7"/>
        <v>-7.4859914999999999</v>
      </c>
      <c r="J99" s="6">
        <f t="shared" si="8"/>
        <v>-10.256957</v>
      </c>
      <c r="L99">
        <v>24650000000</v>
      </c>
      <c r="M99">
        <v>-8.7967510000000004</v>
      </c>
      <c r="N99">
        <v>-10.761415</v>
      </c>
      <c r="R99" s="6">
        <f t="shared" si="9"/>
        <v>25.574999999999999</v>
      </c>
      <c r="S99" s="6">
        <f t="shared" si="10"/>
        <v>-8.8178110000000007</v>
      </c>
      <c r="T99" s="6">
        <f t="shared" si="11"/>
        <v>-9.8902892999999992</v>
      </c>
    </row>
    <row r="100" spans="2:20" x14ac:dyDescent="0.25">
      <c r="B100">
        <v>24835000000</v>
      </c>
      <c r="C100">
        <v>-7.5950860999999996</v>
      </c>
      <c r="D100">
        <v>-8.8210888000000001</v>
      </c>
      <c r="H100" s="6">
        <f t="shared" si="6"/>
        <v>25.76</v>
      </c>
      <c r="I100" s="6">
        <f t="shared" si="7"/>
        <v>-7.4673404999999997</v>
      </c>
      <c r="J100" s="6">
        <f t="shared" si="8"/>
        <v>-10.518817</v>
      </c>
      <c r="L100">
        <v>24835000000</v>
      </c>
      <c r="M100">
        <v>-8.8186444999999996</v>
      </c>
      <c r="N100">
        <v>-10.660287</v>
      </c>
      <c r="R100" s="6">
        <f t="shared" si="9"/>
        <v>25.76</v>
      </c>
      <c r="S100" s="6">
        <f t="shared" si="10"/>
        <v>-8.7796230000000008</v>
      </c>
      <c r="T100" s="6">
        <f t="shared" si="11"/>
        <v>-9.8007487999999992</v>
      </c>
    </row>
    <row r="101" spans="2:20" x14ac:dyDescent="0.25">
      <c r="B101">
        <v>25020000000</v>
      </c>
      <c r="C101">
        <v>-7.5751166000000003</v>
      </c>
      <c r="D101">
        <v>-9.2035941999999995</v>
      </c>
      <c r="H101" s="6">
        <f t="shared" si="6"/>
        <v>25.945</v>
      </c>
      <c r="I101" s="6">
        <f t="shared" si="7"/>
        <v>-7.4276666999999996</v>
      </c>
      <c r="J101" s="6">
        <f t="shared" si="8"/>
        <v>-10.736333999999999</v>
      </c>
      <c r="L101">
        <v>25020000000</v>
      </c>
      <c r="M101">
        <v>-8.8349914999999992</v>
      </c>
      <c r="N101">
        <v>-10.475863</v>
      </c>
      <c r="R101" s="6">
        <f t="shared" si="9"/>
        <v>25.945</v>
      </c>
      <c r="S101" s="6">
        <f t="shared" si="10"/>
        <v>-8.7318496999999997</v>
      </c>
      <c r="T101" s="6">
        <f t="shared" si="11"/>
        <v>-9.7737350000000003</v>
      </c>
    </row>
    <row r="102" spans="2:20" x14ac:dyDescent="0.25">
      <c r="B102">
        <v>25205000000</v>
      </c>
      <c r="C102">
        <v>-7.5284332999999997</v>
      </c>
      <c r="D102">
        <v>-9.5761909000000003</v>
      </c>
      <c r="H102" s="6">
        <f t="shared" si="6"/>
        <v>26.13</v>
      </c>
      <c r="I102" s="6">
        <f t="shared" si="7"/>
        <v>-7.4128246000000004</v>
      </c>
      <c r="J102" s="6">
        <f t="shared" si="8"/>
        <v>-10.88143</v>
      </c>
      <c r="L102">
        <v>25205000000</v>
      </c>
      <c r="M102">
        <v>-8.8555478999999995</v>
      </c>
      <c r="N102">
        <v>-10.262812</v>
      </c>
      <c r="R102" s="6">
        <f t="shared" si="9"/>
        <v>26.13</v>
      </c>
      <c r="S102" s="6">
        <f t="shared" si="10"/>
        <v>-8.6635598999999992</v>
      </c>
      <c r="T102" s="6">
        <f t="shared" si="11"/>
        <v>-9.8249817000000004</v>
      </c>
    </row>
    <row r="103" spans="2:20" x14ac:dyDescent="0.25">
      <c r="B103">
        <v>25390000000</v>
      </c>
      <c r="C103">
        <v>-7.4980373</v>
      </c>
      <c r="D103">
        <v>-9.9299058999999996</v>
      </c>
      <c r="H103" s="6">
        <f t="shared" si="6"/>
        <v>26.315000000000001</v>
      </c>
      <c r="I103" s="6">
        <f t="shared" si="7"/>
        <v>-7.3979663999999996</v>
      </c>
      <c r="J103" s="6">
        <f t="shared" si="8"/>
        <v>-11.014768999999999</v>
      </c>
      <c r="L103">
        <v>25390000000</v>
      </c>
      <c r="M103">
        <v>-8.8535728000000002</v>
      </c>
      <c r="N103">
        <v>-10.052604000000001</v>
      </c>
      <c r="R103" s="6">
        <f t="shared" si="9"/>
        <v>26.315000000000001</v>
      </c>
      <c r="S103" s="6">
        <f t="shared" si="10"/>
        <v>-8.6027173999999995</v>
      </c>
      <c r="T103" s="6">
        <f t="shared" si="11"/>
        <v>-9.9038134000000007</v>
      </c>
    </row>
    <row r="104" spans="2:20" x14ac:dyDescent="0.25">
      <c r="B104">
        <v>25575000000</v>
      </c>
      <c r="C104">
        <v>-7.4859914999999999</v>
      </c>
      <c r="D104">
        <v>-10.256957</v>
      </c>
      <c r="H104" s="6">
        <f t="shared" si="6"/>
        <v>26.5</v>
      </c>
      <c r="I104" s="6">
        <f t="shared" si="7"/>
        <v>-7.4012909000000002</v>
      </c>
      <c r="J104" s="6">
        <f t="shared" si="8"/>
        <v>-11.112325</v>
      </c>
      <c r="L104">
        <v>25575000000</v>
      </c>
      <c r="M104">
        <v>-8.8178110000000007</v>
      </c>
      <c r="N104">
        <v>-9.8902892999999992</v>
      </c>
      <c r="R104" s="6">
        <f t="shared" si="9"/>
        <v>26.5</v>
      </c>
      <c r="S104" s="6">
        <f t="shared" si="10"/>
        <v>-8.5472249999999992</v>
      </c>
      <c r="T104" s="6">
        <f t="shared" si="11"/>
        <v>-10.016973999999999</v>
      </c>
    </row>
    <row r="105" spans="2:20" x14ac:dyDescent="0.25">
      <c r="B105">
        <v>25760000000</v>
      </c>
      <c r="C105">
        <v>-7.4673404999999997</v>
      </c>
      <c r="D105">
        <v>-10.518817</v>
      </c>
      <c r="H105" s="6">
        <f t="shared" si="6"/>
        <v>26.684999999999999</v>
      </c>
      <c r="I105" s="6">
        <f t="shared" si="7"/>
        <v>-7.3772855000000002</v>
      </c>
      <c r="J105" s="6">
        <f t="shared" si="8"/>
        <v>-11.192489</v>
      </c>
      <c r="L105">
        <v>25760000000</v>
      </c>
      <c r="M105">
        <v>-8.7796230000000008</v>
      </c>
      <c r="N105">
        <v>-9.8007487999999992</v>
      </c>
      <c r="R105" s="6">
        <f t="shared" si="9"/>
        <v>26.684999999999999</v>
      </c>
      <c r="S105" s="6">
        <f t="shared" si="10"/>
        <v>-8.5387020000000007</v>
      </c>
      <c r="T105" s="6">
        <f t="shared" si="11"/>
        <v>-10.174269000000001</v>
      </c>
    </row>
    <row r="106" spans="2:20" x14ac:dyDescent="0.25">
      <c r="B106">
        <v>25945000000</v>
      </c>
      <c r="C106">
        <v>-7.4276666999999996</v>
      </c>
      <c r="D106">
        <v>-10.736333999999999</v>
      </c>
      <c r="H106" s="6">
        <f t="shared" si="6"/>
        <v>26.87</v>
      </c>
      <c r="I106" s="6">
        <f t="shared" si="7"/>
        <v>-7.3563036999999998</v>
      </c>
      <c r="J106" s="6">
        <f t="shared" si="8"/>
        <v>-11.289236000000001</v>
      </c>
      <c r="L106">
        <v>25945000000</v>
      </c>
      <c r="M106">
        <v>-8.7318496999999997</v>
      </c>
      <c r="N106">
        <v>-9.7737350000000003</v>
      </c>
      <c r="R106" s="6">
        <f t="shared" si="9"/>
        <v>26.87</v>
      </c>
      <c r="S106" s="6">
        <f t="shared" si="10"/>
        <v>-8.5612335000000002</v>
      </c>
      <c r="T106" s="6">
        <f t="shared" si="11"/>
        <v>-10.336556</v>
      </c>
    </row>
    <row r="107" spans="2:20" x14ac:dyDescent="0.25">
      <c r="B107">
        <v>26130000000</v>
      </c>
      <c r="C107">
        <v>-7.4128246000000004</v>
      </c>
      <c r="D107">
        <v>-10.88143</v>
      </c>
      <c r="H107" s="6">
        <f t="shared" si="6"/>
        <v>27.055</v>
      </c>
      <c r="I107" s="6">
        <f t="shared" si="7"/>
        <v>-7.3402399999999997</v>
      </c>
      <c r="J107" s="6">
        <f t="shared" si="8"/>
        <v>-11.39071</v>
      </c>
      <c r="L107">
        <v>26130000000</v>
      </c>
      <c r="M107">
        <v>-8.6635598999999992</v>
      </c>
      <c r="N107">
        <v>-9.8249817000000004</v>
      </c>
      <c r="R107" s="6">
        <f t="shared" si="9"/>
        <v>27.055</v>
      </c>
      <c r="S107" s="6">
        <f t="shared" si="10"/>
        <v>-8.5841942000000007</v>
      </c>
      <c r="T107" s="6">
        <f t="shared" si="11"/>
        <v>-10.493781</v>
      </c>
    </row>
    <row r="108" spans="2:20" x14ac:dyDescent="0.25">
      <c r="B108">
        <v>26315000000</v>
      </c>
      <c r="C108">
        <v>-7.3979663999999996</v>
      </c>
      <c r="D108">
        <v>-11.014768999999999</v>
      </c>
      <c r="H108" s="6">
        <f t="shared" si="6"/>
        <v>27.24</v>
      </c>
      <c r="I108" s="6">
        <f t="shared" si="7"/>
        <v>-7.3261456000000003</v>
      </c>
      <c r="J108" s="6">
        <f t="shared" si="8"/>
        <v>-11.506759000000001</v>
      </c>
      <c r="L108">
        <v>26315000000</v>
      </c>
      <c r="M108">
        <v>-8.6027173999999995</v>
      </c>
      <c r="N108">
        <v>-9.9038134000000007</v>
      </c>
      <c r="R108" s="6">
        <f t="shared" si="9"/>
        <v>27.24</v>
      </c>
      <c r="S108" s="6">
        <f t="shared" si="10"/>
        <v>-8.6045341000000004</v>
      </c>
      <c r="T108" s="6">
        <f t="shared" si="11"/>
        <v>-10.629160000000001</v>
      </c>
    </row>
    <row r="109" spans="2:20" x14ac:dyDescent="0.25">
      <c r="B109">
        <v>26500000000</v>
      </c>
      <c r="C109">
        <v>-7.4012909000000002</v>
      </c>
      <c r="D109">
        <v>-11.112325</v>
      </c>
      <c r="H109" s="6">
        <f t="shared" si="6"/>
        <v>27.425000000000001</v>
      </c>
      <c r="I109" s="6">
        <f t="shared" si="7"/>
        <v>-7.2861094</v>
      </c>
      <c r="J109" s="6">
        <f t="shared" si="8"/>
        <v>-11.684485</v>
      </c>
      <c r="L109">
        <v>26500000000</v>
      </c>
      <c r="M109">
        <v>-8.5472249999999992</v>
      </c>
      <c r="N109">
        <v>-10.016973999999999</v>
      </c>
      <c r="R109" s="6">
        <f t="shared" si="9"/>
        <v>27.425000000000001</v>
      </c>
      <c r="S109" s="6">
        <f t="shared" si="10"/>
        <v>-8.6397256999999996</v>
      </c>
      <c r="T109" s="6">
        <f t="shared" si="11"/>
        <v>-10.72526</v>
      </c>
    </row>
    <row r="110" spans="2:20" x14ac:dyDescent="0.25">
      <c r="B110">
        <v>26685000000</v>
      </c>
      <c r="C110">
        <v>-7.3772855000000002</v>
      </c>
      <c r="D110">
        <v>-11.192489</v>
      </c>
      <c r="H110" s="6">
        <f t="shared" si="6"/>
        <v>27.61</v>
      </c>
      <c r="I110" s="6">
        <f t="shared" si="7"/>
        <v>-7.2633367</v>
      </c>
      <c r="J110" s="6">
        <f t="shared" si="8"/>
        <v>-11.894917</v>
      </c>
      <c r="L110">
        <v>26685000000</v>
      </c>
      <c r="M110">
        <v>-8.5387020000000007</v>
      </c>
      <c r="N110">
        <v>-10.174269000000001</v>
      </c>
      <c r="R110" s="6">
        <f t="shared" si="9"/>
        <v>27.61</v>
      </c>
      <c r="S110" s="6">
        <f t="shared" si="10"/>
        <v>-8.6673346000000002</v>
      </c>
      <c r="T110" s="6">
        <f t="shared" si="11"/>
        <v>-10.811619</v>
      </c>
    </row>
    <row r="111" spans="2:20" x14ac:dyDescent="0.25">
      <c r="B111">
        <v>26870000000</v>
      </c>
      <c r="C111">
        <v>-7.3563036999999998</v>
      </c>
      <c r="D111">
        <v>-11.289236000000001</v>
      </c>
      <c r="H111" s="6">
        <f t="shared" si="6"/>
        <v>27.795000000000002</v>
      </c>
      <c r="I111" s="6">
        <f t="shared" si="7"/>
        <v>-7.2264131999999996</v>
      </c>
      <c r="J111" s="6">
        <f t="shared" si="8"/>
        <v>-12.189489</v>
      </c>
      <c r="L111">
        <v>26870000000</v>
      </c>
      <c r="M111">
        <v>-8.5612335000000002</v>
      </c>
      <c r="N111">
        <v>-10.336556</v>
      </c>
      <c r="R111" s="6">
        <f t="shared" si="9"/>
        <v>27.795000000000002</v>
      </c>
      <c r="S111" s="6">
        <f t="shared" si="10"/>
        <v>-8.7053022000000002</v>
      </c>
      <c r="T111" s="6">
        <f t="shared" si="11"/>
        <v>-10.857861</v>
      </c>
    </row>
    <row r="112" spans="2:20" x14ac:dyDescent="0.25">
      <c r="B112">
        <v>27055000000</v>
      </c>
      <c r="C112">
        <v>-7.3402399999999997</v>
      </c>
      <c r="D112">
        <v>-11.39071</v>
      </c>
      <c r="H112" s="6">
        <f t="shared" si="6"/>
        <v>27.98</v>
      </c>
      <c r="I112" s="6">
        <f t="shared" si="7"/>
        <v>-7.2071471000000003</v>
      </c>
      <c r="J112" s="6">
        <f t="shared" si="8"/>
        <v>-12.572628</v>
      </c>
      <c r="L112">
        <v>27055000000</v>
      </c>
      <c r="M112">
        <v>-8.5841942000000007</v>
      </c>
      <c r="N112">
        <v>-10.493781</v>
      </c>
      <c r="R112" s="6">
        <f t="shared" si="9"/>
        <v>27.98</v>
      </c>
      <c r="S112" s="6">
        <f t="shared" si="10"/>
        <v>-8.7399035000000005</v>
      </c>
      <c r="T112" s="6">
        <f t="shared" si="11"/>
        <v>-10.888985</v>
      </c>
    </row>
    <row r="113" spans="2:20" x14ac:dyDescent="0.25">
      <c r="B113">
        <v>27240000000</v>
      </c>
      <c r="C113">
        <v>-7.3261456000000003</v>
      </c>
      <c r="D113">
        <v>-11.506759000000001</v>
      </c>
      <c r="H113" s="6">
        <f t="shared" si="6"/>
        <v>28.164999999999999</v>
      </c>
      <c r="I113" s="6">
        <f t="shared" si="7"/>
        <v>-7.1888722999999999</v>
      </c>
      <c r="J113" s="6">
        <f t="shared" si="8"/>
        <v>-13.044229</v>
      </c>
      <c r="L113">
        <v>27240000000</v>
      </c>
      <c r="M113">
        <v>-8.6045341000000004</v>
      </c>
      <c r="N113">
        <v>-10.629160000000001</v>
      </c>
      <c r="R113" s="6">
        <f t="shared" si="9"/>
        <v>28.164999999999999</v>
      </c>
      <c r="S113" s="6">
        <f t="shared" si="10"/>
        <v>-8.7856693000000003</v>
      </c>
      <c r="T113" s="6">
        <f t="shared" si="11"/>
        <v>-10.903275000000001</v>
      </c>
    </row>
    <row r="114" spans="2:20" x14ac:dyDescent="0.25">
      <c r="B114">
        <v>27425000000</v>
      </c>
      <c r="C114">
        <v>-7.2861094</v>
      </c>
      <c r="D114">
        <v>-11.684485</v>
      </c>
      <c r="H114" s="6">
        <f t="shared" si="6"/>
        <v>28.35</v>
      </c>
      <c r="I114" s="6">
        <f t="shared" si="7"/>
        <v>-7.1619948999999998</v>
      </c>
      <c r="J114" s="6">
        <f t="shared" si="8"/>
        <v>-13.654310000000001</v>
      </c>
      <c r="L114">
        <v>27425000000</v>
      </c>
      <c r="M114">
        <v>-8.6397256999999996</v>
      </c>
      <c r="N114">
        <v>-10.72526</v>
      </c>
      <c r="R114" s="6">
        <f t="shared" si="9"/>
        <v>28.35</v>
      </c>
      <c r="S114" s="6">
        <f t="shared" si="10"/>
        <v>-8.8249206999999998</v>
      </c>
      <c r="T114" s="6">
        <f t="shared" si="11"/>
        <v>-10.891567</v>
      </c>
    </row>
    <row r="115" spans="2:20" x14ac:dyDescent="0.25">
      <c r="B115">
        <v>27610000000</v>
      </c>
      <c r="C115">
        <v>-7.2633367</v>
      </c>
      <c r="D115">
        <v>-11.894917</v>
      </c>
      <c r="H115" s="6">
        <f t="shared" si="6"/>
        <v>28.535</v>
      </c>
      <c r="I115" s="6">
        <f t="shared" si="7"/>
        <v>-7.1427364000000004</v>
      </c>
      <c r="J115" s="6">
        <f t="shared" si="8"/>
        <v>-14.382542000000001</v>
      </c>
      <c r="L115">
        <v>27610000000</v>
      </c>
      <c r="M115">
        <v>-8.6673346000000002</v>
      </c>
      <c r="N115">
        <v>-10.811619</v>
      </c>
      <c r="R115" s="6">
        <f t="shared" si="9"/>
        <v>28.535</v>
      </c>
      <c r="S115" s="6">
        <f t="shared" si="10"/>
        <v>-8.8674765000000004</v>
      </c>
      <c r="T115" s="6">
        <f t="shared" si="11"/>
        <v>-10.849726</v>
      </c>
    </row>
    <row r="116" spans="2:20" x14ac:dyDescent="0.25">
      <c r="B116">
        <v>27795000000</v>
      </c>
      <c r="C116">
        <v>-7.2264131999999996</v>
      </c>
      <c r="D116">
        <v>-12.189489</v>
      </c>
      <c r="H116" s="6">
        <f t="shared" si="6"/>
        <v>28.72</v>
      </c>
      <c r="I116" s="6">
        <f t="shared" si="7"/>
        <v>-7.1482143000000002</v>
      </c>
      <c r="J116" s="6">
        <f t="shared" si="8"/>
        <v>-15.232374</v>
      </c>
      <c r="L116">
        <v>27795000000</v>
      </c>
      <c r="M116">
        <v>-8.7053022000000002</v>
      </c>
      <c r="N116">
        <v>-10.857861</v>
      </c>
      <c r="R116" s="6">
        <f t="shared" si="9"/>
        <v>28.72</v>
      </c>
      <c r="S116" s="6">
        <f t="shared" si="10"/>
        <v>-8.8785658000000005</v>
      </c>
      <c r="T116" s="6">
        <f t="shared" si="11"/>
        <v>-10.795722</v>
      </c>
    </row>
    <row r="117" spans="2:20" x14ac:dyDescent="0.25">
      <c r="B117">
        <v>27980000000</v>
      </c>
      <c r="C117">
        <v>-7.2071471000000003</v>
      </c>
      <c r="D117">
        <v>-12.572628</v>
      </c>
      <c r="H117" s="6">
        <f t="shared" si="6"/>
        <v>28.905000000000001</v>
      </c>
      <c r="I117" s="6">
        <f t="shared" si="7"/>
        <v>-7.1498451000000003</v>
      </c>
      <c r="J117" s="6">
        <f t="shared" si="8"/>
        <v>-16.198205999999999</v>
      </c>
      <c r="L117">
        <v>27980000000</v>
      </c>
      <c r="M117">
        <v>-8.7399035000000005</v>
      </c>
      <c r="N117">
        <v>-10.888985</v>
      </c>
      <c r="R117" s="6">
        <f t="shared" si="9"/>
        <v>28.905000000000001</v>
      </c>
      <c r="S117" s="6">
        <f t="shared" si="10"/>
        <v>-8.8973245999999993</v>
      </c>
      <c r="T117" s="6">
        <f t="shared" si="11"/>
        <v>-10.748608000000001</v>
      </c>
    </row>
    <row r="118" spans="2:20" x14ac:dyDescent="0.25">
      <c r="B118">
        <v>28165000000</v>
      </c>
      <c r="C118">
        <v>-7.1888722999999999</v>
      </c>
      <c r="D118">
        <v>-13.044229</v>
      </c>
      <c r="H118" s="6">
        <f t="shared" si="6"/>
        <v>29.09</v>
      </c>
      <c r="I118" s="6">
        <f t="shared" si="7"/>
        <v>-7.1579666</v>
      </c>
      <c r="J118" s="6">
        <f t="shared" si="8"/>
        <v>-17.090150999999999</v>
      </c>
      <c r="L118">
        <v>28165000000</v>
      </c>
      <c r="M118">
        <v>-8.7856693000000003</v>
      </c>
      <c r="N118">
        <v>-10.903275000000001</v>
      </c>
      <c r="R118" s="6">
        <f t="shared" si="9"/>
        <v>29.09</v>
      </c>
      <c r="S118" s="6">
        <f t="shared" si="10"/>
        <v>-8.9101601000000006</v>
      </c>
      <c r="T118" s="6">
        <f t="shared" si="11"/>
        <v>-10.725932999999999</v>
      </c>
    </row>
    <row r="119" spans="2:20" x14ac:dyDescent="0.25">
      <c r="B119">
        <v>28350000000</v>
      </c>
      <c r="C119">
        <v>-7.1619948999999998</v>
      </c>
      <c r="D119">
        <v>-13.654310000000001</v>
      </c>
      <c r="H119" s="6">
        <f t="shared" si="6"/>
        <v>29.274999999999999</v>
      </c>
      <c r="I119" s="6">
        <f t="shared" si="7"/>
        <v>-7.1685556999999998</v>
      </c>
      <c r="J119" s="6">
        <f t="shared" si="8"/>
        <v>-17.887208999999999</v>
      </c>
      <c r="L119">
        <v>28350000000</v>
      </c>
      <c r="M119">
        <v>-8.8249206999999998</v>
      </c>
      <c r="N119">
        <v>-10.891567</v>
      </c>
      <c r="R119" s="6">
        <f t="shared" si="9"/>
        <v>29.274999999999999</v>
      </c>
      <c r="S119" s="6">
        <f t="shared" si="10"/>
        <v>-8.9400090999999993</v>
      </c>
      <c r="T119" s="6">
        <f t="shared" si="11"/>
        <v>-10.711493000000001</v>
      </c>
    </row>
    <row r="120" spans="2:20" x14ac:dyDescent="0.25">
      <c r="B120">
        <v>28535000000</v>
      </c>
      <c r="C120">
        <v>-7.1427364000000004</v>
      </c>
      <c r="D120">
        <v>-14.382542000000001</v>
      </c>
      <c r="H120" s="6">
        <f t="shared" si="6"/>
        <v>29.46</v>
      </c>
      <c r="I120" s="6">
        <f t="shared" si="7"/>
        <v>-7.2026361999999997</v>
      </c>
      <c r="J120" s="6">
        <f t="shared" si="8"/>
        <v>-18.609335000000002</v>
      </c>
      <c r="L120">
        <v>28535000000</v>
      </c>
      <c r="M120">
        <v>-8.8674765000000004</v>
      </c>
      <c r="N120">
        <v>-10.849726</v>
      </c>
      <c r="R120" s="6">
        <f t="shared" si="9"/>
        <v>29.46</v>
      </c>
      <c r="S120" s="6">
        <f t="shared" si="10"/>
        <v>-8.9541301999999998</v>
      </c>
      <c r="T120" s="6">
        <f t="shared" si="11"/>
        <v>-10.736561999999999</v>
      </c>
    </row>
    <row r="121" spans="2:20" x14ac:dyDescent="0.25">
      <c r="B121">
        <v>28720000000</v>
      </c>
      <c r="C121">
        <v>-7.1482143000000002</v>
      </c>
      <c r="D121">
        <v>-15.232374</v>
      </c>
      <c r="H121" s="6">
        <f t="shared" si="6"/>
        <v>29.645</v>
      </c>
      <c r="I121" s="6">
        <f t="shared" si="7"/>
        <v>-7.2433934000000004</v>
      </c>
      <c r="J121" s="6">
        <f t="shared" si="8"/>
        <v>-19.109418999999999</v>
      </c>
      <c r="L121">
        <v>28720000000</v>
      </c>
      <c r="M121">
        <v>-8.8785658000000005</v>
      </c>
      <c r="N121">
        <v>-10.795722</v>
      </c>
      <c r="R121" s="6">
        <f t="shared" si="9"/>
        <v>29.645</v>
      </c>
      <c r="S121" s="6">
        <f t="shared" si="10"/>
        <v>-8.9816731999999995</v>
      </c>
      <c r="T121" s="6">
        <f t="shared" si="11"/>
        <v>-10.807995999999999</v>
      </c>
    </row>
    <row r="122" spans="2:20" x14ac:dyDescent="0.25">
      <c r="B122">
        <v>28905000000</v>
      </c>
      <c r="C122">
        <v>-7.1498451000000003</v>
      </c>
      <c r="D122">
        <v>-16.198205999999999</v>
      </c>
      <c r="H122" s="6">
        <f t="shared" si="6"/>
        <v>29.83</v>
      </c>
      <c r="I122" s="6">
        <f t="shared" si="7"/>
        <v>-7.2790384000000001</v>
      </c>
      <c r="J122" s="6">
        <f t="shared" si="8"/>
        <v>-19.416891</v>
      </c>
      <c r="L122">
        <v>28905000000</v>
      </c>
      <c r="M122">
        <v>-8.8973245999999993</v>
      </c>
      <c r="N122">
        <v>-10.748608000000001</v>
      </c>
      <c r="R122" s="6">
        <f t="shared" si="9"/>
        <v>29.83</v>
      </c>
      <c r="S122" s="6">
        <f t="shared" si="10"/>
        <v>-8.9952535999999998</v>
      </c>
      <c r="T122" s="6">
        <f t="shared" si="11"/>
        <v>-10.899113</v>
      </c>
    </row>
    <row r="123" spans="2:20" x14ac:dyDescent="0.25">
      <c r="B123">
        <v>29090000000</v>
      </c>
      <c r="C123">
        <v>-7.1579666</v>
      </c>
      <c r="D123">
        <v>-17.090150999999999</v>
      </c>
      <c r="H123" s="6">
        <f t="shared" si="6"/>
        <v>30.015000000000001</v>
      </c>
      <c r="I123" s="6">
        <f t="shared" si="7"/>
        <v>-7.2887845000000002</v>
      </c>
      <c r="J123" s="6">
        <f t="shared" si="8"/>
        <v>-19.445153999999999</v>
      </c>
      <c r="L123">
        <v>29090000000</v>
      </c>
      <c r="M123">
        <v>-8.9101601000000006</v>
      </c>
      <c r="N123">
        <v>-10.725932999999999</v>
      </c>
      <c r="R123" s="6">
        <f t="shared" si="9"/>
        <v>30.015000000000001</v>
      </c>
      <c r="S123" s="6">
        <f t="shared" si="10"/>
        <v>-9.0208911999999994</v>
      </c>
      <c r="T123" s="6">
        <f t="shared" si="11"/>
        <v>-11.027884</v>
      </c>
    </row>
    <row r="124" spans="2:20" x14ac:dyDescent="0.25">
      <c r="B124">
        <v>29275000000</v>
      </c>
      <c r="C124">
        <v>-7.1685556999999998</v>
      </c>
      <c r="D124">
        <v>-17.887208999999999</v>
      </c>
      <c r="H124" s="6">
        <f t="shared" si="6"/>
        <v>30.2</v>
      </c>
      <c r="I124" s="6">
        <f t="shared" si="7"/>
        <v>-7.3154683</v>
      </c>
      <c r="J124" s="6">
        <f t="shared" si="8"/>
        <v>-19.25827</v>
      </c>
      <c r="L124">
        <v>29275000000</v>
      </c>
      <c r="M124">
        <v>-8.9400090999999993</v>
      </c>
      <c r="N124">
        <v>-10.711493000000001</v>
      </c>
      <c r="R124" s="6">
        <f t="shared" si="9"/>
        <v>30.2</v>
      </c>
      <c r="S124" s="6">
        <f t="shared" si="10"/>
        <v>-9.0243158000000001</v>
      </c>
      <c r="T124" s="6">
        <f t="shared" si="11"/>
        <v>-11.179461</v>
      </c>
    </row>
    <row r="125" spans="2:20" x14ac:dyDescent="0.25">
      <c r="B125">
        <v>29460000000</v>
      </c>
      <c r="C125">
        <v>-7.2026361999999997</v>
      </c>
      <c r="D125">
        <v>-18.609335000000002</v>
      </c>
      <c r="H125" s="6">
        <f t="shared" si="6"/>
        <v>30.385000000000002</v>
      </c>
      <c r="I125" s="6">
        <f t="shared" si="7"/>
        <v>-7.3170666999999998</v>
      </c>
      <c r="J125" s="6">
        <f t="shared" si="8"/>
        <v>-18.814834999999999</v>
      </c>
      <c r="L125">
        <v>29460000000</v>
      </c>
      <c r="M125">
        <v>-8.9541301999999998</v>
      </c>
      <c r="N125">
        <v>-10.736561999999999</v>
      </c>
      <c r="R125" s="6">
        <f t="shared" si="9"/>
        <v>30.385000000000002</v>
      </c>
      <c r="S125" s="6">
        <f t="shared" si="10"/>
        <v>-9.0253324999999993</v>
      </c>
      <c r="T125" s="6">
        <f t="shared" si="11"/>
        <v>-11.329746</v>
      </c>
    </row>
    <row r="126" spans="2:20" x14ac:dyDescent="0.25">
      <c r="B126">
        <v>29645000000</v>
      </c>
      <c r="C126">
        <v>-7.2433934000000004</v>
      </c>
      <c r="D126">
        <v>-19.109418999999999</v>
      </c>
      <c r="H126" s="6">
        <f t="shared" si="6"/>
        <v>30.57</v>
      </c>
      <c r="I126" s="6">
        <f t="shared" si="7"/>
        <v>-7.3199649000000004</v>
      </c>
      <c r="J126" s="6">
        <f t="shared" si="8"/>
        <v>-18.134871</v>
      </c>
      <c r="L126">
        <v>29645000000</v>
      </c>
      <c r="M126">
        <v>-8.9816731999999995</v>
      </c>
      <c r="N126">
        <v>-10.807995999999999</v>
      </c>
      <c r="R126" s="6">
        <f t="shared" si="9"/>
        <v>30.57</v>
      </c>
      <c r="S126" s="6">
        <f t="shared" si="10"/>
        <v>-9.0250491999999998</v>
      </c>
      <c r="T126" s="6">
        <f t="shared" si="11"/>
        <v>-11.472058000000001</v>
      </c>
    </row>
    <row r="127" spans="2:20" x14ac:dyDescent="0.25">
      <c r="B127">
        <v>29830000000</v>
      </c>
      <c r="C127">
        <v>-7.2790384000000001</v>
      </c>
      <c r="D127">
        <v>-19.416891</v>
      </c>
      <c r="H127" s="6">
        <f t="shared" si="6"/>
        <v>30.754999999999999</v>
      </c>
      <c r="I127" s="6">
        <f t="shared" si="7"/>
        <v>-7.3236957</v>
      </c>
      <c r="J127" s="6">
        <f t="shared" si="8"/>
        <v>-17.376822000000001</v>
      </c>
      <c r="L127">
        <v>29830000000</v>
      </c>
      <c r="M127">
        <v>-8.9952535999999998</v>
      </c>
      <c r="N127">
        <v>-10.899113</v>
      </c>
      <c r="R127" s="6">
        <f t="shared" si="9"/>
        <v>30.754999999999999</v>
      </c>
      <c r="S127" s="6">
        <f t="shared" si="10"/>
        <v>-9.0355863999999997</v>
      </c>
      <c r="T127" s="6">
        <f t="shared" si="11"/>
        <v>-11.575137</v>
      </c>
    </row>
    <row r="128" spans="2:20" x14ac:dyDescent="0.25">
      <c r="B128">
        <v>30015000000</v>
      </c>
      <c r="C128">
        <v>-7.2887845000000002</v>
      </c>
      <c r="D128">
        <v>-19.445153999999999</v>
      </c>
      <c r="H128" s="6">
        <f t="shared" si="6"/>
        <v>30.94</v>
      </c>
      <c r="I128" s="6">
        <f t="shared" si="7"/>
        <v>-7.3636875000000002</v>
      </c>
      <c r="J128" s="6">
        <f t="shared" si="8"/>
        <v>-16.579643000000001</v>
      </c>
      <c r="L128">
        <v>30015000000</v>
      </c>
      <c r="M128">
        <v>-9.0208911999999994</v>
      </c>
      <c r="N128">
        <v>-11.027884</v>
      </c>
      <c r="R128" s="6">
        <f t="shared" si="9"/>
        <v>30.94</v>
      </c>
      <c r="S128" s="6">
        <f t="shared" si="10"/>
        <v>-9.0187159000000001</v>
      </c>
      <c r="T128" s="6">
        <f t="shared" si="11"/>
        <v>-11.648412</v>
      </c>
    </row>
    <row r="129" spans="2:20" x14ac:dyDescent="0.25">
      <c r="B129">
        <v>30200000000</v>
      </c>
      <c r="C129">
        <v>-7.3154683</v>
      </c>
      <c r="D129">
        <v>-19.25827</v>
      </c>
      <c r="H129" s="6">
        <f t="shared" si="6"/>
        <v>31.125</v>
      </c>
      <c r="I129" s="6">
        <f t="shared" si="7"/>
        <v>-7.4163766000000004</v>
      </c>
      <c r="J129" s="6">
        <f t="shared" si="8"/>
        <v>-15.675039999999999</v>
      </c>
      <c r="L129">
        <v>30200000000</v>
      </c>
      <c r="M129">
        <v>-9.0243158000000001</v>
      </c>
      <c r="N129">
        <v>-11.179461</v>
      </c>
      <c r="R129" s="6">
        <f t="shared" si="9"/>
        <v>31.125</v>
      </c>
      <c r="S129" s="6">
        <f t="shared" si="10"/>
        <v>-9.0179566999999992</v>
      </c>
      <c r="T129" s="6">
        <f t="shared" si="11"/>
        <v>-11.685458000000001</v>
      </c>
    </row>
    <row r="130" spans="2:20" x14ac:dyDescent="0.25">
      <c r="B130">
        <v>30385000000</v>
      </c>
      <c r="C130">
        <v>-7.3170666999999998</v>
      </c>
      <c r="D130">
        <v>-18.814834999999999</v>
      </c>
      <c r="H130" s="6">
        <f t="shared" si="6"/>
        <v>31.31</v>
      </c>
      <c r="I130" s="6">
        <f t="shared" si="7"/>
        <v>-7.4920381999999996</v>
      </c>
      <c r="J130" s="6">
        <f t="shared" si="8"/>
        <v>-14.802978</v>
      </c>
      <c r="L130">
        <v>30385000000</v>
      </c>
      <c r="M130">
        <v>-9.0253324999999993</v>
      </c>
      <c r="N130">
        <v>-11.329746</v>
      </c>
      <c r="R130" s="6">
        <f t="shared" si="9"/>
        <v>31.31</v>
      </c>
      <c r="S130" s="6">
        <f t="shared" si="10"/>
        <v>-9.0308571000000004</v>
      </c>
      <c r="T130" s="6">
        <f t="shared" si="11"/>
        <v>-11.679639</v>
      </c>
    </row>
    <row r="131" spans="2:20" x14ac:dyDescent="0.25">
      <c r="B131">
        <v>30570000000</v>
      </c>
      <c r="C131">
        <v>-7.3199649000000004</v>
      </c>
      <c r="D131">
        <v>-18.134871</v>
      </c>
      <c r="H131" s="6">
        <f t="shared" si="6"/>
        <v>31.495000000000001</v>
      </c>
      <c r="I131" s="6">
        <f t="shared" si="7"/>
        <v>-7.5870347000000002</v>
      </c>
      <c r="J131" s="6">
        <f t="shared" si="8"/>
        <v>-13.929079</v>
      </c>
      <c r="L131">
        <v>30570000000</v>
      </c>
      <c r="M131">
        <v>-9.0250491999999998</v>
      </c>
      <c r="N131">
        <v>-11.472058000000001</v>
      </c>
      <c r="R131" s="6">
        <f t="shared" si="9"/>
        <v>31.495000000000001</v>
      </c>
      <c r="S131" s="6">
        <f t="shared" si="10"/>
        <v>-9.0324097000000005</v>
      </c>
      <c r="T131" s="6">
        <f t="shared" si="11"/>
        <v>-11.671777000000001</v>
      </c>
    </row>
    <row r="132" spans="2:20" x14ac:dyDescent="0.25">
      <c r="B132">
        <v>30755000000</v>
      </c>
      <c r="C132">
        <v>-7.3236957</v>
      </c>
      <c r="D132">
        <v>-17.376822000000001</v>
      </c>
      <c r="H132" s="6">
        <f t="shared" ref="H132:H195" si="12">B137/1000000000</f>
        <v>31.68</v>
      </c>
      <c r="I132" s="6">
        <f t="shared" ref="I132:I195" si="13">C137</f>
        <v>-7.6877604000000002</v>
      </c>
      <c r="J132" s="6">
        <f t="shared" ref="J132:J195" si="14">D137</f>
        <v>-13.087004</v>
      </c>
      <c r="L132">
        <v>30755000000</v>
      </c>
      <c r="M132">
        <v>-9.0355863999999997</v>
      </c>
      <c r="N132">
        <v>-11.575137</v>
      </c>
      <c r="R132" s="6">
        <f t="shared" ref="R132:R195" si="15">L137/1000000000</f>
        <v>31.68</v>
      </c>
      <c r="S132" s="6">
        <f t="shared" ref="S132:S195" si="16">M137</f>
        <v>-9.0526494999999993</v>
      </c>
      <c r="T132" s="6">
        <f t="shared" ref="T132:T195" si="17">N137</f>
        <v>-11.649384</v>
      </c>
    </row>
    <row r="133" spans="2:20" x14ac:dyDescent="0.25">
      <c r="B133">
        <v>30940000000</v>
      </c>
      <c r="C133">
        <v>-7.3636875000000002</v>
      </c>
      <c r="D133">
        <v>-16.579643000000001</v>
      </c>
      <c r="H133" s="6">
        <f t="shared" si="12"/>
        <v>31.864999999999998</v>
      </c>
      <c r="I133" s="6">
        <f t="shared" si="13"/>
        <v>-7.8003774000000003</v>
      </c>
      <c r="J133" s="6">
        <f t="shared" si="14"/>
        <v>-12.246734999999999</v>
      </c>
      <c r="L133">
        <v>30940000000</v>
      </c>
      <c r="M133">
        <v>-9.0187159000000001</v>
      </c>
      <c r="N133">
        <v>-11.648412</v>
      </c>
      <c r="R133" s="6">
        <f t="shared" si="15"/>
        <v>31.864999999999998</v>
      </c>
      <c r="S133" s="6">
        <f t="shared" si="16"/>
        <v>-9.0706433999999998</v>
      </c>
      <c r="T133" s="6">
        <f t="shared" si="17"/>
        <v>-11.629104999999999</v>
      </c>
    </row>
    <row r="134" spans="2:20" x14ac:dyDescent="0.25">
      <c r="B134">
        <v>31125000000</v>
      </c>
      <c r="C134">
        <v>-7.4163766000000004</v>
      </c>
      <c r="D134">
        <v>-15.675039999999999</v>
      </c>
      <c r="H134" s="6">
        <f t="shared" si="12"/>
        <v>32.049999999999997</v>
      </c>
      <c r="I134" s="6">
        <f t="shared" si="13"/>
        <v>-7.9169368999999996</v>
      </c>
      <c r="J134" s="6">
        <f t="shared" si="14"/>
        <v>-11.441932</v>
      </c>
      <c r="L134">
        <v>31125000000</v>
      </c>
      <c r="M134">
        <v>-9.0179566999999992</v>
      </c>
      <c r="N134">
        <v>-11.685458000000001</v>
      </c>
      <c r="R134" s="6">
        <f t="shared" si="15"/>
        <v>32.049999999999997</v>
      </c>
      <c r="S134" s="6">
        <f t="shared" si="16"/>
        <v>-9.0803250999999996</v>
      </c>
      <c r="T134" s="6">
        <f t="shared" si="17"/>
        <v>-11.629597</v>
      </c>
    </row>
    <row r="135" spans="2:20" x14ac:dyDescent="0.25">
      <c r="B135">
        <v>31310000000</v>
      </c>
      <c r="C135">
        <v>-7.4920381999999996</v>
      </c>
      <c r="D135">
        <v>-14.802978</v>
      </c>
      <c r="H135" s="6">
        <f t="shared" si="12"/>
        <v>32.234999999999999</v>
      </c>
      <c r="I135" s="6">
        <f t="shared" si="13"/>
        <v>-8.0364552000000007</v>
      </c>
      <c r="J135" s="6">
        <f t="shared" si="14"/>
        <v>-10.677199999999999</v>
      </c>
      <c r="L135">
        <v>31310000000</v>
      </c>
      <c r="M135">
        <v>-9.0308571000000004</v>
      </c>
      <c r="N135">
        <v>-11.679639</v>
      </c>
      <c r="R135" s="6">
        <f t="shared" si="15"/>
        <v>32.234999999999999</v>
      </c>
      <c r="S135" s="6">
        <f t="shared" si="16"/>
        <v>-9.0917711000000008</v>
      </c>
      <c r="T135" s="6">
        <f t="shared" si="17"/>
        <v>-11.672482</v>
      </c>
    </row>
    <row r="136" spans="2:20" x14ac:dyDescent="0.25">
      <c r="B136">
        <v>31495000000</v>
      </c>
      <c r="C136">
        <v>-7.5870347000000002</v>
      </c>
      <c r="D136">
        <v>-13.929079</v>
      </c>
      <c r="H136" s="6">
        <f t="shared" si="12"/>
        <v>32.42</v>
      </c>
      <c r="I136" s="6">
        <f t="shared" si="13"/>
        <v>-8.1541443000000005</v>
      </c>
      <c r="J136" s="6">
        <f t="shared" si="14"/>
        <v>-9.9630585000000007</v>
      </c>
      <c r="L136">
        <v>31495000000</v>
      </c>
      <c r="M136">
        <v>-9.0324097000000005</v>
      </c>
      <c r="N136">
        <v>-11.671777000000001</v>
      </c>
      <c r="R136" s="6">
        <f t="shared" si="15"/>
        <v>32.42</v>
      </c>
      <c r="S136" s="6">
        <f t="shared" si="16"/>
        <v>-9.1008119999999995</v>
      </c>
      <c r="T136" s="6">
        <f t="shared" si="17"/>
        <v>-11.775474000000001</v>
      </c>
    </row>
    <row r="137" spans="2:20" x14ac:dyDescent="0.25">
      <c r="B137">
        <v>31680000000</v>
      </c>
      <c r="C137">
        <v>-7.6877604000000002</v>
      </c>
      <c r="D137">
        <v>-13.087004</v>
      </c>
      <c r="H137" s="6">
        <f t="shared" si="12"/>
        <v>32.604999999999997</v>
      </c>
      <c r="I137" s="6">
        <f t="shared" si="13"/>
        <v>-8.2756214000000003</v>
      </c>
      <c r="J137" s="6">
        <f t="shared" si="14"/>
        <v>-9.3105659000000003</v>
      </c>
      <c r="L137">
        <v>31680000000</v>
      </c>
      <c r="M137">
        <v>-9.0526494999999993</v>
      </c>
      <c r="N137">
        <v>-11.649384</v>
      </c>
      <c r="R137" s="6">
        <f t="shared" si="15"/>
        <v>32.604999999999997</v>
      </c>
      <c r="S137" s="6">
        <f t="shared" si="16"/>
        <v>-9.0955963000000004</v>
      </c>
      <c r="T137" s="6">
        <f t="shared" si="17"/>
        <v>-11.943338000000001</v>
      </c>
    </row>
    <row r="138" spans="2:20" x14ac:dyDescent="0.25">
      <c r="B138">
        <v>31865000000</v>
      </c>
      <c r="C138">
        <v>-7.8003774000000003</v>
      </c>
      <c r="D138">
        <v>-12.246734999999999</v>
      </c>
      <c r="H138" s="6">
        <f t="shared" si="12"/>
        <v>32.79</v>
      </c>
      <c r="I138" s="6">
        <f t="shared" si="13"/>
        <v>-8.3939772000000001</v>
      </c>
      <c r="J138" s="6">
        <f t="shared" si="14"/>
        <v>-8.7361631000000006</v>
      </c>
      <c r="L138">
        <v>31865000000</v>
      </c>
      <c r="M138">
        <v>-9.0706433999999998</v>
      </c>
      <c r="N138">
        <v>-11.629104999999999</v>
      </c>
      <c r="R138" s="6">
        <f t="shared" si="15"/>
        <v>32.79</v>
      </c>
      <c r="S138" s="6">
        <f t="shared" si="16"/>
        <v>-9.1046276000000006</v>
      </c>
      <c r="T138" s="6">
        <f t="shared" si="17"/>
        <v>-12.174623</v>
      </c>
    </row>
    <row r="139" spans="2:20" x14ac:dyDescent="0.25">
      <c r="B139">
        <v>32050000000</v>
      </c>
      <c r="C139">
        <v>-7.9169368999999996</v>
      </c>
      <c r="D139">
        <v>-11.441932</v>
      </c>
      <c r="H139" s="6">
        <f t="shared" si="12"/>
        <v>32.975000000000001</v>
      </c>
      <c r="I139" s="6">
        <f t="shared" si="13"/>
        <v>-8.5167484000000009</v>
      </c>
      <c r="J139" s="6">
        <f t="shared" si="14"/>
        <v>-8.2113236999999994</v>
      </c>
      <c r="L139">
        <v>32050000000</v>
      </c>
      <c r="M139">
        <v>-9.0803250999999996</v>
      </c>
      <c r="N139">
        <v>-11.629597</v>
      </c>
      <c r="R139" s="6">
        <f t="shared" si="15"/>
        <v>32.975000000000001</v>
      </c>
      <c r="S139" s="6">
        <f t="shared" si="16"/>
        <v>-9.1025419000000003</v>
      </c>
      <c r="T139" s="6">
        <f t="shared" si="17"/>
        <v>-12.450079000000001</v>
      </c>
    </row>
    <row r="140" spans="2:20" x14ac:dyDescent="0.25">
      <c r="B140">
        <v>32235000000</v>
      </c>
      <c r="C140">
        <v>-8.0364552000000007</v>
      </c>
      <c r="D140">
        <v>-10.677199999999999</v>
      </c>
      <c r="H140" s="6">
        <f t="shared" si="12"/>
        <v>33.159999999999997</v>
      </c>
      <c r="I140" s="6">
        <f t="shared" si="13"/>
        <v>-8.6520691000000003</v>
      </c>
      <c r="J140" s="6">
        <f t="shared" si="14"/>
        <v>-7.7600807999999999</v>
      </c>
      <c r="L140">
        <v>32235000000</v>
      </c>
      <c r="M140">
        <v>-9.0917711000000008</v>
      </c>
      <c r="N140">
        <v>-11.672482</v>
      </c>
      <c r="R140" s="6">
        <f t="shared" si="15"/>
        <v>33.159999999999997</v>
      </c>
      <c r="S140" s="6">
        <f t="shared" si="16"/>
        <v>-9.0759106000000003</v>
      </c>
      <c r="T140" s="6">
        <f t="shared" si="17"/>
        <v>-12.743353000000001</v>
      </c>
    </row>
    <row r="141" spans="2:20" x14ac:dyDescent="0.25">
      <c r="B141">
        <v>32420000000</v>
      </c>
      <c r="C141">
        <v>-8.1541443000000005</v>
      </c>
      <c r="D141">
        <v>-9.9630585000000007</v>
      </c>
      <c r="H141" s="6">
        <f t="shared" si="12"/>
        <v>33.344999999999999</v>
      </c>
      <c r="I141" s="6">
        <f t="shared" si="13"/>
        <v>-8.7789335000000008</v>
      </c>
      <c r="J141" s="6">
        <f t="shared" si="14"/>
        <v>-7.3518986999999996</v>
      </c>
      <c r="L141">
        <v>32420000000</v>
      </c>
      <c r="M141">
        <v>-9.1008119999999995</v>
      </c>
      <c r="N141">
        <v>-11.775474000000001</v>
      </c>
      <c r="R141" s="6">
        <f t="shared" si="15"/>
        <v>33.344999999999999</v>
      </c>
      <c r="S141" s="6">
        <f t="shared" si="16"/>
        <v>-9.0649394999999995</v>
      </c>
      <c r="T141" s="6">
        <f t="shared" si="17"/>
        <v>-13.042254</v>
      </c>
    </row>
    <row r="142" spans="2:20" x14ac:dyDescent="0.25">
      <c r="B142">
        <v>32605000000</v>
      </c>
      <c r="C142">
        <v>-8.2756214000000003</v>
      </c>
      <c r="D142">
        <v>-9.3105659000000003</v>
      </c>
      <c r="H142" s="6">
        <f t="shared" si="12"/>
        <v>33.53</v>
      </c>
      <c r="I142" s="6">
        <f t="shared" si="13"/>
        <v>-8.8973645999999995</v>
      </c>
      <c r="J142" s="6">
        <f t="shared" si="14"/>
        <v>-6.9982996000000002</v>
      </c>
      <c r="L142">
        <v>32605000000</v>
      </c>
      <c r="M142">
        <v>-9.0955963000000004</v>
      </c>
      <c r="N142">
        <v>-11.943338000000001</v>
      </c>
      <c r="R142" s="6">
        <f t="shared" si="15"/>
        <v>33.53</v>
      </c>
      <c r="S142" s="6">
        <f t="shared" si="16"/>
        <v>-9.0565423999999997</v>
      </c>
      <c r="T142" s="6">
        <f t="shared" si="17"/>
        <v>-13.31068</v>
      </c>
    </row>
    <row r="143" spans="2:20" x14ac:dyDescent="0.25">
      <c r="B143">
        <v>32790000000</v>
      </c>
      <c r="C143">
        <v>-8.3939772000000001</v>
      </c>
      <c r="D143">
        <v>-8.7361631000000006</v>
      </c>
      <c r="H143" s="6">
        <f t="shared" si="12"/>
        <v>33.715000000000003</v>
      </c>
      <c r="I143" s="6">
        <f t="shared" si="13"/>
        <v>-9.0214806000000003</v>
      </c>
      <c r="J143" s="6">
        <f t="shared" si="14"/>
        <v>-6.7049994000000002</v>
      </c>
      <c r="L143">
        <v>32790000000</v>
      </c>
      <c r="M143">
        <v>-9.1046276000000006</v>
      </c>
      <c r="N143">
        <v>-12.174623</v>
      </c>
      <c r="R143" s="6">
        <f t="shared" si="15"/>
        <v>33.715000000000003</v>
      </c>
      <c r="S143" s="6">
        <f t="shared" si="16"/>
        <v>-9.0469817999999993</v>
      </c>
      <c r="T143" s="6">
        <f t="shared" si="17"/>
        <v>-13.507921</v>
      </c>
    </row>
    <row r="144" spans="2:20" x14ac:dyDescent="0.25">
      <c r="B144">
        <v>32975000000</v>
      </c>
      <c r="C144">
        <v>-8.5167484000000009</v>
      </c>
      <c r="D144">
        <v>-8.2113236999999994</v>
      </c>
      <c r="H144" s="6">
        <f t="shared" si="12"/>
        <v>33.9</v>
      </c>
      <c r="I144" s="6">
        <f t="shared" si="13"/>
        <v>-9.1483735999999993</v>
      </c>
      <c r="J144" s="6">
        <f t="shared" si="14"/>
        <v>-6.4646534999999998</v>
      </c>
      <c r="L144">
        <v>32975000000</v>
      </c>
      <c r="M144">
        <v>-9.1025419000000003</v>
      </c>
      <c r="N144">
        <v>-12.450079000000001</v>
      </c>
      <c r="R144" s="6">
        <f t="shared" si="15"/>
        <v>33.9</v>
      </c>
      <c r="S144" s="6">
        <f t="shared" si="16"/>
        <v>-9.0369854000000007</v>
      </c>
      <c r="T144" s="6">
        <f t="shared" si="17"/>
        <v>-13.594765000000001</v>
      </c>
    </row>
    <row r="145" spans="2:20" x14ac:dyDescent="0.25">
      <c r="B145">
        <v>33160000000</v>
      </c>
      <c r="C145">
        <v>-8.6520691000000003</v>
      </c>
      <c r="D145">
        <v>-7.7600807999999999</v>
      </c>
      <c r="H145" s="6">
        <f t="shared" si="12"/>
        <v>34.085000000000001</v>
      </c>
      <c r="I145" s="6">
        <f t="shared" si="13"/>
        <v>-9.2428083000000001</v>
      </c>
      <c r="J145" s="6">
        <f t="shared" si="14"/>
        <v>-6.2689418999999997</v>
      </c>
      <c r="L145">
        <v>33160000000</v>
      </c>
      <c r="M145">
        <v>-9.0759106000000003</v>
      </c>
      <c r="N145">
        <v>-12.743353000000001</v>
      </c>
      <c r="R145" s="6">
        <f t="shared" si="15"/>
        <v>34.085000000000001</v>
      </c>
      <c r="S145" s="6">
        <f t="shared" si="16"/>
        <v>-9.0517816999999994</v>
      </c>
      <c r="T145" s="6">
        <f t="shared" si="17"/>
        <v>-13.574630000000001</v>
      </c>
    </row>
    <row r="146" spans="2:20" x14ac:dyDescent="0.25">
      <c r="B146">
        <v>33345000000</v>
      </c>
      <c r="C146">
        <v>-8.7789335000000008</v>
      </c>
      <c r="D146">
        <v>-7.3518986999999996</v>
      </c>
      <c r="H146" s="6">
        <f t="shared" si="12"/>
        <v>34.270000000000003</v>
      </c>
      <c r="I146" s="6">
        <f t="shared" si="13"/>
        <v>-9.3246269000000002</v>
      </c>
      <c r="J146" s="6">
        <f t="shared" si="14"/>
        <v>-6.1142173</v>
      </c>
      <c r="L146">
        <v>33345000000</v>
      </c>
      <c r="M146">
        <v>-9.0649394999999995</v>
      </c>
      <c r="N146">
        <v>-13.042254</v>
      </c>
      <c r="R146" s="6">
        <f t="shared" si="15"/>
        <v>34.270000000000003</v>
      </c>
      <c r="S146" s="6">
        <f t="shared" si="16"/>
        <v>-9.0767775000000004</v>
      </c>
      <c r="T146" s="6">
        <f t="shared" si="17"/>
        <v>-13.412884</v>
      </c>
    </row>
    <row r="147" spans="2:20" x14ac:dyDescent="0.25">
      <c r="B147">
        <v>33530000000</v>
      </c>
      <c r="C147">
        <v>-8.8973645999999995</v>
      </c>
      <c r="D147">
        <v>-6.9982996000000002</v>
      </c>
      <c r="H147" s="6">
        <f t="shared" si="12"/>
        <v>34.454999999999998</v>
      </c>
      <c r="I147" s="6">
        <f t="shared" si="13"/>
        <v>-9.3926724999999998</v>
      </c>
      <c r="J147" s="6">
        <f t="shared" si="14"/>
        <v>-5.9929838000000002</v>
      </c>
      <c r="L147">
        <v>33530000000</v>
      </c>
      <c r="M147">
        <v>-9.0565423999999997</v>
      </c>
      <c r="N147">
        <v>-13.31068</v>
      </c>
      <c r="R147" s="6">
        <f t="shared" si="15"/>
        <v>34.454999999999998</v>
      </c>
      <c r="S147" s="6">
        <f t="shared" si="16"/>
        <v>-9.1068000999999992</v>
      </c>
      <c r="T147" s="6">
        <f t="shared" si="17"/>
        <v>-13.117855</v>
      </c>
    </row>
    <row r="148" spans="2:20" x14ac:dyDescent="0.25">
      <c r="B148">
        <v>33715000000</v>
      </c>
      <c r="C148">
        <v>-9.0214806000000003</v>
      </c>
      <c r="D148">
        <v>-6.7049994000000002</v>
      </c>
      <c r="H148" s="6">
        <f t="shared" si="12"/>
        <v>34.64</v>
      </c>
      <c r="I148" s="6">
        <f t="shared" si="13"/>
        <v>-9.4387989000000001</v>
      </c>
      <c r="J148" s="6">
        <f t="shared" si="14"/>
        <v>-5.9052825000000002</v>
      </c>
      <c r="L148">
        <v>33715000000</v>
      </c>
      <c r="M148">
        <v>-9.0469817999999993</v>
      </c>
      <c r="N148">
        <v>-13.507921</v>
      </c>
      <c r="R148" s="6">
        <f t="shared" si="15"/>
        <v>34.64</v>
      </c>
      <c r="S148" s="6">
        <f t="shared" si="16"/>
        <v>-9.1502561999999994</v>
      </c>
      <c r="T148" s="6">
        <f t="shared" si="17"/>
        <v>-12.722044</v>
      </c>
    </row>
    <row r="149" spans="2:20" x14ac:dyDescent="0.25">
      <c r="B149">
        <v>33900000000</v>
      </c>
      <c r="C149">
        <v>-9.1483735999999993</v>
      </c>
      <c r="D149">
        <v>-6.4646534999999998</v>
      </c>
      <c r="H149" s="6">
        <f t="shared" si="12"/>
        <v>34.825000000000003</v>
      </c>
      <c r="I149" s="6">
        <f t="shared" si="13"/>
        <v>-9.4633988999999996</v>
      </c>
      <c r="J149" s="6">
        <f t="shared" si="14"/>
        <v>-5.8480287000000004</v>
      </c>
      <c r="L149">
        <v>33900000000</v>
      </c>
      <c r="M149">
        <v>-9.0369854000000007</v>
      </c>
      <c r="N149">
        <v>-13.594765000000001</v>
      </c>
      <c r="R149" s="6">
        <f t="shared" si="15"/>
        <v>34.825000000000003</v>
      </c>
      <c r="S149" s="6">
        <f t="shared" si="16"/>
        <v>-9.2116117000000006</v>
      </c>
      <c r="T149" s="6">
        <f t="shared" si="17"/>
        <v>-12.225687000000001</v>
      </c>
    </row>
    <row r="150" spans="2:20" x14ac:dyDescent="0.25">
      <c r="B150">
        <v>34085000000</v>
      </c>
      <c r="C150">
        <v>-9.2428083000000001</v>
      </c>
      <c r="D150">
        <v>-6.2689418999999997</v>
      </c>
      <c r="H150" s="6">
        <f t="shared" si="12"/>
        <v>35.01</v>
      </c>
      <c r="I150" s="6">
        <f t="shared" si="13"/>
        <v>-9.4799565999999995</v>
      </c>
      <c r="J150" s="6">
        <f t="shared" si="14"/>
        <v>-5.8342643000000001</v>
      </c>
      <c r="L150">
        <v>34085000000</v>
      </c>
      <c r="M150">
        <v>-9.0517816999999994</v>
      </c>
      <c r="N150">
        <v>-13.574630000000001</v>
      </c>
      <c r="R150" s="6">
        <f t="shared" si="15"/>
        <v>35.01</v>
      </c>
      <c r="S150" s="6">
        <f t="shared" si="16"/>
        <v>-9.2802935000000009</v>
      </c>
      <c r="T150" s="6">
        <f t="shared" si="17"/>
        <v>-11.654249999999999</v>
      </c>
    </row>
    <row r="151" spans="2:20" x14ac:dyDescent="0.25">
      <c r="B151">
        <v>34270000000</v>
      </c>
      <c r="C151">
        <v>-9.3246269000000002</v>
      </c>
      <c r="D151">
        <v>-6.1142173</v>
      </c>
      <c r="H151" s="6">
        <f t="shared" si="12"/>
        <v>35.195</v>
      </c>
      <c r="I151" s="6">
        <f t="shared" si="13"/>
        <v>-9.5017365999999992</v>
      </c>
      <c r="J151" s="6">
        <f t="shared" si="14"/>
        <v>-5.8367877000000004</v>
      </c>
      <c r="L151">
        <v>34270000000</v>
      </c>
      <c r="M151">
        <v>-9.0767775000000004</v>
      </c>
      <c r="N151">
        <v>-13.412884</v>
      </c>
      <c r="R151" s="6">
        <f t="shared" si="15"/>
        <v>35.195</v>
      </c>
      <c r="S151" s="6">
        <f t="shared" si="16"/>
        <v>-9.3520193000000003</v>
      </c>
      <c r="T151" s="6">
        <f t="shared" si="17"/>
        <v>-11.054012</v>
      </c>
    </row>
    <row r="152" spans="2:20" x14ac:dyDescent="0.25">
      <c r="B152">
        <v>34455000000</v>
      </c>
      <c r="C152">
        <v>-9.3926724999999998</v>
      </c>
      <c r="D152">
        <v>-5.9929838000000002</v>
      </c>
      <c r="H152" s="6">
        <f t="shared" si="12"/>
        <v>35.380000000000003</v>
      </c>
      <c r="I152" s="6">
        <f t="shared" si="13"/>
        <v>-9.5489034999999998</v>
      </c>
      <c r="J152" s="6">
        <f t="shared" si="14"/>
        <v>-5.8600192</v>
      </c>
      <c r="L152">
        <v>34455000000</v>
      </c>
      <c r="M152">
        <v>-9.1068000999999992</v>
      </c>
      <c r="N152">
        <v>-13.117855</v>
      </c>
      <c r="R152" s="6">
        <f t="shared" si="15"/>
        <v>35.380000000000003</v>
      </c>
      <c r="S152" s="6">
        <f t="shared" si="16"/>
        <v>-9.4237871000000002</v>
      </c>
      <c r="T152" s="6">
        <f t="shared" si="17"/>
        <v>-10.465432</v>
      </c>
    </row>
    <row r="153" spans="2:20" x14ac:dyDescent="0.25">
      <c r="B153">
        <v>34640000000</v>
      </c>
      <c r="C153">
        <v>-9.4387989000000001</v>
      </c>
      <c r="D153">
        <v>-5.9052825000000002</v>
      </c>
      <c r="H153" s="6">
        <f t="shared" si="12"/>
        <v>35.564999999999998</v>
      </c>
      <c r="I153" s="6">
        <f t="shared" si="13"/>
        <v>-9.6039829000000001</v>
      </c>
      <c r="J153" s="6">
        <f t="shared" si="14"/>
        <v>-5.8849897000000002</v>
      </c>
      <c r="L153">
        <v>34640000000</v>
      </c>
      <c r="M153">
        <v>-9.1502561999999994</v>
      </c>
      <c r="N153">
        <v>-12.722044</v>
      </c>
      <c r="R153" s="6">
        <f t="shared" si="15"/>
        <v>35.564999999999998</v>
      </c>
      <c r="S153" s="6">
        <f t="shared" si="16"/>
        <v>-9.4999856999999999</v>
      </c>
      <c r="T153" s="6">
        <f t="shared" si="17"/>
        <v>-9.9114675999999999</v>
      </c>
    </row>
    <row r="154" spans="2:20" x14ac:dyDescent="0.25">
      <c r="B154">
        <v>34825000000</v>
      </c>
      <c r="C154">
        <v>-9.4633988999999996</v>
      </c>
      <c r="D154">
        <v>-5.8480287000000004</v>
      </c>
      <c r="H154" s="6">
        <f t="shared" si="12"/>
        <v>35.75</v>
      </c>
      <c r="I154" s="6">
        <f t="shared" si="13"/>
        <v>-9.6641998000000005</v>
      </c>
      <c r="J154" s="6">
        <f t="shared" si="14"/>
        <v>-5.9246688000000001</v>
      </c>
      <c r="L154">
        <v>34825000000</v>
      </c>
      <c r="M154">
        <v>-9.2116117000000006</v>
      </c>
      <c r="N154">
        <v>-12.225687000000001</v>
      </c>
      <c r="R154" s="6">
        <f t="shared" si="15"/>
        <v>35.75</v>
      </c>
      <c r="S154" s="6">
        <f t="shared" si="16"/>
        <v>-9.5771742</v>
      </c>
      <c r="T154" s="6">
        <f t="shared" si="17"/>
        <v>-9.3951510999999996</v>
      </c>
    </row>
    <row r="155" spans="2:20" x14ac:dyDescent="0.25">
      <c r="B155">
        <v>35010000000</v>
      </c>
      <c r="C155">
        <v>-9.4799565999999995</v>
      </c>
      <c r="D155">
        <v>-5.8342643000000001</v>
      </c>
      <c r="H155" s="6">
        <f t="shared" si="12"/>
        <v>35.935000000000002</v>
      </c>
      <c r="I155" s="6">
        <f t="shared" si="13"/>
        <v>-9.7369813999999995</v>
      </c>
      <c r="J155" s="6">
        <f t="shared" si="14"/>
        <v>-5.9696321000000001</v>
      </c>
      <c r="L155">
        <v>35010000000</v>
      </c>
      <c r="M155">
        <v>-9.2802935000000009</v>
      </c>
      <c r="N155">
        <v>-11.654249999999999</v>
      </c>
      <c r="R155" s="6">
        <f t="shared" si="15"/>
        <v>35.935000000000002</v>
      </c>
      <c r="S155" s="6">
        <f t="shared" si="16"/>
        <v>-9.6592035000000003</v>
      </c>
      <c r="T155" s="6">
        <f t="shared" si="17"/>
        <v>-8.9569082000000009</v>
      </c>
    </row>
    <row r="156" spans="2:20" x14ac:dyDescent="0.25">
      <c r="B156">
        <v>35195000000</v>
      </c>
      <c r="C156">
        <v>-9.5017365999999992</v>
      </c>
      <c r="D156">
        <v>-5.8367877000000004</v>
      </c>
      <c r="H156" s="6">
        <f t="shared" si="12"/>
        <v>36.119999999999997</v>
      </c>
      <c r="I156" s="6">
        <f t="shared" si="13"/>
        <v>-9.7834158000000002</v>
      </c>
      <c r="J156" s="6">
        <f t="shared" si="14"/>
        <v>-6.0289444999999997</v>
      </c>
      <c r="L156">
        <v>35195000000</v>
      </c>
      <c r="M156">
        <v>-9.3520193000000003</v>
      </c>
      <c r="N156">
        <v>-11.054012</v>
      </c>
      <c r="R156" s="6">
        <f t="shared" si="15"/>
        <v>36.119999999999997</v>
      </c>
      <c r="S156" s="6">
        <f t="shared" si="16"/>
        <v>-9.7245588000000005</v>
      </c>
      <c r="T156" s="6">
        <f t="shared" si="17"/>
        <v>-8.5791397000000007</v>
      </c>
    </row>
    <row r="157" spans="2:20" x14ac:dyDescent="0.25">
      <c r="B157">
        <v>35380000000</v>
      </c>
      <c r="C157">
        <v>-9.5489034999999998</v>
      </c>
      <c r="D157">
        <v>-5.8600192</v>
      </c>
      <c r="H157" s="6">
        <f t="shared" si="12"/>
        <v>36.305</v>
      </c>
      <c r="I157" s="6">
        <f t="shared" si="13"/>
        <v>-9.7828406999999995</v>
      </c>
      <c r="J157" s="6">
        <f t="shared" si="14"/>
        <v>-6.0882057999999999</v>
      </c>
      <c r="L157">
        <v>35380000000</v>
      </c>
      <c r="M157">
        <v>-9.4237871000000002</v>
      </c>
      <c r="N157">
        <v>-10.465432</v>
      </c>
      <c r="R157" s="6">
        <f t="shared" si="15"/>
        <v>36.305</v>
      </c>
      <c r="S157" s="6">
        <f t="shared" si="16"/>
        <v>-9.7940979000000006</v>
      </c>
      <c r="T157" s="6">
        <f t="shared" si="17"/>
        <v>-8.2565708000000004</v>
      </c>
    </row>
    <row r="158" spans="2:20" x14ac:dyDescent="0.25">
      <c r="B158">
        <v>35565000000</v>
      </c>
      <c r="C158">
        <v>-9.6039829000000001</v>
      </c>
      <c r="D158">
        <v>-5.8849897000000002</v>
      </c>
      <c r="H158" s="6">
        <f t="shared" si="12"/>
        <v>36.49</v>
      </c>
      <c r="I158" s="6">
        <f t="shared" si="13"/>
        <v>-9.7700081000000001</v>
      </c>
      <c r="J158" s="6">
        <f t="shared" si="14"/>
        <v>-6.1447887000000003</v>
      </c>
      <c r="L158">
        <v>35565000000</v>
      </c>
      <c r="M158">
        <v>-9.4999856999999999</v>
      </c>
      <c r="N158">
        <v>-9.9114675999999999</v>
      </c>
      <c r="R158" s="6">
        <f t="shared" si="15"/>
        <v>36.49</v>
      </c>
      <c r="S158" s="6">
        <f t="shared" si="16"/>
        <v>-9.8301201000000002</v>
      </c>
      <c r="T158" s="6">
        <f t="shared" si="17"/>
        <v>-7.9889916999999997</v>
      </c>
    </row>
    <row r="159" spans="2:20" x14ac:dyDescent="0.25">
      <c r="B159">
        <v>35750000000</v>
      </c>
      <c r="C159">
        <v>-9.6641998000000005</v>
      </c>
      <c r="D159">
        <v>-5.9246688000000001</v>
      </c>
      <c r="H159" s="6">
        <f t="shared" si="12"/>
        <v>36.674999999999997</v>
      </c>
      <c r="I159" s="6">
        <f t="shared" si="13"/>
        <v>-9.7394476000000001</v>
      </c>
      <c r="J159" s="6">
        <f t="shared" si="14"/>
        <v>-6.2061786999999997</v>
      </c>
      <c r="L159">
        <v>35750000000</v>
      </c>
      <c r="M159">
        <v>-9.5771742</v>
      </c>
      <c r="N159">
        <v>-9.3951510999999996</v>
      </c>
      <c r="R159" s="6">
        <f t="shared" si="15"/>
        <v>36.674999999999997</v>
      </c>
      <c r="S159" s="6">
        <f t="shared" si="16"/>
        <v>-9.8726912000000002</v>
      </c>
      <c r="T159" s="6">
        <f t="shared" si="17"/>
        <v>-7.7562509000000004</v>
      </c>
    </row>
    <row r="160" spans="2:20" x14ac:dyDescent="0.25">
      <c r="B160">
        <v>35935000000</v>
      </c>
      <c r="C160">
        <v>-9.7369813999999995</v>
      </c>
      <c r="D160">
        <v>-5.9696321000000001</v>
      </c>
      <c r="H160" s="6">
        <f t="shared" si="12"/>
        <v>36.86</v>
      </c>
      <c r="I160" s="6">
        <f t="shared" si="13"/>
        <v>-9.6844988000000001</v>
      </c>
      <c r="J160" s="6">
        <f t="shared" si="14"/>
        <v>-6.2701501999999998</v>
      </c>
      <c r="L160">
        <v>35935000000</v>
      </c>
      <c r="M160">
        <v>-9.6592035000000003</v>
      </c>
      <c r="N160">
        <v>-8.9569082000000009</v>
      </c>
      <c r="R160" s="6">
        <f t="shared" si="15"/>
        <v>36.86</v>
      </c>
      <c r="S160" s="6">
        <f t="shared" si="16"/>
        <v>-9.9164542999999998</v>
      </c>
      <c r="T160" s="6">
        <f t="shared" si="17"/>
        <v>-7.5636267999999998</v>
      </c>
    </row>
    <row r="161" spans="2:20" x14ac:dyDescent="0.25">
      <c r="B161">
        <v>36120000000</v>
      </c>
      <c r="C161">
        <v>-9.7834158000000002</v>
      </c>
      <c r="D161">
        <v>-6.0289444999999997</v>
      </c>
      <c r="H161" s="6">
        <f t="shared" si="12"/>
        <v>37.045000000000002</v>
      </c>
      <c r="I161" s="6">
        <f t="shared" si="13"/>
        <v>-9.6437950000000008</v>
      </c>
      <c r="J161" s="6">
        <f t="shared" si="14"/>
        <v>-6.3231586999999996</v>
      </c>
      <c r="L161">
        <v>36120000000</v>
      </c>
      <c r="M161">
        <v>-9.7245588000000005</v>
      </c>
      <c r="N161">
        <v>-8.5791397000000007</v>
      </c>
      <c r="R161" s="6">
        <f t="shared" si="15"/>
        <v>37.045000000000002</v>
      </c>
      <c r="S161" s="6">
        <f t="shared" si="16"/>
        <v>-9.9720955</v>
      </c>
      <c r="T161" s="6">
        <f t="shared" si="17"/>
        <v>-7.3959707999999997</v>
      </c>
    </row>
    <row r="162" spans="2:20" x14ac:dyDescent="0.25">
      <c r="B162">
        <v>36305000000</v>
      </c>
      <c r="C162">
        <v>-9.7828406999999995</v>
      </c>
      <c r="D162">
        <v>-6.0882057999999999</v>
      </c>
      <c r="H162" s="6">
        <f t="shared" si="12"/>
        <v>37.229999999999997</v>
      </c>
      <c r="I162" s="6">
        <f t="shared" si="13"/>
        <v>-9.6316175000000008</v>
      </c>
      <c r="J162" s="6">
        <f t="shared" si="14"/>
        <v>-6.3996386999999997</v>
      </c>
      <c r="L162">
        <v>36305000000</v>
      </c>
      <c r="M162">
        <v>-9.7940979000000006</v>
      </c>
      <c r="N162">
        <v>-8.2565708000000004</v>
      </c>
      <c r="R162" s="6">
        <f t="shared" si="15"/>
        <v>37.229999999999997</v>
      </c>
      <c r="S162" s="6">
        <f t="shared" si="16"/>
        <v>-10.01609</v>
      </c>
      <c r="T162" s="6">
        <f t="shared" si="17"/>
        <v>-7.2413235</v>
      </c>
    </row>
    <row r="163" spans="2:20" x14ac:dyDescent="0.25">
      <c r="B163">
        <v>36490000000</v>
      </c>
      <c r="C163">
        <v>-9.7700081000000001</v>
      </c>
      <c r="D163">
        <v>-6.1447887000000003</v>
      </c>
      <c r="H163" s="6">
        <f t="shared" si="12"/>
        <v>37.414999999999999</v>
      </c>
      <c r="I163" s="6">
        <f t="shared" si="13"/>
        <v>-9.6351241999999999</v>
      </c>
      <c r="J163" s="6">
        <f t="shared" si="14"/>
        <v>-6.4724335999999996</v>
      </c>
      <c r="L163">
        <v>36490000000</v>
      </c>
      <c r="M163">
        <v>-9.8301201000000002</v>
      </c>
      <c r="N163">
        <v>-7.9889916999999997</v>
      </c>
      <c r="R163" s="6">
        <f t="shared" si="15"/>
        <v>37.414999999999999</v>
      </c>
      <c r="S163" s="6">
        <f t="shared" si="16"/>
        <v>-10.103892</v>
      </c>
      <c r="T163" s="6">
        <f t="shared" si="17"/>
        <v>-7.1073461</v>
      </c>
    </row>
    <row r="164" spans="2:20" x14ac:dyDescent="0.25">
      <c r="B164">
        <v>36675000000</v>
      </c>
      <c r="C164">
        <v>-9.7394476000000001</v>
      </c>
      <c r="D164">
        <v>-6.2061786999999997</v>
      </c>
      <c r="H164" s="6">
        <f t="shared" si="12"/>
        <v>37.6</v>
      </c>
      <c r="I164" s="6">
        <f t="shared" si="13"/>
        <v>-9.6169329000000001</v>
      </c>
      <c r="J164" s="6">
        <f t="shared" si="14"/>
        <v>-6.5573009999999998</v>
      </c>
      <c r="L164">
        <v>36675000000</v>
      </c>
      <c r="M164">
        <v>-9.8726912000000002</v>
      </c>
      <c r="N164">
        <v>-7.7562509000000004</v>
      </c>
      <c r="R164" s="6">
        <f t="shared" si="15"/>
        <v>37.6</v>
      </c>
      <c r="S164" s="6">
        <f t="shared" si="16"/>
        <v>-10.202617999999999</v>
      </c>
      <c r="T164" s="6">
        <f t="shared" si="17"/>
        <v>-6.9719486000000002</v>
      </c>
    </row>
    <row r="165" spans="2:20" x14ac:dyDescent="0.25">
      <c r="B165">
        <v>36860000000</v>
      </c>
      <c r="C165">
        <v>-9.6844988000000001</v>
      </c>
      <c r="D165">
        <v>-6.2701501999999998</v>
      </c>
      <c r="H165" s="6">
        <f t="shared" si="12"/>
        <v>37.784999999999997</v>
      </c>
      <c r="I165" s="6">
        <f t="shared" si="13"/>
        <v>-9.6143035999999995</v>
      </c>
      <c r="J165" s="6">
        <f t="shared" si="14"/>
        <v>-6.6421595</v>
      </c>
      <c r="L165">
        <v>36860000000</v>
      </c>
      <c r="M165">
        <v>-9.9164542999999998</v>
      </c>
      <c r="N165">
        <v>-7.5636267999999998</v>
      </c>
      <c r="R165" s="6">
        <f t="shared" si="15"/>
        <v>37.784999999999997</v>
      </c>
      <c r="S165" s="6">
        <f t="shared" si="16"/>
        <v>-10.30301</v>
      </c>
      <c r="T165" s="6">
        <f t="shared" si="17"/>
        <v>-6.8414682999999998</v>
      </c>
    </row>
    <row r="166" spans="2:20" x14ac:dyDescent="0.25">
      <c r="B166">
        <v>37045000000</v>
      </c>
      <c r="C166">
        <v>-9.6437950000000008</v>
      </c>
      <c r="D166">
        <v>-6.3231586999999996</v>
      </c>
      <c r="H166" s="6">
        <f t="shared" si="12"/>
        <v>37.97</v>
      </c>
      <c r="I166" s="6">
        <f t="shared" si="13"/>
        <v>-9.6094103000000004</v>
      </c>
      <c r="J166" s="6">
        <f t="shared" si="14"/>
        <v>-6.7242885000000001</v>
      </c>
      <c r="L166">
        <v>37045000000</v>
      </c>
      <c r="M166">
        <v>-9.9720955</v>
      </c>
      <c r="N166">
        <v>-7.3959707999999997</v>
      </c>
      <c r="R166" s="6">
        <f t="shared" si="15"/>
        <v>37.97</v>
      </c>
      <c r="S166" s="6">
        <f t="shared" si="16"/>
        <v>-10.400152</v>
      </c>
      <c r="T166" s="6">
        <f t="shared" si="17"/>
        <v>-6.7061706000000001</v>
      </c>
    </row>
    <row r="167" spans="2:20" x14ac:dyDescent="0.25">
      <c r="B167">
        <v>37230000000</v>
      </c>
      <c r="C167">
        <v>-9.6316175000000008</v>
      </c>
      <c r="D167">
        <v>-6.3996386999999997</v>
      </c>
      <c r="H167" s="6">
        <f t="shared" si="12"/>
        <v>38.155000000000001</v>
      </c>
      <c r="I167" s="6">
        <f t="shared" si="13"/>
        <v>-9.5848122</v>
      </c>
      <c r="J167" s="6">
        <f t="shared" si="14"/>
        <v>-6.8111477000000002</v>
      </c>
      <c r="L167">
        <v>37230000000</v>
      </c>
      <c r="M167">
        <v>-10.01609</v>
      </c>
      <c r="N167">
        <v>-7.2413235</v>
      </c>
      <c r="R167" s="6">
        <f t="shared" si="15"/>
        <v>38.155000000000001</v>
      </c>
      <c r="S167" s="6">
        <f t="shared" si="16"/>
        <v>-10.521383999999999</v>
      </c>
      <c r="T167" s="6">
        <f t="shared" si="17"/>
        <v>-6.5915679999999996</v>
      </c>
    </row>
    <row r="168" spans="2:20" x14ac:dyDescent="0.25">
      <c r="B168">
        <v>37415000000</v>
      </c>
      <c r="C168">
        <v>-9.6351241999999999</v>
      </c>
      <c r="D168">
        <v>-6.4724335999999996</v>
      </c>
      <c r="H168" s="6">
        <f t="shared" si="12"/>
        <v>38.340000000000003</v>
      </c>
      <c r="I168" s="6">
        <f t="shared" si="13"/>
        <v>-9.5920219000000007</v>
      </c>
      <c r="J168" s="6">
        <f t="shared" si="14"/>
        <v>-6.8950037999999996</v>
      </c>
      <c r="L168">
        <v>37415000000</v>
      </c>
      <c r="M168">
        <v>-10.103892</v>
      </c>
      <c r="N168">
        <v>-7.1073461</v>
      </c>
      <c r="R168" s="6">
        <f t="shared" si="15"/>
        <v>38.340000000000003</v>
      </c>
      <c r="S168" s="6">
        <f t="shared" si="16"/>
        <v>-10.630898</v>
      </c>
      <c r="T168" s="6">
        <f t="shared" si="17"/>
        <v>-6.5001755000000001</v>
      </c>
    </row>
    <row r="169" spans="2:20" x14ac:dyDescent="0.25">
      <c r="B169">
        <v>37600000000</v>
      </c>
      <c r="C169">
        <v>-9.6169329000000001</v>
      </c>
      <c r="D169">
        <v>-6.5573009999999998</v>
      </c>
      <c r="H169" s="6">
        <f t="shared" si="12"/>
        <v>38.524999999999999</v>
      </c>
      <c r="I169" s="6">
        <f t="shared" si="13"/>
        <v>-9.6242409000000002</v>
      </c>
      <c r="J169" s="6">
        <f t="shared" si="14"/>
        <v>-6.9892630999999996</v>
      </c>
      <c r="L169">
        <v>37600000000</v>
      </c>
      <c r="M169">
        <v>-10.202617999999999</v>
      </c>
      <c r="N169">
        <v>-6.9719486000000002</v>
      </c>
      <c r="R169" s="6">
        <f t="shared" si="15"/>
        <v>38.524999999999999</v>
      </c>
      <c r="S169" s="6">
        <f t="shared" si="16"/>
        <v>-10.704529000000001</v>
      </c>
      <c r="T169" s="6">
        <f t="shared" si="17"/>
        <v>-6.4151024999999997</v>
      </c>
    </row>
    <row r="170" spans="2:20" x14ac:dyDescent="0.25">
      <c r="B170">
        <v>37785000000</v>
      </c>
      <c r="C170">
        <v>-9.6143035999999995</v>
      </c>
      <c r="D170">
        <v>-6.6421595</v>
      </c>
      <c r="H170" s="6">
        <f t="shared" si="12"/>
        <v>38.71</v>
      </c>
      <c r="I170" s="6">
        <f t="shared" si="13"/>
        <v>-9.6965617999999996</v>
      </c>
      <c r="J170" s="6">
        <f t="shared" si="14"/>
        <v>-7.0760931999999999</v>
      </c>
      <c r="L170">
        <v>37785000000</v>
      </c>
      <c r="M170">
        <v>-10.30301</v>
      </c>
      <c r="N170">
        <v>-6.8414682999999998</v>
      </c>
      <c r="R170" s="6">
        <f t="shared" si="15"/>
        <v>38.71</v>
      </c>
      <c r="S170" s="6">
        <f t="shared" si="16"/>
        <v>-10.748056</v>
      </c>
      <c r="T170" s="6">
        <f t="shared" si="17"/>
        <v>-6.3401427000000004</v>
      </c>
    </row>
    <row r="171" spans="2:20" x14ac:dyDescent="0.25">
      <c r="B171">
        <v>37970000000</v>
      </c>
      <c r="C171">
        <v>-9.6094103000000004</v>
      </c>
      <c r="D171">
        <v>-6.7242885000000001</v>
      </c>
      <c r="H171" s="6">
        <f t="shared" si="12"/>
        <v>38.895000000000003</v>
      </c>
      <c r="I171" s="6">
        <f t="shared" si="13"/>
        <v>-9.7747735999999996</v>
      </c>
      <c r="J171" s="6">
        <f t="shared" si="14"/>
        <v>-7.1734710000000002</v>
      </c>
      <c r="L171">
        <v>37970000000</v>
      </c>
      <c r="M171">
        <v>-10.400152</v>
      </c>
      <c r="N171">
        <v>-6.7061706000000001</v>
      </c>
      <c r="R171" s="6">
        <f t="shared" si="15"/>
        <v>38.895000000000003</v>
      </c>
      <c r="S171" s="6">
        <f t="shared" si="16"/>
        <v>-10.766686999999999</v>
      </c>
      <c r="T171" s="6">
        <f t="shared" si="17"/>
        <v>-6.2894997999999998</v>
      </c>
    </row>
    <row r="172" spans="2:20" x14ac:dyDescent="0.25">
      <c r="B172">
        <v>38155000000</v>
      </c>
      <c r="C172">
        <v>-9.5848122</v>
      </c>
      <c r="D172">
        <v>-6.8111477000000002</v>
      </c>
      <c r="H172" s="6">
        <f t="shared" si="12"/>
        <v>39.08</v>
      </c>
      <c r="I172" s="6">
        <f t="shared" si="13"/>
        <v>-9.9763459999999995</v>
      </c>
      <c r="J172" s="6">
        <f t="shared" si="14"/>
        <v>-7.2940402000000004</v>
      </c>
      <c r="L172">
        <v>38155000000</v>
      </c>
      <c r="M172">
        <v>-10.521383999999999</v>
      </c>
      <c r="N172">
        <v>-6.5915679999999996</v>
      </c>
      <c r="R172" s="6">
        <f t="shared" si="15"/>
        <v>39.08</v>
      </c>
      <c r="S172" s="6">
        <f t="shared" si="16"/>
        <v>-10.781689999999999</v>
      </c>
      <c r="T172" s="6">
        <f t="shared" si="17"/>
        <v>-6.2571944999999998</v>
      </c>
    </row>
    <row r="173" spans="2:20" x14ac:dyDescent="0.25">
      <c r="B173">
        <v>38340000000</v>
      </c>
      <c r="C173">
        <v>-9.5920219000000007</v>
      </c>
      <c r="D173">
        <v>-6.8950037999999996</v>
      </c>
      <c r="H173" s="6">
        <f t="shared" si="12"/>
        <v>39.265000000000001</v>
      </c>
      <c r="I173" s="6">
        <f t="shared" si="13"/>
        <v>-10.095879</v>
      </c>
      <c r="J173" s="6">
        <f t="shared" si="14"/>
        <v>-7.5701207999999998</v>
      </c>
      <c r="L173">
        <v>38340000000</v>
      </c>
      <c r="M173">
        <v>-10.630898</v>
      </c>
      <c r="N173">
        <v>-6.5001755000000001</v>
      </c>
      <c r="R173" s="6">
        <f t="shared" si="15"/>
        <v>39.265000000000001</v>
      </c>
      <c r="S173" s="6">
        <f t="shared" si="16"/>
        <v>-10.75501</v>
      </c>
      <c r="T173" s="6">
        <f t="shared" si="17"/>
        <v>-6.2816390999999996</v>
      </c>
    </row>
    <row r="174" spans="2:20" x14ac:dyDescent="0.25">
      <c r="B174">
        <v>38525000000</v>
      </c>
      <c r="C174">
        <v>-9.6242409000000002</v>
      </c>
      <c r="D174">
        <v>-6.9892630999999996</v>
      </c>
      <c r="H174" s="6">
        <f t="shared" si="12"/>
        <v>39.450000000000003</v>
      </c>
      <c r="I174" s="6">
        <f t="shared" si="13"/>
        <v>-10.214763</v>
      </c>
      <c r="J174" s="6">
        <f t="shared" si="14"/>
        <v>-7.8927350000000001</v>
      </c>
      <c r="L174">
        <v>38525000000</v>
      </c>
      <c r="M174">
        <v>-10.704529000000001</v>
      </c>
      <c r="N174">
        <v>-6.4151024999999997</v>
      </c>
      <c r="R174" s="6">
        <f t="shared" si="15"/>
        <v>39.450000000000003</v>
      </c>
      <c r="S174" s="6">
        <f t="shared" si="16"/>
        <v>-10.719322999999999</v>
      </c>
      <c r="T174" s="6">
        <f t="shared" si="17"/>
        <v>-6.3290433999999998</v>
      </c>
    </row>
    <row r="175" spans="2:20" x14ac:dyDescent="0.25">
      <c r="B175">
        <v>38710000000</v>
      </c>
      <c r="C175">
        <v>-9.6965617999999996</v>
      </c>
      <c r="D175">
        <v>-7.0760931999999999</v>
      </c>
      <c r="H175" s="6">
        <f t="shared" si="12"/>
        <v>39.634999999999998</v>
      </c>
      <c r="I175" s="6">
        <f t="shared" si="13"/>
        <v>-10.015368</v>
      </c>
      <c r="J175" s="6">
        <f t="shared" si="14"/>
        <v>-8.2501040000000003</v>
      </c>
      <c r="L175">
        <v>38710000000</v>
      </c>
      <c r="M175">
        <v>-10.748056</v>
      </c>
      <c r="N175">
        <v>-6.3401427000000004</v>
      </c>
      <c r="R175" s="6">
        <f t="shared" si="15"/>
        <v>39.634999999999998</v>
      </c>
      <c r="S175" s="6">
        <f t="shared" si="16"/>
        <v>-10.640309</v>
      </c>
      <c r="T175" s="6">
        <f t="shared" si="17"/>
        <v>-6.4049144</v>
      </c>
    </row>
    <row r="176" spans="2:20" x14ac:dyDescent="0.25">
      <c r="B176">
        <v>38895000000</v>
      </c>
      <c r="C176">
        <v>-9.7747735999999996</v>
      </c>
      <c r="D176">
        <v>-7.1734710000000002</v>
      </c>
      <c r="H176" s="6">
        <f t="shared" si="12"/>
        <v>39.82</v>
      </c>
      <c r="I176" s="6">
        <f t="shared" si="13"/>
        <v>-9.7901897000000009</v>
      </c>
      <c r="J176" s="6">
        <f t="shared" si="14"/>
        <v>-8.6470585</v>
      </c>
      <c r="L176">
        <v>38895000000</v>
      </c>
      <c r="M176">
        <v>-10.766686999999999</v>
      </c>
      <c r="N176">
        <v>-6.2894997999999998</v>
      </c>
      <c r="R176" s="6">
        <f t="shared" si="15"/>
        <v>39.82</v>
      </c>
      <c r="S176" s="6">
        <f t="shared" si="16"/>
        <v>-10.571586999999999</v>
      </c>
      <c r="T176" s="6">
        <f t="shared" si="17"/>
        <v>-6.5028110000000003</v>
      </c>
    </row>
    <row r="177" spans="2:20" x14ac:dyDescent="0.25">
      <c r="B177">
        <v>39080000000</v>
      </c>
      <c r="C177">
        <v>-9.9763459999999995</v>
      </c>
      <c r="D177">
        <v>-7.2940402000000004</v>
      </c>
      <c r="H177" s="6">
        <f t="shared" si="12"/>
        <v>40.005000000000003</v>
      </c>
      <c r="I177" s="6">
        <f t="shared" si="13"/>
        <v>-9.4523992999999997</v>
      </c>
      <c r="J177" s="6">
        <f t="shared" si="14"/>
        <v>-9.0729628000000009</v>
      </c>
      <c r="L177">
        <v>39080000000</v>
      </c>
      <c r="M177">
        <v>-10.781689999999999</v>
      </c>
      <c r="N177">
        <v>-6.2571944999999998</v>
      </c>
      <c r="R177" s="6">
        <f t="shared" si="15"/>
        <v>40.005000000000003</v>
      </c>
      <c r="S177" s="6">
        <f t="shared" si="16"/>
        <v>-10.491061</v>
      </c>
      <c r="T177" s="6">
        <f t="shared" si="17"/>
        <v>-6.6401854</v>
      </c>
    </row>
    <row r="178" spans="2:20" x14ac:dyDescent="0.25">
      <c r="B178">
        <v>39265000000</v>
      </c>
      <c r="C178">
        <v>-10.095879</v>
      </c>
      <c r="D178">
        <v>-7.5701207999999998</v>
      </c>
      <c r="H178" s="6">
        <f t="shared" si="12"/>
        <v>40.19</v>
      </c>
      <c r="I178" s="6">
        <f t="shared" si="13"/>
        <v>-9.1474952999999992</v>
      </c>
      <c r="J178" s="6">
        <f t="shared" si="14"/>
        <v>-9.5125302999999999</v>
      </c>
      <c r="L178">
        <v>39265000000</v>
      </c>
      <c r="M178">
        <v>-10.75501</v>
      </c>
      <c r="N178">
        <v>-6.2816390999999996</v>
      </c>
      <c r="R178" s="6">
        <f t="shared" si="15"/>
        <v>40.19</v>
      </c>
      <c r="S178" s="6">
        <f t="shared" si="16"/>
        <v>-10.413975000000001</v>
      </c>
      <c r="T178" s="6">
        <f t="shared" si="17"/>
        <v>-6.8014150000000004</v>
      </c>
    </row>
    <row r="179" spans="2:20" x14ac:dyDescent="0.25">
      <c r="B179">
        <v>39450000000</v>
      </c>
      <c r="C179">
        <v>-10.214763</v>
      </c>
      <c r="D179">
        <v>-7.8927350000000001</v>
      </c>
      <c r="H179" s="6">
        <f t="shared" si="12"/>
        <v>40.375</v>
      </c>
      <c r="I179" s="6">
        <f t="shared" si="13"/>
        <v>-8.8424683000000002</v>
      </c>
      <c r="J179" s="6">
        <f t="shared" si="14"/>
        <v>-10.018508000000001</v>
      </c>
      <c r="L179">
        <v>39450000000</v>
      </c>
      <c r="M179">
        <v>-10.719322999999999</v>
      </c>
      <c r="N179">
        <v>-6.3290433999999998</v>
      </c>
      <c r="R179" s="6">
        <f t="shared" si="15"/>
        <v>40.375</v>
      </c>
      <c r="S179" s="6">
        <f t="shared" si="16"/>
        <v>-10.351418000000001</v>
      </c>
      <c r="T179" s="6">
        <f t="shared" si="17"/>
        <v>-6.9676584999999998</v>
      </c>
    </row>
    <row r="180" spans="2:20" x14ac:dyDescent="0.25">
      <c r="B180">
        <v>39635000000</v>
      </c>
      <c r="C180">
        <v>-10.015368</v>
      </c>
      <c r="D180">
        <v>-8.2501040000000003</v>
      </c>
      <c r="H180" s="6">
        <f t="shared" si="12"/>
        <v>40.56</v>
      </c>
      <c r="I180" s="6">
        <f t="shared" si="13"/>
        <v>-8.8123474000000002</v>
      </c>
      <c r="J180" s="6">
        <f t="shared" si="14"/>
        <v>-10.531423</v>
      </c>
      <c r="L180">
        <v>39635000000</v>
      </c>
      <c r="M180">
        <v>-10.640309</v>
      </c>
      <c r="N180">
        <v>-6.4049144</v>
      </c>
      <c r="R180" s="6">
        <f t="shared" si="15"/>
        <v>40.56</v>
      </c>
      <c r="S180" s="6">
        <f t="shared" si="16"/>
        <v>-10.353381000000001</v>
      </c>
      <c r="T180" s="6">
        <f t="shared" si="17"/>
        <v>-7.1286034999999996</v>
      </c>
    </row>
    <row r="181" spans="2:20" x14ac:dyDescent="0.25">
      <c r="B181">
        <v>39820000000</v>
      </c>
      <c r="C181">
        <v>-9.7901897000000009</v>
      </c>
      <c r="D181">
        <v>-8.6470585</v>
      </c>
      <c r="H181" s="6">
        <f t="shared" si="12"/>
        <v>40.744999999999997</v>
      </c>
      <c r="I181" s="6">
        <f t="shared" si="13"/>
        <v>-8.8049640999999994</v>
      </c>
      <c r="J181" s="6">
        <f t="shared" si="14"/>
        <v>-11.052141000000001</v>
      </c>
      <c r="L181">
        <v>39820000000</v>
      </c>
      <c r="M181">
        <v>-10.571586999999999</v>
      </c>
      <c r="N181">
        <v>-6.5028110000000003</v>
      </c>
      <c r="R181" s="6">
        <f t="shared" si="15"/>
        <v>40.744999999999997</v>
      </c>
      <c r="S181" s="6">
        <f t="shared" si="16"/>
        <v>-10.371515</v>
      </c>
      <c r="T181" s="6">
        <f t="shared" si="17"/>
        <v>-7.2841782999999998</v>
      </c>
    </row>
    <row r="182" spans="2:20" x14ac:dyDescent="0.25">
      <c r="B182">
        <v>40005000000</v>
      </c>
      <c r="C182">
        <v>-9.4523992999999997</v>
      </c>
      <c r="D182">
        <v>-9.0729628000000009</v>
      </c>
      <c r="H182" s="6">
        <f t="shared" si="12"/>
        <v>40.93</v>
      </c>
      <c r="I182" s="6">
        <f t="shared" si="13"/>
        <v>-8.8158177999999996</v>
      </c>
      <c r="J182" s="6">
        <f t="shared" si="14"/>
        <v>-11.496600000000001</v>
      </c>
      <c r="L182">
        <v>40005000000</v>
      </c>
      <c r="M182">
        <v>-10.491061</v>
      </c>
      <c r="N182">
        <v>-6.6401854</v>
      </c>
      <c r="R182" s="6">
        <f t="shared" si="15"/>
        <v>40.93</v>
      </c>
      <c r="S182" s="6">
        <f t="shared" si="16"/>
        <v>-10.374824</v>
      </c>
      <c r="T182" s="6">
        <f t="shared" si="17"/>
        <v>-7.3864846000000002</v>
      </c>
    </row>
    <row r="183" spans="2:20" x14ac:dyDescent="0.25">
      <c r="B183">
        <v>40190000000</v>
      </c>
      <c r="C183">
        <v>-9.1474952999999992</v>
      </c>
      <c r="D183">
        <v>-9.5125302999999999</v>
      </c>
      <c r="H183" s="6">
        <f t="shared" si="12"/>
        <v>41.115000000000002</v>
      </c>
      <c r="I183" s="6">
        <f t="shared" si="13"/>
        <v>-8.8399038000000001</v>
      </c>
      <c r="J183" s="6">
        <f t="shared" si="14"/>
        <v>-12.037469</v>
      </c>
      <c r="L183">
        <v>40190000000</v>
      </c>
      <c r="M183">
        <v>-10.413975000000001</v>
      </c>
      <c r="N183">
        <v>-6.8014150000000004</v>
      </c>
      <c r="R183" s="6">
        <f t="shared" si="15"/>
        <v>41.115000000000002</v>
      </c>
      <c r="S183" s="6">
        <f t="shared" si="16"/>
        <v>-10.401527</v>
      </c>
      <c r="T183" s="6">
        <f t="shared" si="17"/>
        <v>-7.4730954000000001</v>
      </c>
    </row>
    <row r="184" spans="2:20" x14ac:dyDescent="0.25">
      <c r="B184">
        <v>40375000000</v>
      </c>
      <c r="C184">
        <v>-8.8424683000000002</v>
      </c>
      <c r="D184">
        <v>-10.018508000000001</v>
      </c>
      <c r="H184" s="6">
        <f t="shared" si="12"/>
        <v>41.3</v>
      </c>
      <c r="I184" s="6">
        <f t="shared" si="13"/>
        <v>-8.8691940000000002</v>
      </c>
      <c r="J184" s="6">
        <f t="shared" si="14"/>
        <v>-12.627375000000001</v>
      </c>
      <c r="L184">
        <v>40375000000</v>
      </c>
      <c r="M184">
        <v>-10.351418000000001</v>
      </c>
      <c r="N184">
        <v>-6.9676584999999998</v>
      </c>
      <c r="R184" s="6">
        <f t="shared" si="15"/>
        <v>41.3</v>
      </c>
      <c r="S184" s="6">
        <f t="shared" si="16"/>
        <v>-10.447286999999999</v>
      </c>
      <c r="T184" s="6">
        <f t="shared" si="17"/>
        <v>-7.5566529999999998</v>
      </c>
    </row>
    <row r="185" spans="2:20" x14ac:dyDescent="0.25">
      <c r="B185">
        <v>40560000000</v>
      </c>
      <c r="C185">
        <v>-8.8123474000000002</v>
      </c>
      <c r="D185">
        <v>-10.531423</v>
      </c>
      <c r="H185" s="6">
        <f t="shared" si="12"/>
        <v>41.484999999999999</v>
      </c>
      <c r="I185" s="6">
        <f t="shared" si="13"/>
        <v>-8.9263686999999994</v>
      </c>
      <c r="J185" s="6">
        <f t="shared" si="14"/>
        <v>-13.204345</v>
      </c>
      <c r="L185">
        <v>40560000000</v>
      </c>
      <c r="M185">
        <v>-10.353381000000001</v>
      </c>
      <c r="N185">
        <v>-7.1286034999999996</v>
      </c>
      <c r="R185" s="6">
        <f t="shared" si="15"/>
        <v>41.484999999999999</v>
      </c>
      <c r="S185" s="6">
        <f t="shared" si="16"/>
        <v>-10.487563</v>
      </c>
      <c r="T185" s="6">
        <f t="shared" si="17"/>
        <v>-7.6063704000000003</v>
      </c>
    </row>
    <row r="186" spans="2:20" x14ac:dyDescent="0.25">
      <c r="B186">
        <v>40745000000</v>
      </c>
      <c r="C186">
        <v>-8.8049640999999994</v>
      </c>
      <c r="D186">
        <v>-11.052141000000001</v>
      </c>
      <c r="H186" s="6">
        <f t="shared" si="12"/>
        <v>41.67</v>
      </c>
      <c r="I186" s="6">
        <f t="shared" si="13"/>
        <v>-9.0090836999999997</v>
      </c>
      <c r="J186" s="6">
        <f t="shared" si="14"/>
        <v>-13.672079999999999</v>
      </c>
      <c r="L186">
        <v>40745000000</v>
      </c>
      <c r="M186">
        <v>-10.371515</v>
      </c>
      <c r="N186">
        <v>-7.2841782999999998</v>
      </c>
      <c r="R186" s="6">
        <f t="shared" si="15"/>
        <v>41.67</v>
      </c>
      <c r="S186" s="6">
        <f t="shared" si="16"/>
        <v>-10.535932000000001</v>
      </c>
      <c r="T186" s="6">
        <f t="shared" si="17"/>
        <v>-7.6119560999999996</v>
      </c>
    </row>
    <row r="187" spans="2:20" x14ac:dyDescent="0.25">
      <c r="B187">
        <v>40930000000</v>
      </c>
      <c r="C187">
        <v>-8.8158177999999996</v>
      </c>
      <c r="D187">
        <v>-11.496600000000001</v>
      </c>
      <c r="H187" s="6">
        <f t="shared" si="12"/>
        <v>41.854999999999997</v>
      </c>
      <c r="I187" s="6">
        <f t="shared" si="13"/>
        <v>-9.0663853000000003</v>
      </c>
      <c r="J187" s="6">
        <f t="shared" si="14"/>
        <v>-14.012871000000001</v>
      </c>
      <c r="L187">
        <v>40930000000</v>
      </c>
      <c r="M187">
        <v>-10.374824</v>
      </c>
      <c r="N187">
        <v>-7.3864846000000002</v>
      </c>
      <c r="R187" s="6">
        <f t="shared" si="15"/>
        <v>41.854999999999997</v>
      </c>
      <c r="S187" s="6">
        <f t="shared" si="16"/>
        <v>-10.610889</v>
      </c>
      <c r="T187" s="6">
        <f t="shared" si="17"/>
        <v>-7.5823749999999999</v>
      </c>
    </row>
    <row r="188" spans="2:20" x14ac:dyDescent="0.25">
      <c r="B188">
        <v>41115000000</v>
      </c>
      <c r="C188">
        <v>-8.8399038000000001</v>
      </c>
      <c r="D188">
        <v>-12.037469</v>
      </c>
      <c r="H188" s="6">
        <f t="shared" si="12"/>
        <v>42.04</v>
      </c>
      <c r="I188" s="6">
        <f t="shared" si="13"/>
        <v>-9.1693257999999993</v>
      </c>
      <c r="J188" s="6">
        <f t="shared" si="14"/>
        <v>-14.226851</v>
      </c>
      <c r="L188">
        <v>41115000000</v>
      </c>
      <c r="M188">
        <v>-10.401527</v>
      </c>
      <c r="N188">
        <v>-7.4730954000000001</v>
      </c>
      <c r="R188" s="6">
        <f t="shared" si="15"/>
        <v>42.04</v>
      </c>
      <c r="S188" s="6">
        <f t="shared" si="16"/>
        <v>-10.729136</v>
      </c>
      <c r="T188" s="6">
        <f t="shared" si="17"/>
        <v>-7.5503225</v>
      </c>
    </row>
    <row r="189" spans="2:20" x14ac:dyDescent="0.25">
      <c r="B189">
        <v>41300000000</v>
      </c>
      <c r="C189">
        <v>-8.8691940000000002</v>
      </c>
      <c r="D189">
        <v>-12.627375000000001</v>
      </c>
      <c r="H189" s="6">
        <f t="shared" si="12"/>
        <v>42.225000000000001</v>
      </c>
      <c r="I189" s="6">
        <f t="shared" si="13"/>
        <v>-9.3443489</v>
      </c>
      <c r="J189" s="6">
        <f t="shared" si="14"/>
        <v>-14.265568</v>
      </c>
      <c r="L189">
        <v>41300000000</v>
      </c>
      <c r="M189">
        <v>-10.447286999999999</v>
      </c>
      <c r="N189">
        <v>-7.5566529999999998</v>
      </c>
      <c r="R189" s="6">
        <f t="shared" si="15"/>
        <v>42.225000000000001</v>
      </c>
      <c r="S189" s="6">
        <f t="shared" si="16"/>
        <v>-10.897299</v>
      </c>
      <c r="T189" s="6">
        <f t="shared" si="17"/>
        <v>-7.5468019999999996</v>
      </c>
    </row>
    <row r="190" spans="2:20" x14ac:dyDescent="0.25">
      <c r="B190">
        <v>41485000000</v>
      </c>
      <c r="C190">
        <v>-8.9263686999999994</v>
      </c>
      <c r="D190">
        <v>-13.204345</v>
      </c>
      <c r="H190" s="6">
        <f t="shared" si="12"/>
        <v>42.41</v>
      </c>
      <c r="I190" s="6">
        <f t="shared" si="13"/>
        <v>-9.5396251999999997</v>
      </c>
      <c r="J190" s="6">
        <f t="shared" si="14"/>
        <v>-14.187068</v>
      </c>
      <c r="L190">
        <v>41485000000</v>
      </c>
      <c r="M190">
        <v>-10.487563</v>
      </c>
      <c r="N190">
        <v>-7.6063704000000003</v>
      </c>
      <c r="R190" s="6">
        <f t="shared" si="15"/>
        <v>42.41</v>
      </c>
      <c r="S190" s="6">
        <f t="shared" si="16"/>
        <v>-11.072310999999999</v>
      </c>
      <c r="T190" s="6">
        <f t="shared" si="17"/>
        <v>-7.5688395999999996</v>
      </c>
    </row>
    <row r="191" spans="2:20" x14ac:dyDescent="0.25">
      <c r="B191">
        <v>41670000000</v>
      </c>
      <c r="C191">
        <v>-9.0090836999999997</v>
      </c>
      <c r="D191">
        <v>-13.672079999999999</v>
      </c>
      <c r="H191" s="6">
        <f t="shared" si="12"/>
        <v>42.594999999999999</v>
      </c>
      <c r="I191" s="6">
        <f t="shared" si="13"/>
        <v>-9.7616385999999995</v>
      </c>
      <c r="J191" s="6">
        <f t="shared" si="14"/>
        <v>-13.906889</v>
      </c>
      <c r="L191">
        <v>41670000000</v>
      </c>
      <c r="M191">
        <v>-10.535932000000001</v>
      </c>
      <c r="N191">
        <v>-7.6119560999999996</v>
      </c>
      <c r="R191" s="6">
        <f t="shared" si="15"/>
        <v>42.594999999999999</v>
      </c>
      <c r="S191" s="6">
        <f t="shared" si="16"/>
        <v>-11.232113999999999</v>
      </c>
      <c r="T191" s="6">
        <f t="shared" si="17"/>
        <v>-7.6400646999999999</v>
      </c>
    </row>
    <row r="192" spans="2:20" x14ac:dyDescent="0.25">
      <c r="B192">
        <v>41855000000</v>
      </c>
      <c r="C192">
        <v>-9.0663853000000003</v>
      </c>
      <c r="D192">
        <v>-14.012871000000001</v>
      </c>
      <c r="H192" s="6">
        <f t="shared" si="12"/>
        <v>42.78</v>
      </c>
      <c r="I192" s="6">
        <f t="shared" si="13"/>
        <v>-10.044523999999999</v>
      </c>
      <c r="J192" s="6">
        <f t="shared" si="14"/>
        <v>-13.410548</v>
      </c>
      <c r="L192">
        <v>41855000000</v>
      </c>
      <c r="M192">
        <v>-10.610889</v>
      </c>
      <c r="N192">
        <v>-7.5823749999999999</v>
      </c>
      <c r="R192" s="6">
        <f t="shared" si="15"/>
        <v>42.78</v>
      </c>
      <c r="S192" s="6">
        <f t="shared" si="16"/>
        <v>-11.363374</v>
      </c>
      <c r="T192" s="6">
        <f t="shared" si="17"/>
        <v>-7.7623549000000001</v>
      </c>
    </row>
    <row r="193" spans="2:20" x14ac:dyDescent="0.25">
      <c r="B193">
        <v>42040000000</v>
      </c>
      <c r="C193">
        <v>-9.1693257999999993</v>
      </c>
      <c r="D193">
        <v>-14.226851</v>
      </c>
      <c r="H193" s="6">
        <f t="shared" si="12"/>
        <v>42.965000000000003</v>
      </c>
      <c r="I193" s="6">
        <f t="shared" si="13"/>
        <v>-10.294542</v>
      </c>
      <c r="J193" s="6">
        <f t="shared" si="14"/>
        <v>-12.757963</v>
      </c>
      <c r="L193">
        <v>42040000000</v>
      </c>
      <c r="M193">
        <v>-10.729136</v>
      </c>
      <c r="N193">
        <v>-7.5503225</v>
      </c>
      <c r="R193" s="6">
        <f t="shared" si="15"/>
        <v>42.965000000000003</v>
      </c>
      <c r="S193" s="6">
        <f t="shared" si="16"/>
        <v>-11.436510999999999</v>
      </c>
      <c r="T193" s="6">
        <f t="shared" si="17"/>
        <v>-7.9325175000000003</v>
      </c>
    </row>
    <row r="194" spans="2:20" x14ac:dyDescent="0.25">
      <c r="B194">
        <v>42225000000</v>
      </c>
      <c r="C194">
        <v>-9.3443489</v>
      </c>
      <c r="D194">
        <v>-14.265568</v>
      </c>
      <c r="H194" s="6">
        <f t="shared" si="12"/>
        <v>43.15</v>
      </c>
      <c r="I194" s="6">
        <f t="shared" si="13"/>
        <v>-10.476151</v>
      </c>
      <c r="J194" s="6">
        <f t="shared" si="14"/>
        <v>-12.032818000000001</v>
      </c>
      <c r="L194">
        <v>42225000000</v>
      </c>
      <c r="M194">
        <v>-10.897299</v>
      </c>
      <c r="N194">
        <v>-7.5468019999999996</v>
      </c>
      <c r="R194" s="6">
        <f t="shared" si="15"/>
        <v>43.15</v>
      </c>
      <c r="S194" s="6">
        <f t="shared" si="16"/>
        <v>-11.431651</v>
      </c>
      <c r="T194" s="6">
        <f t="shared" si="17"/>
        <v>-8.1860932999999996</v>
      </c>
    </row>
    <row r="195" spans="2:20" x14ac:dyDescent="0.25">
      <c r="B195">
        <v>42410000000</v>
      </c>
      <c r="C195">
        <v>-9.5396251999999997</v>
      </c>
      <c r="D195">
        <v>-14.187068</v>
      </c>
      <c r="H195" s="6">
        <f t="shared" si="12"/>
        <v>43.335000000000001</v>
      </c>
      <c r="I195" s="6">
        <f t="shared" si="13"/>
        <v>-10.601960999999999</v>
      </c>
      <c r="J195" s="6">
        <f t="shared" si="14"/>
        <v>-11.324474</v>
      </c>
      <c r="L195">
        <v>42410000000</v>
      </c>
      <c r="M195">
        <v>-11.072310999999999</v>
      </c>
      <c r="N195">
        <v>-7.5688395999999996</v>
      </c>
      <c r="R195" s="6">
        <f t="shared" si="15"/>
        <v>43.335000000000001</v>
      </c>
      <c r="S195" s="6">
        <f t="shared" si="16"/>
        <v>-11.409153999999999</v>
      </c>
      <c r="T195" s="6">
        <f t="shared" si="17"/>
        <v>-8.5261697999999999</v>
      </c>
    </row>
    <row r="196" spans="2:20" x14ac:dyDescent="0.25">
      <c r="B196">
        <v>42595000000</v>
      </c>
      <c r="C196">
        <v>-9.7616385999999995</v>
      </c>
      <c r="D196">
        <v>-13.906889</v>
      </c>
      <c r="H196" s="6">
        <f t="shared" ref="H196:H204" si="18">B201/1000000000</f>
        <v>43.52</v>
      </c>
      <c r="I196" s="6">
        <f t="shared" ref="I196:I204" si="19">C201</f>
        <v>-10.69594</v>
      </c>
      <c r="J196" s="6">
        <f t="shared" ref="J196:J204" si="20">D201</f>
        <v>-10.676817</v>
      </c>
      <c r="L196">
        <v>42595000000</v>
      </c>
      <c r="M196">
        <v>-11.232113999999999</v>
      </c>
      <c r="N196">
        <v>-7.6400646999999999</v>
      </c>
      <c r="R196" s="6">
        <f t="shared" ref="R196:R204" si="21">L201/1000000000</f>
        <v>43.52</v>
      </c>
      <c r="S196" s="6">
        <f t="shared" ref="S196:S204" si="22">M201</f>
        <v>-11.352399</v>
      </c>
      <c r="T196" s="6">
        <f t="shared" ref="T196:T204" si="23">N201</f>
        <v>-8.9776363000000003</v>
      </c>
    </row>
    <row r="197" spans="2:20" x14ac:dyDescent="0.25">
      <c r="B197">
        <v>42780000000</v>
      </c>
      <c r="C197">
        <v>-10.044523999999999</v>
      </c>
      <c r="D197">
        <v>-13.410548</v>
      </c>
      <c r="H197" s="6">
        <f t="shared" si="18"/>
        <v>43.704999999999998</v>
      </c>
      <c r="I197" s="6">
        <f t="shared" si="19"/>
        <v>-10.743384000000001</v>
      </c>
      <c r="J197" s="6">
        <f t="shared" si="20"/>
        <v>-10.069957</v>
      </c>
      <c r="L197">
        <v>42780000000</v>
      </c>
      <c r="M197">
        <v>-11.363374</v>
      </c>
      <c r="N197">
        <v>-7.7623549000000001</v>
      </c>
      <c r="R197" s="6">
        <f t="shared" si="21"/>
        <v>43.704999999999998</v>
      </c>
      <c r="S197" s="6">
        <f t="shared" si="22"/>
        <v>-11.272954</v>
      </c>
      <c r="T197" s="6">
        <f t="shared" si="23"/>
        <v>-9.5225019</v>
      </c>
    </row>
    <row r="198" spans="2:20" x14ac:dyDescent="0.25">
      <c r="B198">
        <v>42965000000</v>
      </c>
      <c r="C198">
        <v>-10.294542</v>
      </c>
      <c r="D198">
        <v>-12.757963</v>
      </c>
      <c r="H198" s="6">
        <f t="shared" si="18"/>
        <v>43.89</v>
      </c>
      <c r="I198" s="6">
        <f t="shared" si="19"/>
        <v>-10.783175</v>
      </c>
      <c r="J198" s="6">
        <f t="shared" si="20"/>
        <v>-9.5828237999999999</v>
      </c>
      <c r="L198">
        <v>42965000000</v>
      </c>
      <c r="M198">
        <v>-11.436510999999999</v>
      </c>
      <c r="N198">
        <v>-7.9325175000000003</v>
      </c>
      <c r="R198" s="6">
        <f t="shared" si="21"/>
        <v>43.89</v>
      </c>
      <c r="S198" s="6">
        <f t="shared" si="22"/>
        <v>-11.220157</v>
      </c>
      <c r="T198" s="6">
        <f t="shared" si="23"/>
        <v>-10.173176</v>
      </c>
    </row>
    <row r="199" spans="2:20" x14ac:dyDescent="0.25">
      <c r="B199">
        <v>43150000000</v>
      </c>
      <c r="C199">
        <v>-10.476151</v>
      </c>
      <c r="D199">
        <v>-12.032818000000001</v>
      </c>
      <c r="H199" s="6">
        <f t="shared" si="18"/>
        <v>44.075000000000003</v>
      </c>
      <c r="I199" s="6">
        <f t="shared" si="19"/>
        <v>-10.81349</v>
      </c>
      <c r="J199" s="6">
        <f t="shared" si="20"/>
        <v>-9.1486491999999995</v>
      </c>
      <c r="L199">
        <v>43150000000</v>
      </c>
      <c r="M199">
        <v>-11.431651</v>
      </c>
      <c r="N199">
        <v>-8.1860932999999996</v>
      </c>
      <c r="R199" s="6">
        <f t="shared" si="21"/>
        <v>44.075000000000003</v>
      </c>
      <c r="S199" s="6">
        <f t="shared" si="22"/>
        <v>-11.155578</v>
      </c>
      <c r="T199" s="6">
        <f t="shared" si="23"/>
        <v>-10.927114</v>
      </c>
    </row>
    <row r="200" spans="2:20" x14ac:dyDescent="0.25">
      <c r="B200">
        <v>43335000000</v>
      </c>
      <c r="C200">
        <v>-10.601960999999999</v>
      </c>
      <c r="D200">
        <v>-11.324474</v>
      </c>
      <c r="H200" s="6">
        <f t="shared" si="18"/>
        <v>44.26</v>
      </c>
      <c r="I200" s="6">
        <f t="shared" si="19"/>
        <v>-10.876234999999999</v>
      </c>
      <c r="J200" s="6">
        <f t="shared" si="20"/>
        <v>-8.8152027000000004</v>
      </c>
      <c r="L200">
        <v>43335000000</v>
      </c>
      <c r="M200">
        <v>-11.409153999999999</v>
      </c>
      <c r="N200">
        <v>-8.5261697999999999</v>
      </c>
      <c r="R200" s="6">
        <f t="shared" si="21"/>
        <v>44.26</v>
      </c>
      <c r="S200" s="6">
        <f t="shared" si="22"/>
        <v>-11.079704</v>
      </c>
      <c r="T200" s="6">
        <f t="shared" si="23"/>
        <v>-11.778243</v>
      </c>
    </row>
    <row r="201" spans="2:20" x14ac:dyDescent="0.25">
      <c r="B201">
        <v>43520000000</v>
      </c>
      <c r="C201">
        <v>-10.69594</v>
      </c>
      <c r="D201">
        <v>-10.676817</v>
      </c>
      <c r="H201" s="6">
        <f t="shared" si="18"/>
        <v>44.445</v>
      </c>
      <c r="I201" s="6">
        <f t="shared" si="19"/>
        <v>-10.952078</v>
      </c>
      <c r="J201" s="6">
        <f t="shared" si="20"/>
        <v>-8.5429516000000003</v>
      </c>
      <c r="L201">
        <v>43520000000</v>
      </c>
      <c r="M201">
        <v>-11.352399</v>
      </c>
      <c r="N201">
        <v>-8.9776363000000003</v>
      </c>
      <c r="R201" s="6">
        <f t="shared" si="21"/>
        <v>44.445</v>
      </c>
      <c r="S201" s="6">
        <f t="shared" si="22"/>
        <v>-11.059272999999999</v>
      </c>
      <c r="T201" s="6">
        <f t="shared" si="23"/>
        <v>-12.583489</v>
      </c>
    </row>
    <row r="202" spans="2:20" x14ac:dyDescent="0.25">
      <c r="B202">
        <v>43705000000</v>
      </c>
      <c r="C202">
        <v>-10.743384000000001</v>
      </c>
      <c r="D202">
        <v>-10.069957</v>
      </c>
      <c r="H202" s="6">
        <f t="shared" si="18"/>
        <v>44.63</v>
      </c>
      <c r="I202" s="6">
        <f t="shared" si="19"/>
        <v>-11.037107000000001</v>
      </c>
      <c r="J202" s="6">
        <f t="shared" si="20"/>
        <v>-8.3420848999999997</v>
      </c>
      <c r="L202">
        <v>43705000000</v>
      </c>
      <c r="M202">
        <v>-11.272954</v>
      </c>
      <c r="N202">
        <v>-9.5225019</v>
      </c>
      <c r="R202" s="6">
        <f t="shared" si="21"/>
        <v>44.63</v>
      </c>
      <c r="S202" s="6">
        <f t="shared" si="22"/>
        <v>-11.059779000000001</v>
      </c>
      <c r="T202" s="6">
        <f t="shared" si="23"/>
        <v>-13.329620999999999</v>
      </c>
    </row>
    <row r="203" spans="2:20" x14ac:dyDescent="0.25">
      <c r="B203">
        <v>43890000000</v>
      </c>
      <c r="C203">
        <v>-10.783175</v>
      </c>
      <c r="D203">
        <v>-9.5828237999999999</v>
      </c>
      <c r="H203" s="6">
        <f t="shared" si="18"/>
        <v>44.814999999999998</v>
      </c>
      <c r="I203" s="6">
        <f t="shared" si="19"/>
        <v>-11.104483</v>
      </c>
      <c r="J203" s="6">
        <f t="shared" si="20"/>
        <v>-8.1789360000000002</v>
      </c>
      <c r="L203">
        <v>43890000000</v>
      </c>
      <c r="M203">
        <v>-11.220157</v>
      </c>
      <c r="N203">
        <v>-10.173176</v>
      </c>
      <c r="R203" s="6">
        <f t="shared" si="21"/>
        <v>44.814999999999998</v>
      </c>
      <c r="S203" s="6">
        <f t="shared" si="22"/>
        <v>-11.045035</v>
      </c>
      <c r="T203" s="6">
        <f t="shared" si="23"/>
        <v>-13.999594999999999</v>
      </c>
    </row>
    <row r="204" spans="2:20" x14ac:dyDescent="0.25">
      <c r="B204">
        <v>44075000000</v>
      </c>
      <c r="C204">
        <v>-10.81349</v>
      </c>
      <c r="D204">
        <v>-9.1486491999999995</v>
      </c>
      <c r="H204" s="6">
        <f t="shared" si="18"/>
        <v>45</v>
      </c>
      <c r="I204" s="6">
        <f t="shared" si="19"/>
        <v>-11.175618999999999</v>
      </c>
      <c r="J204" s="6">
        <f t="shared" si="20"/>
        <v>-8.0687245999999995</v>
      </c>
      <c r="L204">
        <v>44075000000</v>
      </c>
      <c r="M204">
        <v>-11.155578</v>
      </c>
      <c r="N204">
        <v>-10.927114</v>
      </c>
      <c r="R204" s="6">
        <f t="shared" si="21"/>
        <v>45</v>
      </c>
      <c r="S204" s="6">
        <f t="shared" si="22"/>
        <v>-11.056898</v>
      </c>
      <c r="T204" s="6">
        <f t="shared" si="23"/>
        <v>-14.588918</v>
      </c>
    </row>
    <row r="205" spans="2:20" x14ac:dyDescent="0.25">
      <c r="B205">
        <v>44260000000</v>
      </c>
      <c r="C205">
        <v>-10.876234999999999</v>
      </c>
      <c r="D205">
        <v>-8.8152027000000004</v>
      </c>
      <c r="L205">
        <v>44260000000</v>
      </c>
      <c r="M205">
        <v>-11.079704</v>
      </c>
      <c r="N205">
        <v>-11.778243</v>
      </c>
    </row>
    <row r="206" spans="2:20" x14ac:dyDescent="0.25">
      <c r="B206">
        <v>44445000000</v>
      </c>
      <c r="C206">
        <v>-10.952078</v>
      </c>
      <c r="D206">
        <v>-8.5429516000000003</v>
      </c>
      <c r="L206">
        <v>44445000000</v>
      </c>
      <c r="M206">
        <v>-11.059272999999999</v>
      </c>
      <c r="N206">
        <v>-12.583489</v>
      </c>
    </row>
    <row r="207" spans="2:20" x14ac:dyDescent="0.25">
      <c r="B207">
        <v>44630000000</v>
      </c>
      <c r="C207">
        <v>-11.037107000000001</v>
      </c>
      <c r="D207">
        <v>-8.3420848999999997</v>
      </c>
      <c r="L207">
        <v>44630000000</v>
      </c>
      <c r="M207">
        <v>-11.059779000000001</v>
      </c>
      <c r="N207">
        <v>-13.329620999999999</v>
      </c>
    </row>
    <row r="208" spans="2:20" x14ac:dyDescent="0.25">
      <c r="B208">
        <v>44815000000</v>
      </c>
      <c r="C208">
        <v>-11.104483</v>
      </c>
      <c r="D208">
        <v>-8.1789360000000002</v>
      </c>
      <c r="L208">
        <v>44815000000</v>
      </c>
      <c r="M208">
        <v>-11.045035</v>
      </c>
      <c r="N208">
        <v>-13.999594999999999</v>
      </c>
    </row>
    <row r="209" spans="2:14" x14ac:dyDescent="0.25">
      <c r="B209">
        <v>45000000000</v>
      </c>
      <c r="C209">
        <v>-11.175618999999999</v>
      </c>
      <c r="D209">
        <v>-8.0687245999999995</v>
      </c>
      <c r="L209">
        <v>45000000000</v>
      </c>
      <c r="M209">
        <v>-11.056898</v>
      </c>
      <c r="N209">
        <v>-14.588918</v>
      </c>
    </row>
    <row r="210" spans="2:14" x14ac:dyDescent="0.25">
      <c r="B210" t="s">
        <v>21</v>
      </c>
      <c r="L210" t="s">
        <v>21</v>
      </c>
    </row>
    <row r="213" spans="2:14" x14ac:dyDescent="0.25">
      <c r="B213" t="s">
        <v>18</v>
      </c>
      <c r="L213" t="s">
        <v>18</v>
      </c>
    </row>
    <row r="214" spans="2:14" x14ac:dyDescent="0.25">
      <c r="B214" t="s">
        <v>19</v>
      </c>
      <c r="C214" t="s">
        <v>273</v>
      </c>
      <c r="D214" t="s">
        <v>274</v>
      </c>
      <c r="L214" t="s">
        <v>19</v>
      </c>
      <c r="M214" t="s">
        <v>273</v>
      </c>
      <c r="N214" t="s">
        <v>274</v>
      </c>
    </row>
    <row r="215" spans="2:14" x14ac:dyDescent="0.25">
      <c r="B215">
        <v>10000000</v>
      </c>
      <c r="C215">
        <v>-6.4034519000000003</v>
      </c>
      <c r="D215">
        <v>-12.668877</v>
      </c>
      <c r="L215">
        <v>10000000</v>
      </c>
      <c r="M215">
        <v>-6.8754368000000001</v>
      </c>
      <c r="N215">
        <v>-27.09169</v>
      </c>
    </row>
    <row r="216" spans="2:14" x14ac:dyDescent="0.25">
      <c r="B216">
        <v>189900000</v>
      </c>
      <c r="C216">
        <v>-6.3615998999999999</v>
      </c>
      <c r="D216">
        <v>-12.716312</v>
      </c>
      <c r="L216">
        <v>189900000</v>
      </c>
      <c r="M216">
        <v>-6.8787985000000003</v>
      </c>
      <c r="N216">
        <v>-24.335008999999999</v>
      </c>
    </row>
    <row r="217" spans="2:14" x14ac:dyDescent="0.25">
      <c r="B217">
        <v>369800000</v>
      </c>
      <c r="C217">
        <v>-6.3396768999999997</v>
      </c>
      <c r="D217">
        <v>-12.933918</v>
      </c>
      <c r="L217">
        <v>369800000</v>
      </c>
      <c r="M217">
        <v>-6.8996196000000003</v>
      </c>
      <c r="N217">
        <v>-21.348155999999999</v>
      </c>
    </row>
    <row r="218" spans="2:14" x14ac:dyDescent="0.25">
      <c r="B218">
        <v>549700000</v>
      </c>
      <c r="C218">
        <v>-6.3446555</v>
      </c>
      <c r="D218">
        <v>-13.218679</v>
      </c>
      <c r="L218">
        <v>549700000</v>
      </c>
      <c r="M218">
        <v>-6.9591063999999996</v>
      </c>
      <c r="N218">
        <v>-18.057600000000001</v>
      </c>
    </row>
    <row r="219" spans="2:14" x14ac:dyDescent="0.25">
      <c r="B219">
        <v>729600000</v>
      </c>
      <c r="C219">
        <v>-6.3384923999999998</v>
      </c>
      <c r="D219">
        <v>-13.528342</v>
      </c>
      <c r="L219">
        <v>729600000</v>
      </c>
      <c r="M219">
        <v>-7.0268544999999998</v>
      </c>
      <c r="N219">
        <v>-15.928051999999999</v>
      </c>
    </row>
    <row r="220" spans="2:14" x14ac:dyDescent="0.25">
      <c r="B220">
        <v>909500000</v>
      </c>
      <c r="C220">
        <v>-6.3066253999999997</v>
      </c>
      <c r="D220">
        <v>-13.801691999999999</v>
      </c>
      <c r="L220">
        <v>909500000</v>
      </c>
      <c r="M220">
        <v>-7.0929503</v>
      </c>
      <c r="N220">
        <v>-14.304656</v>
      </c>
    </row>
    <row r="221" spans="2:14" x14ac:dyDescent="0.25">
      <c r="B221">
        <v>1089400000</v>
      </c>
      <c r="C221">
        <v>-6.2875752</v>
      </c>
      <c r="D221">
        <v>-13.972898000000001</v>
      </c>
      <c r="L221">
        <v>1089400000</v>
      </c>
      <c r="M221">
        <v>-7.1657004000000004</v>
      </c>
      <c r="N221">
        <v>-13.52341</v>
      </c>
    </row>
    <row r="222" spans="2:14" x14ac:dyDescent="0.25">
      <c r="B222">
        <v>1269300000</v>
      </c>
      <c r="C222">
        <v>-6.3060770000000002</v>
      </c>
      <c r="D222">
        <v>-14.145412</v>
      </c>
      <c r="L222">
        <v>1269300000</v>
      </c>
      <c r="M222">
        <v>-7.2065581999999999</v>
      </c>
      <c r="N222">
        <v>-12.865197</v>
      </c>
    </row>
    <row r="223" spans="2:14" x14ac:dyDescent="0.25">
      <c r="B223">
        <v>1449200000</v>
      </c>
      <c r="C223">
        <v>-6.3153180999999998</v>
      </c>
      <c r="D223">
        <v>-13.939341000000001</v>
      </c>
      <c r="L223">
        <v>1449200000</v>
      </c>
      <c r="M223">
        <v>-7.2503418999999996</v>
      </c>
      <c r="N223">
        <v>-12.430781</v>
      </c>
    </row>
    <row r="224" spans="2:14" x14ac:dyDescent="0.25">
      <c r="B224">
        <v>1629100000</v>
      </c>
      <c r="C224">
        <v>-6.3805250999999998</v>
      </c>
      <c r="D224">
        <v>-13.710369</v>
      </c>
      <c r="L224">
        <v>1629100000</v>
      </c>
      <c r="M224">
        <v>-7.2645606999999996</v>
      </c>
      <c r="N224">
        <v>-12.110431</v>
      </c>
    </row>
    <row r="225" spans="2:14" x14ac:dyDescent="0.25">
      <c r="B225">
        <v>1809000000</v>
      </c>
      <c r="C225">
        <v>-6.418571</v>
      </c>
      <c r="D225">
        <v>-13.375325</v>
      </c>
      <c r="L225">
        <v>1809000000</v>
      </c>
      <c r="M225">
        <v>-7.2843523000000001</v>
      </c>
      <c r="N225">
        <v>-12.038811000000001</v>
      </c>
    </row>
    <row r="226" spans="2:14" x14ac:dyDescent="0.25">
      <c r="B226">
        <v>1988900000</v>
      </c>
      <c r="C226">
        <v>-6.4980954999999998</v>
      </c>
      <c r="D226">
        <v>-13.220355</v>
      </c>
      <c r="L226">
        <v>1988900000</v>
      </c>
      <c r="M226">
        <v>-7.2962990000000003</v>
      </c>
      <c r="N226">
        <v>-11.903731000000001</v>
      </c>
    </row>
    <row r="227" spans="2:14" x14ac:dyDescent="0.25">
      <c r="B227">
        <v>2168800000</v>
      </c>
      <c r="C227">
        <v>-6.5417233000000001</v>
      </c>
      <c r="D227">
        <v>-12.854258</v>
      </c>
      <c r="L227">
        <v>2168800000</v>
      </c>
      <c r="M227">
        <v>-7.3065218999999999</v>
      </c>
      <c r="N227">
        <v>-11.718964</v>
      </c>
    </row>
    <row r="228" spans="2:14" x14ac:dyDescent="0.25">
      <c r="B228">
        <v>2348700000</v>
      </c>
      <c r="C228">
        <v>-6.6011968000000003</v>
      </c>
      <c r="D228">
        <v>-12.675649</v>
      </c>
      <c r="L228">
        <v>2348700000</v>
      </c>
      <c r="M228">
        <v>-7.3450002999999997</v>
      </c>
      <c r="N228">
        <v>-11.821294</v>
      </c>
    </row>
    <row r="229" spans="2:14" x14ac:dyDescent="0.25">
      <c r="B229">
        <v>2528600000</v>
      </c>
      <c r="C229">
        <v>-6.6520782000000001</v>
      </c>
      <c r="D229">
        <v>-12.791447</v>
      </c>
      <c r="L229">
        <v>2528600000</v>
      </c>
      <c r="M229">
        <v>-7.3610724999999997</v>
      </c>
      <c r="N229">
        <v>-11.871395</v>
      </c>
    </row>
    <row r="230" spans="2:14" x14ac:dyDescent="0.25">
      <c r="B230">
        <v>2708500000</v>
      </c>
      <c r="C230">
        <v>-6.6522613000000002</v>
      </c>
      <c r="D230">
        <v>-12.820614000000001</v>
      </c>
      <c r="L230">
        <v>2708500000</v>
      </c>
      <c r="M230">
        <v>-7.3761391999999999</v>
      </c>
      <c r="N230">
        <v>-12.051354999999999</v>
      </c>
    </row>
    <row r="231" spans="2:14" x14ac:dyDescent="0.25">
      <c r="B231">
        <v>2888400000</v>
      </c>
      <c r="C231">
        <v>-6.6538247999999998</v>
      </c>
      <c r="D231">
        <v>-13.196478000000001</v>
      </c>
      <c r="L231">
        <v>2888400000</v>
      </c>
      <c r="M231">
        <v>-7.3612279999999997</v>
      </c>
      <c r="N231">
        <v>-12.218802</v>
      </c>
    </row>
    <row r="232" spans="2:14" x14ac:dyDescent="0.25">
      <c r="B232">
        <v>3068300000</v>
      </c>
      <c r="C232">
        <v>-6.6117783000000001</v>
      </c>
      <c r="D232">
        <v>-13.287791</v>
      </c>
      <c r="L232">
        <v>3068300000</v>
      </c>
      <c r="M232">
        <v>-7.346787</v>
      </c>
      <c r="N232">
        <v>-12.431084</v>
      </c>
    </row>
    <row r="233" spans="2:14" x14ac:dyDescent="0.25">
      <c r="B233">
        <v>3248200000</v>
      </c>
      <c r="C233">
        <v>-6.6198106000000001</v>
      </c>
      <c r="D233">
        <v>-13.728906</v>
      </c>
      <c r="L233">
        <v>3248200000</v>
      </c>
      <c r="M233">
        <v>-7.3638411000000001</v>
      </c>
      <c r="N233">
        <v>-12.702700999999999</v>
      </c>
    </row>
    <row r="234" spans="2:14" x14ac:dyDescent="0.25">
      <c r="B234">
        <v>3428100000</v>
      </c>
      <c r="C234">
        <v>-6.5888438000000003</v>
      </c>
      <c r="D234">
        <v>-13.879593</v>
      </c>
      <c r="L234">
        <v>3428100000</v>
      </c>
      <c r="M234">
        <v>-7.3232955999999998</v>
      </c>
      <c r="N234">
        <v>-12.780957000000001</v>
      </c>
    </row>
    <row r="235" spans="2:14" x14ac:dyDescent="0.25">
      <c r="B235">
        <v>3608000000</v>
      </c>
      <c r="C235">
        <v>-6.5552868999999996</v>
      </c>
      <c r="D235">
        <v>-14.079373</v>
      </c>
      <c r="L235">
        <v>3608000000</v>
      </c>
      <c r="M235">
        <v>-7.3434590999999996</v>
      </c>
      <c r="N235">
        <v>-13.08001</v>
      </c>
    </row>
    <row r="236" spans="2:14" x14ac:dyDescent="0.25">
      <c r="B236">
        <v>3787900000</v>
      </c>
      <c r="C236">
        <v>-6.5092907000000002</v>
      </c>
      <c r="D236">
        <v>-14.253994</v>
      </c>
      <c r="L236">
        <v>3787900000</v>
      </c>
      <c r="M236">
        <v>-7.2953853999999998</v>
      </c>
      <c r="N236">
        <v>-13.119700999999999</v>
      </c>
    </row>
    <row r="237" spans="2:14" x14ac:dyDescent="0.25">
      <c r="B237">
        <v>3967800000</v>
      </c>
      <c r="C237">
        <v>-6.4338923000000001</v>
      </c>
      <c r="D237">
        <v>-14.469196</v>
      </c>
      <c r="L237">
        <v>3967800000</v>
      </c>
      <c r="M237">
        <v>-7.3693676000000004</v>
      </c>
      <c r="N237">
        <v>-13.432796</v>
      </c>
    </row>
    <row r="238" spans="2:14" x14ac:dyDescent="0.25">
      <c r="B238">
        <v>4147700000</v>
      </c>
      <c r="C238">
        <v>-6.4027013999999998</v>
      </c>
      <c r="D238">
        <v>-14.654007</v>
      </c>
      <c r="L238">
        <v>4147700000</v>
      </c>
      <c r="M238">
        <v>-7.3732218999999999</v>
      </c>
      <c r="N238">
        <v>-13.291895999999999</v>
      </c>
    </row>
    <row r="239" spans="2:14" x14ac:dyDescent="0.25">
      <c r="B239">
        <v>4327600000</v>
      </c>
      <c r="C239">
        <v>-6.3011255000000004</v>
      </c>
      <c r="D239">
        <v>-14.495293999999999</v>
      </c>
      <c r="L239">
        <v>4327600000</v>
      </c>
      <c r="M239">
        <v>-7.4499339999999998</v>
      </c>
      <c r="N239">
        <v>-13.261914000000001</v>
      </c>
    </row>
    <row r="240" spans="2:14" x14ac:dyDescent="0.25">
      <c r="B240">
        <v>4507500000</v>
      </c>
      <c r="C240">
        <v>-6.2391595999999998</v>
      </c>
      <c r="D240">
        <v>-14.670617999999999</v>
      </c>
      <c r="L240">
        <v>4507500000</v>
      </c>
      <c r="M240">
        <v>-7.4552902999999997</v>
      </c>
      <c r="N240">
        <v>-12.831469</v>
      </c>
    </row>
    <row r="241" spans="2:14" x14ac:dyDescent="0.25">
      <c r="B241">
        <v>4687400000</v>
      </c>
      <c r="C241">
        <v>-6.0975833000000002</v>
      </c>
      <c r="D241">
        <v>-14.417863000000001</v>
      </c>
      <c r="L241">
        <v>4687400000</v>
      </c>
      <c r="M241">
        <v>-7.4758620000000002</v>
      </c>
      <c r="N241">
        <v>-12.388392</v>
      </c>
    </row>
    <row r="242" spans="2:14" x14ac:dyDescent="0.25">
      <c r="B242">
        <v>4867300000</v>
      </c>
      <c r="C242">
        <v>-5.9839314999999997</v>
      </c>
      <c r="D242">
        <v>-14.414515</v>
      </c>
      <c r="L242">
        <v>4867300000</v>
      </c>
      <c r="M242">
        <v>-7.5116272000000004</v>
      </c>
      <c r="N242">
        <v>-11.682150999999999</v>
      </c>
    </row>
    <row r="243" spans="2:14" x14ac:dyDescent="0.25">
      <c r="B243">
        <v>5047200000</v>
      </c>
      <c r="C243">
        <v>-5.8731985</v>
      </c>
      <c r="D243">
        <v>-14.137686</v>
      </c>
      <c r="L243">
        <v>5047200000</v>
      </c>
      <c r="M243">
        <v>-7.5527587</v>
      </c>
      <c r="N243">
        <v>-10.991313</v>
      </c>
    </row>
    <row r="244" spans="2:14" x14ac:dyDescent="0.25">
      <c r="B244">
        <v>5227100000</v>
      </c>
      <c r="C244">
        <v>-5.8117584999999998</v>
      </c>
      <c r="D244">
        <v>-13.920783999999999</v>
      </c>
      <c r="L244">
        <v>5227100000</v>
      </c>
      <c r="M244">
        <v>-7.6341925000000002</v>
      </c>
      <c r="N244">
        <v>-10.329815</v>
      </c>
    </row>
    <row r="245" spans="2:14" x14ac:dyDescent="0.25">
      <c r="B245">
        <v>5407000000</v>
      </c>
      <c r="C245">
        <v>-5.8308954000000002</v>
      </c>
      <c r="D245">
        <v>-13.546739000000001</v>
      </c>
      <c r="L245">
        <v>5407000000</v>
      </c>
      <c r="M245">
        <v>-7.6466751000000004</v>
      </c>
      <c r="N245">
        <v>-9.7052679000000008</v>
      </c>
    </row>
    <row r="246" spans="2:14" x14ac:dyDescent="0.25">
      <c r="B246">
        <v>5586900000</v>
      </c>
      <c r="C246">
        <v>-5.8229213</v>
      </c>
      <c r="D246">
        <v>-13.058968999999999</v>
      </c>
      <c r="L246">
        <v>5586900000</v>
      </c>
      <c r="M246">
        <v>-7.6930652000000004</v>
      </c>
      <c r="N246">
        <v>-9.3363437999999999</v>
      </c>
    </row>
    <row r="247" spans="2:14" x14ac:dyDescent="0.25">
      <c r="B247">
        <v>5766800000</v>
      </c>
      <c r="C247">
        <v>-5.8839325999999996</v>
      </c>
      <c r="D247">
        <v>-12.672101</v>
      </c>
      <c r="L247">
        <v>5766800000</v>
      </c>
      <c r="M247">
        <v>-7.7021227000000003</v>
      </c>
      <c r="N247">
        <v>-9.0500793000000002</v>
      </c>
    </row>
    <row r="248" spans="2:14" x14ac:dyDescent="0.25">
      <c r="B248">
        <v>5946700000</v>
      </c>
      <c r="C248">
        <v>-5.8836101999999997</v>
      </c>
      <c r="D248">
        <v>-12.268442</v>
      </c>
      <c r="L248">
        <v>5946700000</v>
      </c>
      <c r="M248">
        <v>-7.7897530000000001</v>
      </c>
      <c r="N248">
        <v>-8.8907337000000002</v>
      </c>
    </row>
    <row r="249" spans="2:14" x14ac:dyDescent="0.25">
      <c r="B249">
        <v>6126600000</v>
      </c>
      <c r="C249">
        <v>-5.9681096</v>
      </c>
      <c r="D249">
        <v>-11.9367</v>
      </c>
      <c r="L249">
        <v>6126600000</v>
      </c>
      <c r="M249">
        <v>-7.8726453999999997</v>
      </c>
      <c r="N249">
        <v>-8.7135973</v>
      </c>
    </row>
    <row r="250" spans="2:14" x14ac:dyDescent="0.25">
      <c r="B250">
        <v>6306500000</v>
      </c>
      <c r="C250">
        <v>-6.0518970000000003</v>
      </c>
      <c r="D250">
        <v>-11.472391</v>
      </c>
      <c r="L250">
        <v>6306500000</v>
      </c>
      <c r="M250">
        <v>-7.9757775999999998</v>
      </c>
      <c r="N250">
        <v>-8.6349745000000002</v>
      </c>
    </row>
    <row r="251" spans="2:14" x14ac:dyDescent="0.25">
      <c r="B251">
        <v>6486400000</v>
      </c>
      <c r="C251">
        <v>-6.2012381999999997</v>
      </c>
      <c r="D251">
        <v>-11.122175</v>
      </c>
      <c r="L251">
        <v>6486400000</v>
      </c>
      <c r="M251">
        <v>-8.0324592999999993</v>
      </c>
      <c r="N251">
        <v>-8.5965413999999996</v>
      </c>
    </row>
    <row r="252" spans="2:14" x14ac:dyDescent="0.25">
      <c r="B252">
        <v>6666300000</v>
      </c>
      <c r="C252">
        <v>-6.3515391000000001</v>
      </c>
      <c r="D252">
        <v>-10.787098</v>
      </c>
      <c r="L252">
        <v>6666300000</v>
      </c>
      <c r="M252">
        <v>-8.0652522999999992</v>
      </c>
      <c r="N252">
        <v>-8.5655660999999998</v>
      </c>
    </row>
    <row r="253" spans="2:14" x14ac:dyDescent="0.25">
      <c r="B253">
        <v>6846200000</v>
      </c>
      <c r="C253">
        <v>-6.4295239000000004</v>
      </c>
      <c r="D253">
        <v>-10.533804</v>
      </c>
      <c r="L253">
        <v>6846200000</v>
      </c>
      <c r="M253">
        <v>-8.1221198999999995</v>
      </c>
      <c r="N253">
        <v>-8.6096953999999997</v>
      </c>
    </row>
    <row r="254" spans="2:14" x14ac:dyDescent="0.25">
      <c r="B254">
        <v>7026100000</v>
      </c>
      <c r="C254">
        <v>-6.4773417000000002</v>
      </c>
      <c r="D254">
        <v>-10.41764</v>
      </c>
      <c r="L254">
        <v>7026100000</v>
      </c>
      <c r="M254">
        <v>-8.1895208000000004</v>
      </c>
      <c r="N254">
        <v>-8.6845922000000009</v>
      </c>
    </row>
    <row r="255" spans="2:14" x14ac:dyDescent="0.25">
      <c r="B255">
        <v>7206000000</v>
      </c>
      <c r="C255">
        <v>-6.4761138000000003</v>
      </c>
      <c r="D255">
        <v>-10.360879000000001</v>
      </c>
      <c r="L255">
        <v>7206000000</v>
      </c>
      <c r="M255">
        <v>-8.2738867000000003</v>
      </c>
      <c r="N255">
        <v>-8.7450638000000005</v>
      </c>
    </row>
    <row r="256" spans="2:14" x14ac:dyDescent="0.25">
      <c r="B256">
        <v>7385900000</v>
      </c>
      <c r="C256">
        <v>-6.5370054</v>
      </c>
      <c r="D256">
        <v>-10.359354</v>
      </c>
      <c r="L256">
        <v>7385900000</v>
      </c>
      <c r="M256">
        <v>-8.2915936000000006</v>
      </c>
      <c r="N256">
        <v>-8.7605676999999993</v>
      </c>
    </row>
    <row r="257" spans="2:14" x14ac:dyDescent="0.25">
      <c r="B257">
        <v>7565800000</v>
      </c>
      <c r="C257">
        <v>-6.6111244999999998</v>
      </c>
      <c r="D257">
        <v>-10.202165000000001</v>
      </c>
      <c r="L257">
        <v>7565800000</v>
      </c>
      <c r="M257">
        <v>-8.2820538999999993</v>
      </c>
      <c r="N257">
        <v>-8.7241364000000008</v>
      </c>
    </row>
    <row r="258" spans="2:14" x14ac:dyDescent="0.25">
      <c r="B258">
        <v>7745700000</v>
      </c>
      <c r="C258">
        <v>-6.7196536</v>
      </c>
      <c r="D258">
        <v>-10.002530999999999</v>
      </c>
      <c r="L258">
        <v>7745700000</v>
      </c>
      <c r="M258">
        <v>-8.2469110000000008</v>
      </c>
      <c r="N258">
        <v>-8.6967114999999993</v>
      </c>
    </row>
    <row r="259" spans="2:14" x14ac:dyDescent="0.25">
      <c r="B259">
        <v>7925600000</v>
      </c>
      <c r="C259">
        <v>-6.8069220000000001</v>
      </c>
      <c r="D259">
        <v>-9.7694873999999992</v>
      </c>
      <c r="L259">
        <v>7925600000</v>
      </c>
      <c r="M259">
        <v>-8.2216681999999999</v>
      </c>
      <c r="N259">
        <v>-8.6105461000000005</v>
      </c>
    </row>
    <row r="260" spans="2:14" x14ac:dyDescent="0.25">
      <c r="B260">
        <v>8105500000</v>
      </c>
      <c r="C260">
        <v>-6.8674860000000004</v>
      </c>
      <c r="D260">
        <v>-9.5238990999999995</v>
      </c>
      <c r="L260">
        <v>8105500000</v>
      </c>
      <c r="M260">
        <v>-8.2141514000000004</v>
      </c>
      <c r="N260">
        <v>-8.5336350999999997</v>
      </c>
    </row>
    <row r="261" spans="2:14" x14ac:dyDescent="0.25">
      <c r="B261">
        <v>8285400000</v>
      </c>
      <c r="C261">
        <v>-6.9189309999999997</v>
      </c>
      <c r="D261">
        <v>-9.2487431000000004</v>
      </c>
      <c r="L261">
        <v>8285400000</v>
      </c>
      <c r="M261">
        <v>-8.2126044999999994</v>
      </c>
      <c r="N261">
        <v>-8.4505614999999992</v>
      </c>
    </row>
    <row r="262" spans="2:14" x14ac:dyDescent="0.25">
      <c r="B262">
        <v>8465300000</v>
      </c>
      <c r="C262">
        <v>-6.9910927000000003</v>
      </c>
      <c r="D262">
        <v>-8.9780368999999993</v>
      </c>
      <c r="L262">
        <v>8465300000</v>
      </c>
      <c r="M262">
        <v>-8.2101544999999998</v>
      </c>
      <c r="N262">
        <v>-8.4404783000000005</v>
      </c>
    </row>
    <row r="263" spans="2:14" x14ac:dyDescent="0.25">
      <c r="B263">
        <v>8645200000</v>
      </c>
      <c r="C263">
        <v>-7.0989180000000003</v>
      </c>
      <c r="D263">
        <v>-8.7365036000000007</v>
      </c>
      <c r="L263">
        <v>8645200000</v>
      </c>
      <c r="M263">
        <v>-8.1869973999999992</v>
      </c>
      <c r="N263">
        <v>-8.4202756999999995</v>
      </c>
    </row>
    <row r="264" spans="2:14" x14ac:dyDescent="0.25">
      <c r="B264">
        <v>8825100000</v>
      </c>
      <c r="C264">
        <v>-7.1987776999999999</v>
      </c>
      <c r="D264">
        <v>-8.4288215999999991</v>
      </c>
      <c r="L264">
        <v>8825100000</v>
      </c>
      <c r="M264">
        <v>-8.1622676999999992</v>
      </c>
      <c r="N264">
        <v>-8.4867077000000002</v>
      </c>
    </row>
    <row r="265" spans="2:14" x14ac:dyDescent="0.25">
      <c r="B265">
        <v>9005000000</v>
      </c>
      <c r="C265">
        <v>-7.2801023000000002</v>
      </c>
      <c r="D265">
        <v>-8.1466607999999994</v>
      </c>
      <c r="L265">
        <v>9005000000</v>
      </c>
      <c r="M265">
        <v>-8.1746730999999997</v>
      </c>
      <c r="N265">
        <v>-8.5368957999999999</v>
      </c>
    </row>
    <row r="266" spans="2:14" x14ac:dyDescent="0.25">
      <c r="B266">
        <v>9184900000</v>
      </c>
      <c r="C266">
        <v>-7.3552365000000002</v>
      </c>
      <c r="D266">
        <v>-7.9066324000000003</v>
      </c>
      <c r="L266">
        <v>9184900000</v>
      </c>
      <c r="M266">
        <v>-8.2305670000000006</v>
      </c>
      <c r="N266">
        <v>-8.5699500999999998</v>
      </c>
    </row>
    <row r="267" spans="2:14" x14ac:dyDescent="0.25">
      <c r="B267">
        <v>9364800000</v>
      </c>
      <c r="C267">
        <v>-7.4570708000000003</v>
      </c>
      <c r="D267">
        <v>-7.6960138999999996</v>
      </c>
      <c r="L267">
        <v>9364800000</v>
      </c>
      <c r="M267">
        <v>-8.3218183999999997</v>
      </c>
      <c r="N267">
        <v>-8.5488510000000009</v>
      </c>
    </row>
    <row r="268" spans="2:14" x14ac:dyDescent="0.25">
      <c r="B268">
        <v>9544700000</v>
      </c>
      <c r="C268">
        <v>-7.5693907999999999</v>
      </c>
      <c r="D268">
        <v>-7.4587193000000003</v>
      </c>
      <c r="L268">
        <v>9544700000</v>
      </c>
      <c r="M268">
        <v>-8.4104252000000006</v>
      </c>
      <c r="N268">
        <v>-8.5002946999999995</v>
      </c>
    </row>
    <row r="269" spans="2:14" x14ac:dyDescent="0.25">
      <c r="B269">
        <v>9724600000</v>
      </c>
      <c r="C269">
        <v>-7.6669827000000002</v>
      </c>
      <c r="D269">
        <v>-7.2893748</v>
      </c>
      <c r="L269">
        <v>9724600000</v>
      </c>
      <c r="M269">
        <v>-8.4539270000000002</v>
      </c>
      <c r="N269">
        <v>-8.3804034999999999</v>
      </c>
    </row>
    <row r="270" spans="2:14" x14ac:dyDescent="0.25">
      <c r="B270">
        <v>9904500000</v>
      </c>
      <c r="C270">
        <v>-7.6886210000000004</v>
      </c>
      <c r="D270">
        <v>-7.1396723</v>
      </c>
      <c r="L270">
        <v>9904500000</v>
      </c>
      <c r="M270">
        <v>-8.5143451999999993</v>
      </c>
      <c r="N270">
        <v>-8.2682009000000001</v>
      </c>
    </row>
    <row r="271" spans="2:14" x14ac:dyDescent="0.25">
      <c r="B271">
        <v>10084400000</v>
      </c>
      <c r="C271">
        <v>-7.6783799999999998</v>
      </c>
      <c r="D271">
        <v>-7.0671958999999998</v>
      </c>
      <c r="L271">
        <v>10084400000</v>
      </c>
      <c r="M271">
        <v>-8.5624962</v>
      </c>
      <c r="N271">
        <v>-8.1132469</v>
      </c>
    </row>
    <row r="272" spans="2:14" x14ac:dyDescent="0.25">
      <c r="B272">
        <v>10264300000</v>
      </c>
      <c r="C272">
        <v>-7.6213746000000002</v>
      </c>
      <c r="D272">
        <v>-7.0811485999999997</v>
      </c>
      <c r="L272">
        <v>10264300000</v>
      </c>
      <c r="M272">
        <v>-8.6789465000000003</v>
      </c>
      <c r="N272">
        <v>-7.8750019</v>
      </c>
    </row>
    <row r="273" spans="2:14" x14ac:dyDescent="0.25">
      <c r="B273">
        <v>10444200000</v>
      </c>
      <c r="C273">
        <v>-7.5883398</v>
      </c>
      <c r="D273">
        <v>-7.0916901000000001</v>
      </c>
      <c r="L273">
        <v>10444200000</v>
      </c>
      <c r="M273">
        <v>-8.7690581999999999</v>
      </c>
      <c r="N273">
        <v>-7.6433711000000004</v>
      </c>
    </row>
    <row r="274" spans="2:14" x14ac:dyDescent="0.25">
      <c r="B274">
        <v>10624100000</v>
      </c>
      <c r="C274">
        <v>-7.5860868000000004</v>
      </c>
      <c r="D274">
        <v>-7.0948476999999999</v>
      </c>
      <c r="L274">
        <v>10624100000</v>
      </c>
      <c r="M274">
        <v>-8.8354321000000002</v>
      </c>
      <c r="N274">
        <v>-7.3745269999999996</v>
      </c>
    </row>
    <row r="275" spans="2:14" x14ac:dyDescent="0.25">
      <c r="B275">
        <v>10804000000</v>
      </c>
      <c r="C275">
        <v>-7.6366167000000003</v>
      </c>
      <c r="D275">
        <v>-7.0305714999999998</v>
      </c>
      <c r="L275">
        <v>10804000000</v>
      </c>
      <c r="M275">
        <v>-8.8471670000000007</v>
      </c>
      <c r="N275">
        <v>-7.1398478000000001</v>
      </c>
    </row>
    <row r="276" spans="2:14" x14ac:dyDescent="0.25">
      <c r="B276">
        <v>10983900000</v>
      </c>
      <c r="C276">
        <v>-7.7600379000000004</v>
      </c>
      <c r="D276">
        <v>-6.9249181999999996</v>
      </c>
      <c r="L276">
        <v>10983900000</v>
      </c>
      <c r="M276">
        <v>-8.818244</v>
      </c>
      <c r="N276">
        <v>-6.9377507999999999</v>
      </c>
    </row>
    <row r="277" spans="2:14" x14ac:dyDescent="0.25">
      <c r="B277">
        <v>11163800000</v>
      </c>
      <c r="C277">
        <v>-7.8773355</v>
      </c>
      <c r="D277">
        <v>-6.7165474999999999</v>
      </c>
      <c r="L277">
        <v>11163800000</v>
      </c>
      <c r="M277">
        <v>-8.8444880999999995</v>
      </c>
      <c r="N277">
        <v>-6.8666505999999998</v>
      </c>
    </row>
    <row r="278" spans="2:14" x14ac:dyDescent="0.25">
      <c r="B278">
        <v>11343700000</v>
      </c>
      <c r="C278">
        <v>-8.0387211000000001</v>
      </c>
      <c r="D278">
        <v>-6.5432296000000001</v>
      </c>
      <c r="L278">
        <v>11343700000</v>
      </c>
      <c r="M278">
        <v>-8.8715734000000008</v>
      </c>
      <c r="N278">
        <v>-6.7411751999999998</v>
      </c>
    </row>
    <row r="279" spans="2:14" x14ac:dyDescent="0.25">
      <c r="B279">
        <v>11523600000</v>
      </c>
      <c r="C279">
        <v>-8.1530179999999994</v>
      </c>
      <c r="D279">
        <v>-6.295712</v>
      </c>
      <c r="L279">
        <v>11523600000</v>
      </c>
      <c r="M279">
        <v>-8.9950942999999999</v>
      </c>
      <c r="N279">
        <v>-6.6651949999999998</v>
      </c>
    </row>
    <row r="280" spans="2:14" x14ac:dyDescent="0.25">
      <c r="B280">
        <v>11703500000</v>
      </c>
      <c r="C280">
        <v>-8.3321141999999995</v>
      </c>
      <c r="D280">
        <v>-6.0492926000000002</v>
      </c>
      <c r="L280">
        <v>11703500000</v>
      </c>
      <c r="M280">
        <v>-9.0992040999999997</v>
      </c>
      <c r="N280">
        <v>-6.5814032999999998</v>
      </c>
    </row>
    <row r="281" spans="2:14" x14ac:dyDescent="0.25">
      <c r="B281">
        <v>11883400000</v>
      </c>
      <c r="C281">
        <v>-8.5407437999999996</v>
      </c>
      <c r="D281">
        <v>-5.7553882999999999</v>
      </c>
      <c r="L281">
        <v>11883400000</v>
      </c>
      <c r="M281">
        <v>-9.2439642000000006</v>
      </c>
      <c r="N281">
        <v>-6.509398</v>
      </c>
    </row>
    <row r="282" spans="2:14" x14ac:dyDescent="0.25">
      <c r="B282">
        <v>12063300000</v>
      </c>
      <c r="C282">
        <v>-8.8301058000000001</v>
      </c>
      <c r="D282">
        <v>-5.4361062000000002</v>
      </c>
      <c r="L282">
        <v>12063300000</v>
      </c>
      <c r="M282">
        <v>-9.3564252999999997</v>
      </c>
      <c r="N282">
        <v>-6.4028931</v>
      </c>
    </row>
    <row r="283" spans="2:14" x14ac:dyDescent="0.25">
      <c r="B283">
        <v>12243200000</v>
      </c>
      <c r="C283">
        <v>-9.1329841999999992</v>
      </c>
      <c r="D283">
        <v>-5.0961761000000001</v>
      </c>
      <c r="L283">
        <v>12243200000</v>
      </c>
      <c r="M283">
        <v>-9.5294237000000006</v>
      </c>
      <c r="N283">
        <v>-6.2454782</v>
      </c>
    </row>
    <row r="284" spans="2:14" x14ac:dyDescent="0.25">
      <c r="B284">
        <v>12423100000</v>
      </c>
      <c r="C284">
        <v>-9.3763313000000004</v>
      </c>
      <c r="D284">
        <v>-4.7676425</v>
      </c>
      <c r="L284">
        <v>12423100000</v>
      </c>
      <c r="M284">
        <v>-9.7961606999999997</v>
      </c>
      <c r="N284">
        <v>-6.0259013000000001</v>
      </c>
    </row>
    <row r="285" spans="2:14" x14ac:dyDescent="0.25">
      <c r="B285">
        <v>12603000000</v>
      </c>
      <c r="C285">
        <v>-9.612031</v>
      </c>
      <c r="D285">
        <v>-4.4721456000000002</v>
      </c>
      <c r="L285">
        <v>12603000000</v>
      </c>
      <c r="M285">
        <v>-10.114520000000001</v>
      </c>
      <c r="N285">
        <v>-5.7149520000000003</v>
      </c>
    </row>
    <row r="286" spans="2:14" x14ac:dyDescent="0.25">
      <c r="B286">
        <v>12782900000</v>
      </c>
      <c r="C286">
        <v>-9.8303069999999995</v>
      </c>
      <c r="D286">
        <v>-4.1825055999999998</v>
      </c>
      <c r="L286">
        <v>12782900000</v>
      </c>
      <c r="M286">
        <v>-10.462071</v>
      </c>
      <c r="N286">
        <v>-5.3667373999999999</v>
      </c>
    </row>
    <row r="287" spans="2:14" x14ac:dyDescent="0.25">
      <c r="B287">
        <v>12962800000</v>
      </c>
      <c r="C287">
        <v>-10.196815000000001</v>
      </c>
      <c r="D287">
        <v>-3.927022</v>
      </c>
      <c r="L287">
        <v>12962800000</v>
      </c>
      <c r="M287">
        <v>-10.723941999999999</v>
      </c>
      <c r="N287">
        <v>-4.9894352</v>
      </c>
    </row>
    <row r="288" spans="2:14" x14ac:dyDescent="0.25">
      <c r="B288">
        <v>13142700000</v>
      </c>
      <c r="C288">
        <v>-10.590638999999999</v>
      </c>
      <c r="D288">
        <v>-3.6810744</v>
      </c>
      <c r="L288">
        <v>13142700000</v>
      </c>
      <c r="M288">
        <v>-10.976539000000001</v>
      </c>
      <c r="N288">
        <v>-4.6461190999999999</v>
      </c>
    </row>
    <row r="289" spans="2:14" x14ac:dyDescent="0.25">
      <c r="B289">
        <v>13322600000</v>
      </c>
      <c r="C289">
        <v>-10.985761999999999</v>
      </c>
      <c r="D289">
        <v>-3.4595785000000001</v>
      </c>
      <c r="L289">
        <v>13322600000</v>
      </c>
      <c r="M289">
        <v>-11.264455</v>
      </c>
      <c r="N289">
        <v>-4.3265251999999998</v>
      </c>
    </row>
    <row r="290" spans="2:14" x14ac:dyDescent="0.25">
      <c r="B290">
        <v>13502500000</v>
      </c>
      <c r="C290">
        <v>-11.283704</v>
      </c>
      <c r="D290">
        <v>-3.2546553999999999</v>
      </c>
      <c r="L290">
        <v>13502500000</v>
      </c>
      <c r="M290">
        <v>-11.666456</v>
      </c>
      <c r="N290">
        <v>-4.0365653000000004</v>
      </c>
    </row>
    <row r="291" spans="2:14" x14ac:dyDescent="0.25">
      <c r="B291">
        <v>13682400000</v>
      </c>
      <c r="C291">
        <v>-11.567091</v>
      </c>
      <c r="D291">
        <v>-3.0865996</v>
      </c>
      <c r="L291">
        <v>13682400000</v>
      </c>
      <c r="M291">
        <v>-12.180339999999999</v>
      </c>
      <c r="N291">
        <v>-3.7555424999999998</v>
      </c>
    </row>
    <row r="292" spans="2:14" x14ac:dyDescent="0.25">
      <c r="B292">
        <v>13862300000</v>
      </c>
      <c r="C292">
        <v>-11.899834</v>
      </c>
      <c r="D292">
        <v>-2.9375727</v>
      </c>
      <c r="L292">
        <v>13862300000</v>
      </c>
      <c r="M292">
        <v>-12.740264</v>
      </c>
      <c r="N292">
        <v>-3.4968037999999999</v>
      </c>
    </row>
    <row r="293" spans="2:14" x14ac:dyDescent="0.25">
      <c r="B293">
        <v>14042200000</v>
      </c>
      <c r="C293">
        <v>-12.300757000000001</v>
      </c>
      <c r="D293">
        <v>-2.8028578999999998</v>
      </c>
      <c r="L293">
        <v>14042200000</v>
      </c>
      <c r="M293">
        <v>-13.309903</v>
      </c>
      <c r="N293">
        <v>-3.2600226000000001</v>
      </c>
    </row>
    <row r="294" spans="2:14" x14ac:dyDescent="0.25">
      <c r="B294">
        <v>14222100000</v>
      </c>
      <c r="C294">
        <v>-12.690936000000001</v>
      </c>
      <c r="D294">
        <v>-2.6774401999999999</v>
      </c>
      <c r="L294">
        <v>14222100000</v>
      </c>
      <c r="M294">
        <v>-13.926003</v>
      </c>
      <c r="N294">
        <v>-3.0439196000000002</v>
      </c>
    </row>
    <row r="295" spans="2:14" x14ac:dyDescent="0.25">
      <c r="B295">
        <v>14402000000</v>
      </c>
      <c r="C295">
        <v>-13.04936</v>
      </c>
      <c r="D295">
        <v>-2.5715922999999998</v>
      </c>
      <c r="L295">
        <v>14402000000</v>
      </c>
      <c r="M295">
        <v>-14.594234</v>
      </c>
      <c r="N295">
        <v>-2.8459542</v>
      </c>
    </row>
    <row r="296" spans="2:14" x14ac:dyDescent="0.25">
      <c r="B296">
        <v>14581900000</v>
      </c>
      <c r="C296">
        <v>-13.309621999999999</v>
      </c>
      <c r="D296">
        <v>-2.4733831999999998</v>
      </c>
      <c r="L296">
        <v>14581900000</v>
      </c>
      <c r="M296">
        <v>-15.367815999999999</v>
      </c>
      <c r="N296">
        <v>-2.6640413000000001</v>
      </c>
    </row>
    <row r="297" spans="2:14" x14ac:dyDescent="0.25">
      <c r="B297">
        <v>14761800000</v>
      </c>
      <c r="C297">
        <v>-13.660584999999999</v>
      </c>
      <c r="D297">
        <v>-2.3843846000000002</v>
      </c>
      <c r="L297">
        <v>14761800000</v>
      </c>
      <c r="M297">
        <v>-16.105732</v>
      </c>
      <c r="N297">
        <v>-2.4941208000000001</v>
      </c>
    </row>
    <row r="298" spans="2:14" x14ac:dyDescent="0.25">
      <c r="B298">
        <v>14941700000</v>
      </c>
      <c r="C298">
        <v>-14.078258999999999</v>
      </c>
      <c r="D298">
        <v>-2.290381</v>
      </c>
      <c r="L298">
        <v>14941700000</v>
      </c>
      <c r="M298">
        <v>-16.836634</v>
      </c>
      <c r="N298">
        <v>-2.3489289000000002</v>
      </c>
    </row>
    <row r="299" spans="2:14" x14ac:dyDescent="0.25">
      <c r="B299">
        <v>15121600000</v>
      </c>
      <c r="C299">
        <v>-14.642203</v>
      </c>
      <c r="D299">
        <v>-2.1923742000000002</v>
      </c>
      <c r="L299">
        <v>15121600000</v>
      </c>
      <c r="M299">
        <v>-17.47336</v>
      </c>
      <c r="N299">
        <v>-2.2207962999999999</v>
      </c>
    </row>
    <row r="300" spans="2:14" x14ac:dyDescent="0.25">
      <c r="B300">
        <v>15301500000</v>
      </c>
      <c r="C300">
        <v>-15.254391999999999</v>
      </c>
      <c r="D300">
        <v>-2.0831388999999998</v>
      </c>
      <c r="L300">
        <v>15301500000</v>
      </c>
      <c r="M300">
        <v>-18.074553999999999</v>
      </c>
      <c r="N300">
        <v>-2.1075140999999999</v>
      </c>
    </row>
    <row r="301" spans="2:14" x14ac:dyDescent="0.25">
      <c r="B301">
        <v>15481400000</v>
      </c>
      <c r="C301">
        <v>-15.901543999999999</v>
      </c>
      <c r="D301">
        <v>-1.976431</v>
      </c>
      <c r="L301">
        <v>15481400000</v>
      </c>
      <c r="M301">
        <v>-18.651662999999999</v>
      </c>
      <c r="N301">
        <v>-2.0027203999999998</v>
      </c>
    </row>
    <row r="302" spans="2:14" x14ac:dyDescent="0.25">
      <c r="B302">
        <v>15661300000</v>
      </c>
      <c r="C302">
        <v>-16.597366000000001</v>
      </c>
      <c r="D302">
        <v>-1.8703186999999999</v>
      </c>
      <c r="L302">
        <v>15661300000</v>
      </c>
      <c r="M302">
        <v>-19.260984000000001</v>
      </c>
      <c r="N302">
        <v>-1.9108311</v>
      </c>
    </row>
    <row r="303" spans="2:14" x14ac:dyDescent="0.25">
      <c r="B303">
        <v>15841200000</v>
      </c>
      <c r="C303">
        <v>-17.257394999999999</v>
      </c>
      <c r="D303">
        <v>-1.7670747</v>
      </c>
      <c r="L303">
        <v>15841200000</v>
      </c>
      <c r="M303">
        <v>-19.864654999999999</v>
      </c>
      <c r="N303">
        <v>-1.8168204999999999</v>
      </c>
    </row>
    <row r="304" spans="2:14" x14ac:dyDescent="0.25">
      <c r="B304">
        <v>16021100000</v>
      </c>
      <c r="C304">
        <v>-18.024563000000001</v>
      </c>
      <c r="D304">
        <v>-1.6658001</v>
      </c>
      <c r="L304">
        <v>16021100000</v>
      </c>
      <c r="M304">
        <v>-20.489726999999998</v>
      </c>
      <c r="N304">
        <v>-1.7226299</v>
      </c>
    </row>
    <row r="305" spans="2:14" x14ac:dyDescent="0.25">
      <c r="B305">
        <v>16201000000</v>
      </c>
      <c r="C305">
        <v>-18.836006000000001</v>
      </c>
      <c r="D305">
        <v>-1.5704902000000001</v>
      </c>
      <c r="L305">
        <v>16201000000</v>
      </c>
      <c r="M305">
        <v>-21.223258999999999</v>
      </c>
      <c r="N305">
        <v>-1.6325018</v>
      </c>
    </row>
    <row r="306" spans="2:14" x14ac:dyDescent="0.25">
      <c r="B306">
        <v>16380900000</v>
      </c>
      <c r="C306">
        <v>-19.746856999999999</v>
      </c>
      <c r="D306">
        <v>-1.4821546000000001</v>
      </c>
      <c r="L306">
        <v>16380900000</v>
      </c>
      <c r="M306">
        <v>-22.053106</v>
      </c>
      <c r="N306">
        <v>-1.5457211</v>
      </c>
    </row>
    <row r="307" spans="2:14" x14ac:dyDescent="0.25">
      <c r="B307">
        <v>16560800000</v>
      </c>
      <c r="C307">
        <v>-20.620332999999999</v>
      </c>
      <c r="D307">
        <v>-1.3982086</v>
      </c>
      <c r="L307">
        <v>16560800000</v>
      </c>
      <c r="M307">
        <v>-22.991484</v>
      </c>
      <c r="N307">
        <v>-1.4574385999999999</v>
      </c>
    </row>
    <row r="308" spans="2:14" x14ac:dyDescent="0.25">
      <c r="B308">
        <v>16740700000</v>
      </c>
      <c r="C308">
        <v>-21.508274</v>
      </c>
      <c r="D308">
        <v>-1.3254389</v>
      </c>
      <c r="L308">
        <v>16740700000</v>
      </c>
      <c r="M308">
        <v>-23.886793000000001</v>
      </c>
      <c r="N308">
        <v>-1.3755949999999999</v>
      </c>
    </row>
    <row r="309" spans="2:14" x14ac:dyDescent="0.25">
      <c r="B309">
        <v>16920600000</v>
      </c>
      <c r="C309">
        <v>-22.377649000000002</v>
      </c>
      <c r="D309">
        <v>-1.2645569999999999</v>
      </c>
      <c r="L309">
        <v>16920600000</v>
      </c>
      <c r="M309">
        <v>-24.807480000000002</v>
      </c>
      <c r="N309">
        <v>-1.3083057</v>
      </c>
    </row>
    <row r="310" spans="2:14" x14ac:dyDescent="0.25">
      <c r="B310">
        <v>17100500000</v>
      </c>
      <c r="C310">
        <v>-23.249991999999999</v>
      </c>
      <c r="D310">
        <v>-1.2142965999999999</v>
      </c>
      <c r="L310">
        <v>17100500000</v>
      </c>
      <c r="M310">
        <v>-25.710974</v>
      </c>
      <c r="N310">
        <v>-1.2498634</v>
      </c>
    </row>
    <row r="311" spans="2:14" x14ac:dyDescent="0.25">
      <c r="B311">
        <v>17280400000</v>
      </c>
      <c r="C311">
        <v>-24.056835</v>
      </c>
      <c r="D311">
        <v>-1.1747752</v>
      </c>
      <c r="L311">
        <v>17280400000</v>
      </c>
      <c r="M311">
        <v>-26.640743000000001</v>
      </c>
      <c r="N311">
        <v>-1.2011255000000001</v>
      </c>
    </row>
    <row r="312" spans="2:14" x14ac:dyDescent="0.25">
      <c r="B312">
        <v>17460300000</v>
      </c>
      <c r="C312">
        <v>-24.78978</v>
      </c>
      <c r="D312">
        <v>-1.1477493999999999</v>
      </c>
      <c r="L312">
        <v>17460300000</v>
      </c>
      <c r="M312">
        <v>-27.566649999999999</v>
      </c>
      <c r="N312">
        <v>-1.1643924000000001</v>
      </c>
    </row>
    <row r="313" spans="2:14" x14ac:dyDescent="0.25">
      <c r="B313">
        <v>17640200000</v>
      </c>
      <c r="C313">
        <v>-25.414031999999999</v>
      </c>
      <c r="D313">
        <v>-1.1311023</v>
      </c>
      <c r="L313">
        <v>17640200000</v>
      </c>
      <c r="M313">
        <v>-28.45018</v>
      </c>
      <c r="N313">
        <v>-1.1397495</v>
      </c>
    </row>
    <row r="314" spans="2:14" x14ac:dyDescent="0.25">
      <c r="B314">
        <v>17820100000</v>
      </c>
      <c r="C314">
        <v>-25.960735</v>
      </c>
      <c r="D314">
        <v>-1.1218287</v>
      </c>
      <c r="L314">
        <v>17820100000</v>
      </c>
      <c r="M314">
        <v>-29.308115000000001</v>
      </c>
      <c r="N314">
        <v>-1.1228483</v>
      </c>
    </row>
    <row r="315" spans="2:14" x14ac:dyDescent="0.25">
      <c r="B315">
        <v>18000000000</v>
      </c>
      <c r="C315">
        <v>-26.303148</v>
      </c>
      <c r="D315">
        <v>-1.1181787000000001</v>
      </c>
      <c r="L315">
        <v>18000000000</v>
      </c>
      <c r="M315">
        <v>-29.876660999999999</v>
      </c>
      <c r="N315">
        <v>-1.1134336</v>
      </c>
    </row>
    <row r="316" spans="2:14" x14ac:dyDescent="0.25">
      <c r="B316" t="s">
        <v>21</v>
      </c>
      <c r="L316" t="s">
        <v>21</v>
      </c>
    </row>
    <row r="319" spans="2:14" x14ac:dyDescent="0.25">
      <c r="B319" t="s">
        <v>22</v>
      </c>
      <c r="L319" t="s">
        <v>22</v>
      </c>
    </row>
    <row r="320" spans="2:14" x14ac:dyDescent="0.25">
      <c r="B320" t="s">
        <v>19</v>
      </c>
      <c r="C320" t="s">
        <v>275</v>
      </c>
      <c r="D320" t="s">
        <v>276</v>
      </c>
      <c r="L320" t="s">
        <v>19</v>
      </c>
      <c r="M320" t="s">
        <v>275</v>
      </c>
      <c r="N320" t="s">
        <v>276</v>
      </c>
    </row>
    <row r="321" spans="2:14" x14ac:dyDescent="0.25">
      <c r="B321">
        <v>10000000</v>
      </c>
      <c r="C321">
        <v>-9.6895533</v>
      </c>
      <c r="D321">
        <v>-15.995646000000001</v>
      </c>
      <c r="L321">
        <v>10000000</v>
      </c>
      <c r="M321">
        <v>-10.018331999999999</v>
      </c>
      <c r="N321">
        <v>-32.875785999999998</v>
      </c>
    </row>
    <row r="322" spans="2:14" x14ac:dyDescent="0.25">
      <c r="B322">
        <v>189900000</v>
      </c>
      <c r="C322">
        <v>-9.6986103000000004</v>
      </c>
      <c r="D322">
        <v>-15.546104</v>
      </c>
      <c r="L322">
        <v>189900000</v>
      </c>
      <c r="M322">
        <v>-10.078818999999999</v>
      </c>
      <c r="N322">
        <v>-34.550708999999998</v>
      </c>
    </row>
    <row r="323" spans="2:14" x14ac:dyDescent="0.25">
      <c r="B323">
        <v>369800000</v>
      </c>
      <c r="C323">
        <v>-9.7426758000000007</v>
      </c>
      <c r="D323">
        <v>-15.301920000000001</v>
      </c>
      <c r="L323">
        <v>369800000</v>
      </c>
      <c r="M323">
        <v>-10.134482999999999</v>
      </c>
      <c r="N323">
        <v>-34.137711000000003</v>
      </c>
    </row>
    <row r="324" spans="2:14" x14ac:dyDescent="0.25">
      <c r="B324">
        <v>549700000</v>
      </c>
      <c r="C324">
        <v>-9.7762031999999994</v>
      </c>
      <c r="D324">
        <v>-14.946616000000001</v>
      </c>
      <c r="L324">
        <v>549700000</v>
      </c>
      <c r="M324">
        <v>-10.212641</v>
      </c>
      <c r="N324">
        <v>-33.687289999999997</v>
      </c>
    </row>
    <row r="325" spans="2:14" x14ac:dyDescent="0.25">
      <c r="B325">
        <v>729600000</v>
      </c>
      <c r="C325">
        <v>-9.8164320000000007</v>
      </c>
      <c r="D325">
        <v>-14.760971</v>
      </c>
      <c r="L325">
        <v>729600000</v>
      </c>
      <c r="M325">
        <v>-10.253263</v>
      </c>
      <c r="N325">
        <v>-31.268284000000001</v>
      </c>
    </row>
    <row r="326" spans="2:14" x14ac:dyDescent="0.25">
      <c r="B326">
        <v>909500000</v>
      </c>
      <c r="C326">
        <v>-9.8154067999999999</v>
      </c>
      <c r="D326">
        <v>-14.587152</v>
      </c>
      <c r="L326">
        <v>909500000</v>
      </c>
      <c r="M326">
        <v>-10.320971</v>
      </c>
      <c r="N326">
        <v>-28.982187</v>
      </c>
    </row>
    <row r="327" spans="2:14" x14ac:dyDescent="0.25">
      <c r="B327">
        <v>1089400000</v>
      </c>
      <c r="C327">
        <v>-9.8656196999999999</v>
      </c>
      <c r="D327">
        <v>-14.628201000000001</v>
      </c>
      <c r="L327">
        <v>1089400000</v>
      </c>
      <c r="M327">
        <v>-10.295074</v>
      </c>
      <c r="N327">
        <v>-26.86298</v>
      </c>
    </row>
    <row r="328" spans="2:14" x14ac:dyDescent="0.25">
      <c r="B328">
        <v>1269300000</v>
      </c>
      <c r="C328">
        <v>-9.9086751999999994</v>
      </c>
      <c r="D328">
        <v>-14.35571</v>
      </c>
      <c r="L328">
        <v>1269300000</v>
      </c>
      <c r="M328">
        <v>-10.275878000000001</v>
      </c>
      <c r="N328">
        <v>-26.050128999999998</v>
      </c>
    </row>
    <row r="329" spans="2:14" x14ac:dyDescent="0.25">
      <c r="B329">
        <v>1449200000</v>
      </c>
      <c r="C329">
        <v>-9.9841213</v>
      </c>
      <c r="D329">
        <v>-14.112045999999999</v>
      </c>
      <c r="L329">
        <v>1449200000</v>
      </c>
      <c r="M329">
        <v>-10.262995</v>
      </c>
      <c r="N329">
        <v>-25.491002999999999</v>
      </c>
    </row>
    <row r="330" spans="2:14" x14ac:dyDescent="0.25">
      <c r="B330">
        <v>1629100000</v>
      </c>
      <c r="C330">
        <v>-10.027469</v>
      </c>
      <c r="D330">
        <v>-13.749002000000001</v>
      </c>
      <c r="L330">
        <v>1629100000</v>
      </c>
      <c r="M330">
        <v>-10.287039999999999</v>
      </c>
      <c r="N330">
        <v>-24.880388</v>
      </c>
    </row>
    <row r="331" spans="2:14" x14ac:dyDescent="0.25">
      <c r="B331">
        <v>1809000000</v>
      </c>
      <c r="C331">
        <v>-10.028972</v>
      </c>
      <c r="D331">
        <v>-13.333453</v>
      </c>
      <c r="L331">
        <v>1809000000</v>
      </c>
      <c r="M331">
        <v>-10.327958000000001</v>
      </c>
      <c r="N331">
        <v>-24.506136000000001</v>
      </c>
    </row>
    <row r="332" spans="2:14" x14ac:dyDescent="0.25">
      <c r="B332">
        <v>1988900000</v>
      </c>
      <c r="C332">
        <v>-10.051945</v>
      </c>
      <c r="D332">
        <v>-12.841984999999999</v>
      </c>
      <c r="L332">
        <v>1988900000</v>
      </c>
      <c r="M332">
        <v>-10.328027000000001</v>
      </c>
      <c r="N332">
        <v>-23.677149</v>
      </c>
    </row>
    <row r="333" spans="2:14" x14ac:dyDescent="0.25">
      <c r="B333">
        <v>2168800000</v>
      </c>
      <c r="C333">
        <v>-10.110245000000001</v>
      </c>
      <c r="D333">
        <v>-12.390088</v>
      </c>
      <c r="L333">
        <v>2168800000</v>
      </c>
      <c r="M333">
        <v>-10.331263</v>
      </c>
      <c r="N333">
        <v>-23.501149999999999</v>
      </c>
    </row>
    <row r="334" spans="2:14" x14ac:dyDescent="0.25">
      <c r="B334">
        <v>2348700000</v>
      </c>
      <c r="C334">
        <v>-10.204909000000001</v>
      </c>
      <c r="D334">
        <v>-12.07854</v>
      </c>
      <c r="L334">
        <v>2348700000</v>
      </c>
      <c r="M334">
        <v>-10.332725</v>
      </c>
      <c r="N334">
        <v>-22.905241</v>
      </c>
    </row>
    <row r="335" spans="2:14" x14ac:dyDescent="0.25">
      <c r="B335">
        <v>2528600000</v>
      </c>
      <c r="C335">
        <v>-10.250795999999999</v>
      </c>
      <c r="D335">
        <v>-11.667897</v>
      </c>
      <c r="L335">
        <v>2528600000</v>
      </c>
      <c r="M335">
        <v>-10.359797</v>
      </c>
      <c r="N335">
        <v>-22.715638999999999</v>
      </c>
    </row>
    <row r="336" spans="2:14" x14ac:dyDescent="0.25">
      <c r="B336">
        <v>2708500000</v>
      </c>
      <c r="C336">
        <v>-10.28913</v>
      </c>
      <c r="D336">
        <v>-11.602895</v>
      </c>
      <c r="L336">
        <v>2708500000</v>
      </c>
      <c r="M336">
        <v>-10.396901</v>
      </c>
      <c r="N336">
        <v>-21.973140999999998</v>
      </c>
    </row>
    <row r="337" spans="2:14" x14ac:dyDescent="0.25">
      <c r="B337">
        <v>2888400000</v>
      </c>
      <c r="C337">
        <v>-10.285994000000001</v>
      </c>
      <c r="D337">
        <v>-11.534446000000001</v>
      </c>
      <c r="L337">
        <v>2888400000</v>
      </c>
      <c r="M337">
        <v>-10.440386999999999</v>
      </c>
      <c r="N337">
        <v>-21.427009999999999</v>
      </c>
    </row>
    <row r="338" spans="2:14" x14ac:dyDescent="0.25">
      <c r="B338">
        <v>3068300000</v>
      </c>
      <c r="C338">
        <v>-10.302574</v>
      </c>
      <c r="D338">
        <v>-11.591303999999999</v>
      </c>
      <c r="L338">
        <v>3068300000</v>
      </c>
      <c r="M338">
        <v>-10.442304</v>
      </c>
      <c r="N338">
        <v>-20.882393</v>
      </c>
    </row>
    <row r="339" spans="2:14" x14ac:dyDescent="0.25">
      <c r="B339">
        <v>3248200000</v>
      </c>
      <c r="C339">
        <v>-10.279555999999999</v>
      </c>
      <c r="D339">
        <v>-11.588501000000001</v>
      </c>
      <c r="L339">
        <v>3248200000</v>
      </c>
      <c r="M339">
        <v>-10.463861</v>
      </c>
      <c r="N339">
        <v>-20.523143999999998</v>
      </c>
    </row>
    <row r="340" spans="2:14" x14ac:dyDescent="0.25">
      <c r="B340">
        <v>3428100000</v>
      </c>
      <c r="C340">
        <v>-10.2768</v>
      </c>
      <c r="D340">
        <v>-11.630395</v>
      </c>
      <c r="L340">
        <v>3428100000</v>
      </c>
      <c r="M340">
        <v>-10.466431999999999</v>
      </c>
      <c r="N340">
        <v>-20.003174000000001</v>
      </c>
    </row>
    <row r="341" spans="2:14" x14ac:dyDescent="0.25">
      <c r="B341">
        <v>3608000000</v>
      </c>
      <c r="C341">
        <v>-10.254944999999999</v>
      </c>
      <c r="D341">
        <v>-11.733283999999999</v>
      </c>
      <c r="L341">
        <v>3608000000</v>
      </c>
      <c r="M341">
        <v>-10.518627</v>
      </c>
      <c r="N341">
        <v>-19.587924999999998</v>
      </c>
    </row>
    <row r="342" spans="2:14" x14ac:dyDescent="0.25">
      <c r="B342">
        <v>3787900000</v>
      </c>
      <c r="C342">
        <v>-10.224921999999999</v>
      </c>
      <c r="D342">
        <v>-11.959102</v>
      </c>
      <c r="L342">
        <v>3787900000</v>
      </c>
      <c r="M342">
        <v>-10.577795</v>
      </c>
      <c r="N342">
        <v>-18.861802999999998</v>
      </c>
    </row>
    <row r="343" spans="2:14" x14ac:dyDescent="0.25">
      <c r="B343">
        <v>3967800000</v>
      </c>
      <c r="C343">
        <v>-10.175461</v>
      </c>
      <c r="D343">
        <v>-12.298708</v>
      </c>
      <c r="L343">
        <v>3967800000</v>
      </c>
      <c r="M343">
        <v>-10.639199</v>
      </c>
      <c r="N343">
        <v>-18.025379000000001</v>
      </c>
    </row>
    <row r="344" spans="2:14" x14ac:dyDescent="0.25">
      <c r="B344">
        <v>4147700000</v>
      </c>
      <c r="C344">
        <v>-10.102857</v>
      </c>
      <c r="D344">
        <v>-12.396205999999999</v>
      </c>
      <c r="L344">
        <v>4147700000</v>
      </c>
      <c r="M344">
        <v>-10.703158</v>
      </c>
      <c r="N344">
        <v>-17.445473</v>
      </c>
    </row>
    <row r="345" spans="2:14" x14ac:dyDescent="0.25">
      <c r="B345">
        <v>4327600000</v>
      </c>
      <c r="C345">
        <v>-10.113683999999999</v>
      </c>
      <c r="D345">
        <v>-12.548973</v>
      </c>
      <c r="L345">
        <v>4327600000</v>
      </c>
      <c r="M345">
        <v>-10.675836</v>
      </c>
      <c r="N345">
        <v>-16.780591999999999</v>
      </c>
    </row>
    <row r="346" spans="2:14" x14ac:dyDescent="0.25">
      <c r="B346">
        <v>4507500000</v>
      </c>
      <c r="C346">
        <v>-10.142775</v>
      </c>
      <c r="D346">
        <v>-12.361661</v>
      </c>
      <c r="L346">
        <v>4507500000</v>
      </c>
      <c r="M346">
        <v>-10.670731</v>
      </c>
      <c r="N346">
        <v>-16.444559000000002</v>
      </c>
    </row>
    <row r="347" spans="2:14" x14ac:dyDescent="0.25">
      <c r="B347">
        <v>4687400000</v>
      </c>
      <c r="C347">
        <v>-10.235699</v>
      </c>
      <c r="D347">
        <v>-12.163223</v>
      </c>
      <c r="L347">
        <v>4687400000</v>
      </c>
      <c r="M347">
        <v>-10.618898</v>
      </c>
      <c r="N347">
        <v>-16.041284999999998</v>
      </c>
    </row>
    <row r="348" spans="2:14" x14ac:dyDescent="0.25">
      <c r="B348">
        <v>4867300000</v>
      </c>
      <c r="C348">
        <v>-10.262313000000001</v>
      </c>
      <c r="D348">
        <v>-11.864784</v>
      </c>
      <c r="L348">
        <v>4867300000</v>
      </c>
      <c r="M348">
        <v>-10.671376</v>
      </c>
      <c r="N348">
        <v>-15.689394999999999</v>
      </c>
    </row>
    <row r="349" spans="2:14" x14ac:dyDescent="0.25">
      <c r="B349">
        <v>5047200000</v>
      </c>
      <c r="C349">
        <v>-10.288512000000001</v>
      </c>
      <c r="D349">
        <v>-11.735353</v>
      </c>
      <c r="L349">
        <v>5047200000</v>
      </c>
      <c r="M349">
        <v>-10.713846</v>
      </c>
      <c r="N349">
        <v>-15.0832</v>
      </c>
    </row>
    <row r="350" spans="2:14" x14ac:dyDescent="0.25">
      <c r="B350">
        <v>5227100000</v>
      </c>
      <c r="C350">
        <v>-10.282940999999999</v>
      </c>
      <c r="D350">
        <v>-11.586463</v>
      </c>
      <c r="L350">
        <v>5227100000</v>
      </c>
      <c r="M350">
        <v>-10.777984999999999</v>
      </c>
      <c r="N350">
        <v>-14.639037999999999</v>
      </c>
    </row>
    <row r="351" spans="2:14" x14ac:dyDescent="0.25">
      <c r="B351">
        <v>5407000000</v>
      </c>
      <c r="C351">
        <v>-10.275607000000001</v>
      </c>
      <c r="D351">
        <v>-11.496957999999999</v>
      </c>
      <c r="L351">
        <v>5407000000</v>
      </c>
      <c r="M351">
        <v>-10.799491</v>
      </c>
      <c r="N351">
        <v>-14.116225999999999</v>
      </c>
    </row>
    <row r="352" spans="2:14" x14ac:dyDescent="0.25">
      <c r="B352">
        <v>5586900000</v>
      </c>
      <c r="C352">
        <v>-10.305966</v>
      </c>
      <c r="D352">
        <v>-11.483828000000001</v>
      </c>
      <c r="L352">
        <v>5586900000</v>
      </c>
      <c r="M352">
        <v>-10.799056</v>
      </c>
      <c r="N352">
        <v>-13.601737</v>
      </c>
    </row>
    <row r="353" spans="2:14" x14ac:dyDescent="0.25">
      <c r="B353">
        <v>5766800000</v>
      </c>
      <c r="C353">
        <v>-10.288952999999999</v>
      </c>
      <c r="D353">
        <v>-11.32418</v>
      </c>
      <c r="L353">
        <v>5766800000</v>
      </c>
      <c r="M353">
        <v>-10.853119</v>
      </c>
      <c r="N353">
        <v>-13.271076000000001</v>
      </c>
    </row>
    <row r="354" spans="2:14" x14ac:dyDescent="0.25">
      <c r="B354">
        <v>5946700000</v>
      </c>
      <c r="C354">
        <v>-10.315435000000001</v>
      </c>
      <c r="D354">
        <v>-11.333119</v>
      </c>
      <c r="L354">
        <v>5946700000</v>
      </c>
      <c r="M354">
        <v>-10.899818</v>
      </c>
      <c r="N354">
        <v>-12.773771999999999</v>
      </c>
    </row>
    <row r="355" spans="2:14" x14ac:dyDescent="0.25">
      <c r="B355">
        <v>6126600000</v>
      </c>
      <c r="C355">
        <v>-10.271255</v>
      </c>
      <c r="D355">
        <v>-11.253195</v>
      </c>
      <c r="L355">
        <v>6126600000</v>
      </c>
      <c r="M355">
        <v>-10.994671</v>
      </c>
      <c r="N355">
        <v>-12.376535000000001</v>
      </c>
    </row>
    <row r="356" spans="2:14" x14ac:dyDescent="0.25">
      <c r="B356">
        <v>6306500000</v>
      </c>
      <c r="C356">
        <v>-10.306253999999999</v>
      </c>
      <c r="D356">
        <v>-11.20473</v>
      </c>
      <c r="L356">
        <v>6306500000</v>
      </c>
      <c r="M356">
        <v>-11.031919</v>
      </c>
      <c r="N356">
        <v>-11.994115000000001</v>
      </c>
    </row>
    <row r="357" spans="2:14" x14ac:dyDescent="0.25">
      <c r="B357">
        <v>6486400000</v>
      </c>
      <c r="C357">
        <v>-10.33306</v>
      </c>
      <c r="D357">
        <v>-11.028537</v>
      </c>
      <c r="L357">
        <v>6486400000</v>
      </c>
      <c r="M357">
        <v>-11.090503999999999</v>
      </c>
      <c r="N357">
        <v>-11.745407999999999</v>
      </c>
    </row>
    <row r="358" spans="2:14" x14ac:dyDescent="0.25">
      <c r="B358">
        <v>6666300000</v>
      </c>
      <c r="C358">
        <v>-10.428857000000001</v>
      </c>
      <c r="D358">
        <v>-10.737935999999999</v>
      </c>
      <c r="L358">
        <v>6666300000</v>
      </c>
      <c r="M358">
        <v>-11.126842</v>
      </c>
      <c r="N358">
        <v>-11.61983</v>
      </c>
    </row>
    <row r="359" spans="2:14" x14ac:dyDescent="0.25">
      <c r="B359">
        <v>6846200000</v>
      </c>
      <c r="C359">
        <v>-10.583672</v>
      </c>
      <c r="D359">
        <v>-10.518869</v>
      </c>
      <c r="L359">
        <v>6846200000</v>
      </c>
      <c r="M359">
        <v>-11.117440999999999</v>
      </c>
      <c r="N359">
        <v>-11.565567</v>
      </c>
    </row>
    <row r="360" spans="2:14" x14ac:dyDescent="0.25">
      <c r="B360">
        <v>7026100000</v>
      </c>
      <c r="C360">
        <v>-10.620466</v>
      </c>
      <c r="D360">
        <v>-10.224643</v>
      </c>
      <c r="L360">
        <v>7026100000</v>
      </c>
      <c r="M360">
        <v>-11.137173000000001</v>
      </c>
      <c r="N360">
        <v>-11.534840000000001</v>
      </c>
    </row>
    <row r="361" spans="2:14" x14ac:dyDescent="0.25">
      <c r="B361">
        <v>7206000000</v>
      </c>
      <c r="C361">
        <v>-10.719765000000001</v>
      </c>
      <c r="D361">
        <v>-10.052493999999999</v>
      </c>
      <c r="L361">
        <v>7206000000</v>
      </c>
      <c r="M361">
        <v>-11.112833999999999</v>
      </c>
      <c r="N361">
        <v>-11.431369999999999</v>
      </c>
    </row>
    <row r="362" spans="2:14" x14ac:dyDescent="0.25">
      <c r="B362">
        <v>7385900000</v>
      </c>
      <c r="C362">
        <v>-10.687065</v>
      </c>
      <c r="D362">
        <v>-9.7842883999999994</v>
      </c>
      <c r="L362">
        <v>7385900000</v>
      </c>
      <c r="M362">
        <v>-11.188787</v>
      </c>
      <c r="N362">
        <v>-11.534288</v>
      </c>
    </row>
    <row r="363" spans="2:14" x14ac:dyDescent="0.25">
      <c r="B363">
        <v>7565800000</v>
      </c>
      <c r="C363">
        <v>-10.83633</v>
      </c>
      <c r="D363">
        <v>-9.6639519000000007</v>
      </c>
      <c r="L363">
        <v>7565800000</v>
      </c>
      <c r="M363">
        <v>-11.154712</v>
      </c>
      <c r="N363">
        <v>-11.373601000000001</v>
      </c>
    </row>
    <row r="364" spans="2:14" x14ac:dyDescent="0.25">
      <c r="B364">
        <v>7745700000</v>
      </c>
      <c r="C364">
        <v>-10.925068</v>
      </c>
      <c r="D364">
        <v>-9.4251728000000004</v>
      </c>
      <c r="L364">
        <v>7745700000</v>
      </c>
      <c r="M364">
        <v>-11.206633999999999</v>
      </c>
      <c r="N364">
        <v>-11.335423</v>
      </c>
    </row>
    <row r="365" spans="2:14" x14ac:dyDescent="0.25">
      <c r="B365">
        <v>7925600000</v>
      </c>
      <c r="C365">
        <v>-11.01028</v>
      </c>
      <c r="D365">
        <v>-9.2826719000000004</v>
      </c>
      <c r="L365">
        <v>7925600000</v>
      </c>
      <c r="M365">
        <v>-11.193768</v>
      </c>
      <c r="N365">
        <v>-11.112401</v>
      </c>
    </row>
    <row r="366" spans="2:14" x14ac:dyDescent="0.25">
      <c r="B366">
        <v>8105500000</v>
      </c>
      <c r="C366">
        <v>-11.044798</v>
      </c>
      <c r="D366">
        <v>-9.1051473999999999</v>
      </c>
      <c r="L366">
        <v>8105500000</v>
      </c>
      <c r="M366">
        <v>-11.301208000000001</v>
      </c>
      <c r="N366">
        <v>-10.887434000000001</v>
      </c>
    </row>
    <row r="367" spans="2:14" x14ac:dyDescent="0.25">
      <c r="B367">
        <v>8285400000</v>
      </c>
      <c r="C367">
        <v>-11.030284</v>
      </c>
      <c r="D367">
        <v>-8.9463519999999992</v>
      </c>
      <c r="L367">
        <v>8285400000</v>
      </c>
      <c r="M367">
        <v>-11.380471999999999</v>
      </c>
      <c r="N367">
        <v>-10.504044</v>
      </c>
    </row>
    <row r="368" spans="2:14" x14ac:dyDescent="0.25">
      <c r="B368">
        <v>8465300000</v>
      </c>
      <c r="C368">
        <v>-11.119991000000001</v>
      </c>
      <c r="D368">
        <v>-8.8539695999999992</v>
      </c>
      <c r="L368">
        <v>8465300000</v>
      </c>
      <c r="M368">
        <v>-11.457193</v>
      </c>
      <c r="N368">
        <v>-10.130836</v>
      </c>
    </row>
    <row r="369" spans="2:14" x14ac:dyDescent="0.25">
      <c r="B369">
        <v>8645200000</v>
      </c>
      <c r="C369">
        <v>-11.137665</v>
      </c>
      <c r="D369">
        <v>-8.6143370000000008</v>
      </c>
      <c r="L369">
        <v>8645200000</v>
      </c>
      <c r="M369">
        <v>-11.549405999999999</v>
      </c>
      <c r="N369">
        <v>-9.7149029000000002</v>
      </c>
    </row>
    <row r="370" spans="2:14" x14ac:dyDescent="0.25">
      <c r="B370">
        <v>8825100000</v>
      </c>
      <c r="C370">
        <v>-11.25034</v>
      </c>
      <c r="D370">
        <v>-8.4521073999999992</v>
      </c>
      <c r="L370">
        <v>8825100000</v>
      </c>
      <c r="M370">
        <v>-11.600453999999999</v>
      </c>
      <c r="N370">
        <v>-9.2694998000000002</v>
      </c>
    </row>
    <row r="371" spans="2:14" x14ac:dyDescent="0.25">
      <c r="B371">
        <v>9005000000</v>
      </c>
      <c r="C371">
        <v>-11.239223000000001</v>
      </c>
      <c r="D371">
        <v>-8.2777700000000003</v>
      </c>
      <c r="L371">
        <v>9005000000</v>
      </c>
      <c r="M371">
        <v>-11.803315</v>
      </c>
      <c r="N371">
        <v>-8.8686828999999996</v>
      </c>
    </row>
    <row r="372" spans="2:14" x14ac:dyDescent="0.25">
      <c r="B372">
        <v>9184900000</v>
      </c>
      <c r="C372">
        <v>-11.265447</v>
      </c>
      <c r="D372">
        <v>-8.1235999999999997</v>
      </c>
      <c r="L372">
        <v>9184900000</v>
      </c>
      <c r="M372">
        <v>-11.985689000000001</v>
      </c>
      <c r="N372">
        <v>-8.4968842999999996</v>
      </c>
    </row>
    <row r="373" spans="2:14" x14ac:dyDescent="0.25">
      <c r="B373">
        <v>9364800000</v>
      </c>
      <c r="C373">
        <v>-11.289717</v>
      </c>
      <c r="D373">
        <v>-7.9227428</v>
      </c>
      <c r="L373">
        <v>9364800000</v>
      </c>
      <c r="M373">
        <v>-12.197542</v>
      </c>
      <c r="N373">
        <v>-8.3008118</v>
      </c>
    </row>
    <row r="374" spans="2:14" x14ac:dyDescent="0.25">
      <c r="B374">
        <v>9544700000</v>
      </c>
      <c r="C374">
        <v>-11.425643000000001</v>
      </c>
      <c r="D374">
        <v>-7.7531055999999996</v>
      </c>
      <c r="L374">
        <v>9544700000</v>
      </c>
      <c r="M374">
        <v>-12.231824</v>
      </c>
      <c r="N374">
        <v>-8.1271743999999995</v>
      </c>
    </row>
    <row r="375" spans="2:14" x14ac:dyDescent="0.25">
      <c r="B375">
        <v>9724600000</v>
      </c>
      <c r="C375">
        <v>-11.642749999999999</v>
      </c>
      <c r="D375">
        <v>-7.5979961999999999</v>
      </c>
      <c r="L375">
        <v>9724600000</v>
      </c>
      <c r="M375">
        <v>-12.257607999999999</v>
      </c>
      <c r="N375">
        <v>-8.0559463999999998</v>
      </c>
    </row>
    <row r="376" spans="2:14" x14ac:dyDescent="0.25">
      <c r="B376">
        <v>9904500000</v>
      </c>
      <c r="C376">
        <v>-11.748158999999999</v>
      </c>
      <c r="D376">
        <v>-7.3936367000000001</v>
      </c>
      <c r="L376">
        <v>9904500000</v>
      </c>
      <c r="M376">
        <v>-12.297874999999999</v>
      </c>
      <c r="N376">
        <v>-8.0278463000000002</v>
      </c>
    </row>
    <row r="377" spans="2:14" x14ac:dyDescent="0.25">
      <c r="B377">
        <v>10084400000</v>
      </c>
      <c r="C377">
        <v>-11.871402</v>
      </c>
      <c r="D377">
        <v>-7.3249240000000002</v>
      </c>
      <c r="L377">
        <v>10084400000</v>
      </c>
      <c r="M377">
        <v>-12.410268</v>
      </c>
      <c r="N377">
        <v>-7.8958769000000002</v>
      </c>
    </row>
    <row r="378" spans="2:14" x14ac:dyDescent="0.25">
      <c r="B378">
        <v>10264300000</v>
      </c>
      <c r="C378">
        <v>-11.854523</v>
      </c>
      <c r="D378">
        <v>-7.3061881</v>
      </c>
      <c r="L378">
        <v>10264300000</v>
      </c>
      <c r="M378">
        <v>-12.560416999999999</v>
      </c>
      <c r="N378">
        <v>-7.7051816000000004</v>
      </c>
    </row>
    <row r="379" spans="2:14" x14ac:dyDescent="0.25">
      <c r="B379">
        <v>10444200000</v>
      </c>
      <c r="C379">
        <v>-11.921738</v>
      </c>
      <c r="D379">
        <v>-7.2751235999999997</v>
      </c>
      <c r="L379">
        <v>10444200000</v>
      </c>
      <c r="M379">
        <v>-12.67412</v>
      </c>
      <c r="N379">
        <v>-7.4430065000000001</v>
      </c>
    </row>
    <row r="380" spans="2:14" x14ac:dyDescent="0.25">
      <c r="B380">
        <v>10624100000</v>
      </c>
      <c r="C380">
        <v>-11.987315000000001</v>
      </c>
      <c r="D380">
        <v>-7.2302232000000002</v>
      </c>
      <c r="L380">
        <v>10624100000</v>
      </c>
      <c r="M380">
        <v>-12.877583</v>
      </c>
      <c r="N380">
        <v>-7.2124071000000001</v>
      </c>
    </row>
    <row r="381" spans="2:14" x14ac:dyDescent="0.25">
      <c r="B381">
        <v>10804000000</v>
      </c>
      <c r="C381">
        <v>-12.128455000000001</v>
      </c>
      <c r="D381">
        <v>-7.1449636999999999</v>
      </c>
      <c r="L381">
        <v>10804000000</v>
      </c>
      <c r="M381">
        <v>-12.988129000000001</v>
      </c>
      <c r="N381">
        <v>-6.9347167000000001</v>
      </c>
    </row>
    <row r="382" spans="2:14" x14ac:dyDescent="0.25">
      <c r="B382">
        <v>10983900000</v>
      </c>
      <c r="C382">
        <v>-12.245231</v>
      </c>
      <c r="D382">
        <v>-7.0563912000000002</v>
      </c>
      <c r="L382">
        <v>10983900000</v>
      </c>
      <c r="M382">
        <v>-13.178896</v>
      </c>
      <c r="N382">
        <v>-6.7755260000000002</v>
      </c>
    </row>
    <row r="383" spans="2:14" x14ac:dyDescent="0.25">
      <c r="B383">
        <v>11163800000</v>
      </c>
      <c r="C383">
        <v>-12.278193</v>
      </c>
      <c r="D383">
        <v>-6.8587470000000001</v>
      </c>
      <c r="L383">
        <v>11163800000</v>
      </c>
      <c r="M383">
        <v>-13.173349999999999</v>
      </c>
      <c r="N383">
        <v>-6.6721009999999996</v>
      </c>
    </row>
    <row r="384" spans="2:14" x14ac:dyDescent="0.25">
      <c r="B384">
        <v>11343700000</v>
      </c>
      <c r="C384">
        <v>-12.377622000000001</v>
      </c>
      <c r="D384">
        <v>-6.7175779000000002</v>
      </c>
      <c r="L384">
        <v>11343700000</v>
      </c>
      <c r="M384">
        <v>-13.126962000000001</v>
      </c>
      <c r="N384">
        <v>-6.7016301</v>
      </c>
    </row>
    <row r="385" spans="2:14" x14ac:dyDescent="0.25">
      <c r="B385">
        <v>11523600000</v>
      </c>
      <c r="C385">
        <v>-12.484845999999999</v>
      </c>
      <c r="D385">
        <v>-6.4019278999999996</v>
      </c>
      <c r="L385">
        <v>11523600000</v>
      </c>
      <c r="M385">
        <v>-12.877653</v>
      </c>
      <c r="N385">
        <v>-6.8420719999999999</v>
      </c>
    </row>
    <row r="386" spans="2:14" x14ac:dyDescent="0.25">
      <c r="B386">
        <v>11703500000</v>
      </c>
      <c r="C386">
        <v>-12.784684</v>
      </c>
      <c r="D386">
        <v>-6.1401572</v>
      </c>
      <c r="L386">
        <v>11703500000</v>
      </c>
      <c r="M386">
        <v>-12.613396</v>
      </c>
      <c r="N386">
        <v>-7.0865635999999999</v>
      </c>
    </row>
    <row r="387" spans="2:14" x14ac:dyDescent="0.25">
      <c r="B387">
        <v>11883400000</v>
      </c>
      <c r="C387">
        <v>-13.023476</v>
      </c>
      <c r="D387">
        <v>-5.7231788999999997</v>
      </c>
      <c r="L387">
        <v>11883400000</v>
      </c>
      <c r="M387">
        <v>-12.33661</v>
      </c>
      <c r="N387">
        <v>-7.3059782999999996</v>
      </c>
    </row>
    <row r="388" spans="2:14" x14ac:dyDescent="0.25">
      <c r="B388">
        <v>12063300000</v>
      </c>
      <c r="C388">
        <v>-13.379733999999999</v>
      </c>
      <c r="D388">
        <v>-5.3618727000000002</v>
      </c>
      <c r="L388">
        <v>12063300000</v>
      </c>
      <c r="M388">
        <v>-12.187541</v>
      </c>
      <c r="N388">
        <v>-7.4043884000000002</v>
      </c>
    </row>
    <row r="389" spans="2:14" x14ac:dyDescent="0.25">
      <c r="B389">
        <v>12243200000</v>
      </c>
      <c r="C389">
        <v>-13.551747000000001</v>
      </c>
      <c r="D389">
        <v>-4.9455356999999998</v>
      </c>
      <c r="L389">
        <v>12243200000</v>
      </c>
      <c r="M389">
        <v>-12.18261</v>
      </c>
      <c r="N389">
        <v>-7.3488593</v>
      </c>
    </row>
    <row r="390" spans="2:14" x14ac:dyDescent="0.25">
      <c r="B390">
        <v>12423100000</v>
      </c>
      <c r="C390">
        <v>-13.814026999999999</v>
      </c>
      <c r="D390">
        <v>-4.6481475999999997</v>
      </c>
      <c r="L390">
        <v>12423100000</v>
      </c>
      <c r="M390">
        <v>-12.294855999999999</v>
      </c>
      <c r="N390">
        <v>-7.0654158999999996</v>
      </c>
    </row>
    <row r="391" spans="2:14" x14ac:dyDescent="0.25">
      <c r="B391">
        <v>12603000000</v>
      </c>
      <c r="C391">
        <v>-13.983299000000001</v>
      </c>
      <c r="D391">
        <v>-4.3536158</v>
      </c>
      <c r="L391">
        <v>12603000000</v>
      </c>
      <c r="M391">
        <v>-12.521231999999999</v>
      </c>
      <c r="N391">
        <v>-6.5913401</v>
      </c>
    </row>
    <row r="392" spans="2:14" x14ac:dyDescent="0.25">
      <c r="B392">
        <v>12782900000</v>
      </c>
      <c r="C392">
        <v>-14.205043</v>
      </c>
      <c r="D392">
        <v>-4.1422005000000004</v>
      </c>
      <c r="L392">
        <v>12782900000</v>
      </c>
      <c r="M392">
        <v>-12.846693</v>
      </c>
      <c r="N392">
        <v>-5.9829239999999997</v>
      </c>
    </row>
    <row r="393" spans="2:14" x14ac:dyDescent="0.25">
      <c r="B393">
        <v>12962800000</v>
      </c>
      <c r="C393">
        <v>-14.386217</v>
      </c>
      <c r="D393">
        <v>-3.9825238999999999</v>
      </c>
      <c r="L393">
        <v>12962800000</v>
      </c>
      <c r="M393">
        <v>-13.362571000000001</v>
      </c>
      <c r="N393">
        <v>-5.3530812000000001</v>
      </c>
    </row>
    <row r="394" spans="2:14" x14ac:dyDescent="0.25">
      <c r="B394">
        <v>13142700000</v>
      </c>
      <c r="C394">
        <v>-14.429270000000001</v>
      </c>
      <c r="D394">
        <v>-3.8854449</v>
      </c>
      <c r="L394">
        <v>13142700000</v>
      </c>
      <c r="M394">
        <v>-13.947939</v>
      </c>
      <c r="N394">
        <v>-4.7177676999999996</v>
      </c>
    </row>
    <row r="395" spans="2:14" x14ac:dyDescent="0.25">
      <c r="B395">
        <v>13322600000</v>
      </c>
      <c r="C395">
        <v>-14.357379</v>
      </c>
      <c r="D395">
        <v>-3.8539908</v>
      </c>
      <c r="L395">
        <v>13322600000</v>
      </c>
      <c r="M395">
        <v>-14.657280999999999</v>
      </c>
      <c r="N395">
        <v>-4.1455054000000002</v>
      </c>
    </row>
    <row r="396" spans="2:14" x14ac:dyDescent="0.25">
      <c r="B396">
        <v>13502500000</v>
      </c>
      <c r="C396">
        <v>-14.132379999999999</v>
      </c>
      <c r="D396">
        <v>-3.8639261999999999</v>
      </c>
      <c r="L396">
        <v>13502500000</v>
      </c>
      <c r="M396">
        <v>-15.340182</v>
      </c>
      <c r="N396">
        <v>-3.6520009</v>
      </c>
    </row>
    <row r="397" spans="2:14" x14ac:dyDescent="0.25">
      <c r="B397">
        <v>13682400000</v>
      </c>
      <c r="C397">
        <v>-13.976191999999999</v>
      </c>
      <c r="D397">
        <v>-3.8811097000000001</v>
      </c>
      <c r="L397">
        <v>13682400000</v>
      </c>
      <c r="M397">
        <v>-16.069058999999999</v>
      </c>
      <c r="N397">
        <v>-3.2594321000000002</v>
      </c>
    </row>
    <row r="398" spans="2:14" x14ac:dyDescent="0.25">
      <c r="B398">
        <v>13862300000</v>
      </c>
      <c r="C398">
        <v>-14.001766</v>
      </c>
      <c r="D398">
        <v>-3.8105619000000002</v>
      </c>
      <c r="L398">
        <v>13862300000</v>
      </c>
      <c r="M398">
        <v>-16.722522999999999</v>
      </c>
      <c r="N398">
        <v>-2.9342027000000002</v>
      </c>
    </row>
    <row r="399" spans="2:14" x14ac:dyDescent="0.25">
      <c r="B399">
        <v>14042200000</v>
      </c>
      <c r="C399">
        <v>-14.282444999999999</v>
      </c>
      <c r="D399">
        <v>-3.6764679</v>
      </c>
      <c r="L399">
        <v>14042200000</v>
      </c>
      <c r="M399">
        <v>-17.369268000000002</v>
      </c>
      <c r="N399">
        <v>-2.6869187000000001</v>
      </c>
    </row>
    <row r="400" spans="2:14" x14ac:dyDescent="0.25">
      <c r="B400">
        <v>14222100000</v>
      </c>
      <c r="C400">
        <v>-14.763915000000001</v>
      </c>
      <c r="D400">
        <v>-3.4391999000000002</v>
      </c>
      <c r="L400">
        <v>14222100000</v>
      </c>
      <c r="M400">
        <v>-17.978041000000001</v>
      </c>
      <c r="N400">
        <v>-2.4850284999999999</v>
      </c>
    </row>
    <row r="401" spans="2:14" x14ac:dyDescent="0.25">
      <c r="B401">
        <v>14402000000</v>
      </c>
      <c r="C401">
        <v>-15.450786000000001</v>
      </c>
      <c r="D401">
        <v>-3.1326377000000001</v>
      </c>
      <c r="L401">
        <v>14402000000</v>
      </c>
      <c r="M401">
        <v>-18.592516</v>
      </c>
      <c r="N401">
        <v>-2.3260136</v>
      </c>
    </row>
    <row r="402" spans="2:14" x14ac:dyDescent="0.25">
      <c r="B402">
        <v>14581900000</v>
      </c>
      <c r="C402">
        <v>-16.294395000000002</v>
      </c>
      <c r="D402">
        <v>-2.8058155</v>
      </c>
      <c r="L402">
        <v>14581900000</v>
      </c>
      <c r="M402">
        <v>-19.176600000000001</v>
      </c>
      <c r="N402">
        <v>-2.1898865999999999</v>
      </c>
    </row>
    <row r="403" spans="2:14" x14ac:dyDescent="0.25">
      <c r="B403">
        <v>14761800000</v>
      </c>
      <c r="C403">
        <v>-17.270273</v>
      </c>
      <c r="D403">
        <v>-2.5085508999999999</v>
      </c>
      <c r="L403">
        <v>14761800000</v>
      </c>
      <c r="M403">
        <v>-19.746061000000001</v>
      </c>
      <c r="N403">
        <v>-2.0697226999999998</v>
      </c>
    </row>
    <row r="404" spans="2:14" x14ac:dyDescent="0.25">
      <c r="B404">
        <v>14941700000</v>
      </c>
      <c r="C404">
        <v>-18.214624000000001</v>
      </c>
      <c r="D404">
        <v>-2.2627625</v>
      </c>
      <c r="L404">
        <v>14941700000</v>
      </c>
      <c r="M404">
        <v>-20.306898</v>
      </c>
      <c r="N404">
        <v>-1.963274</v>
      </c>
    </row>
    <row r="405" spans="2:14" x14ac:dyDescent="0.25">
      <c r="B405">
        <v>15121600000</v>
      </c>
      <c r="C405">
        <v>-19.119433999999998</v>
      </c>
      <c r="D405">
        <v>-2.0741754000000001</v>
      </c>
      <c r="L405">
        <v>15121600000</v>
      </c>
      <c r="M405">
        <v>-20.85746</v>
      </c>
      <c r="N405">
        <v>-1.8714279</v>
      </c>
    </row>
    <row r="406" spans="2:14" x14ac:dyDescent="0.25">
      <c r="B406">
        <v>15301500000</v>
      </c>
      <c r="C406">
        <v>-19.931650000000001</v>
      </c>
      <c r="D406">
        <v>-1.9232849000000001</v>
      </c>
      <c r="L406">
        <v>15301500000</v>
      </c>
      <c r="M406">
        <v>-21.418903</v>
      </c>
      <c r="N406">
        <v>-1.7843355999999999</v>
      </c>
    </row>
    <row r="407" spans="2:14" x14ac:dyDescent="0.25">
      <c r="B407">
        <v>15481400000</v>
      </c>
      <c r="C407">
        <v>-20.662559999999999</v>
      </c>
      <c r="D407">
        <v>-1.8030143000000001</v>
      </c>
      <c r="L407">
        <v>15481400000</v>
      </c>
      <c r="M407">
        <v>-21.977118000000001</v>
      </c>
      <c r="N407">
        <v>-1.7062575</v>
      </c>
    </row>
    <row r="408" spans="2:14" x14ac:dyDescent="0.25">
      <c r="B408">
        <v>15661300000</v>
      </c>
      <c r="C408">
        <v>-21.319647</v>
      </c>
      <c r="D408">
        <v>-1.7000888999999999</v>
      </c>
      <c r="L408">
        <v>15661300000</v>
      </c>
      <c r="M408">
        <v>-22.541212000000002</v>
      </c>
      <c r="N408">
        <v>-1.6348640999999999</v>
      </c>
    </row>
    <row r="409" spans="2:14" x14ac:dyDescent="0.25">
      <c r="B409">
        <v>15841200000</v>
      </c>
      <c r="C409">
        <v>-21.977053000000002</v>
      </c>
      <c r="D409">
        <v>-1.6118847000000001</v>
      </c>
      <c r="L409">
        <v>15841200000</v>
      </c>
      <c r="M409">
        <v>-23.108252</v>
      </c>
      <c r="N409">
        <v>-1.5652721000000001</v>
      </c>
    </row>
    <row r="410" spans="2:14" x14ac:dyDescent="0.25">
      <c r="B410">
        <v>16021100000</v>
      </c>
      <c r="C410">
        <v>-22.652681000000001</v>
      </c>
      <c r="D410">
        <v>-1.5300454000000001</v>
      </c>
      <c r="L410">
        <v>16021100000</v>
      </c>
      <c r="M410">
        <v>-23.685057</v>
      </c>
      <c r="N410">
        <v>-1.4977758999999999</v>
      </c>
    </row>
    <row r="411" spans="2:14" x14ac:dyDescent="0.25">
      <c r="B411">
        <v>16201000000</v>
      </c>
      <c r="C411">
        <v>-23.336030999999998</v>
      </c>
      <c r="D411">
        <v>-1.4562899</v>
      </c>
      <c r="L411">
        <v>16201000000</v>
      </c>
      <c r="M411">
        <v>-24.272891999999999</v>
      </c>
      <c r="N411">
        <v>-1.4364862</v>
      </c>
    </row>
    <row r="412" spans="2:14" x14ac:dyDescent="0.25">
      <c r="B412">
        <v>16380900000</v>
      </c>
      <c r="C412">
        <v>-24.008883000000001</v>
      </c>
      <c r="D412">
        <v>-1.3884300000000001</v>
      </c>
      <c r="L412">
        <v>16380900000</v>
      </c>
      <c r="M412">
        <v>-24.848381</v>
      </c>
      <c r="N412">
        <v>-1.3775862000000001</v>
      </c>
    </row>
    <row r="413" spans="2:14" x14ac:dyDescent="0.25">
      <c r="B413">
        <v>16560800000</v>
      </c>
      <c r="C413">
        <v>-24.678775999999999</v>
      </c>
      <c r="D413">
        <v>-1.3250232</v>
      </c>
      <c r="L413">
        <v>16560800000</v>
      </c>
      <c r="M413">
        <v>-25.403535999999999</v>
      </c>
      <c r="N413">
        <v>-1.3201042000000001</v>
      </c>
    </row>
    <row r="414" spans="2:14" x14ac:dyDescent="0.25">
      <c r="B414">
        <v>16740700000</v>
      </c>
      <c r="C414">
        <v>-25.316386999999999</v>
      </c>
      <c r="D414">
        <v>-1.2702529</v>
      </c>
      <c r="L414">
        <v>16740700000</v>
      </c>
      <c r="M414">
        <v>-26.009644000000002</v>
      </c>
      <c r="N414">
        <v>-1.2685419</v>
      </c>
    </row>
    <row r="415" spans="2:14" x14ac:dyDescent="0.25">
      <c r="B415">
        <v>16920600000</v>
      </c>
      <c r="C415">
        <v>-25.955010999999999</v>
      </c>
      <c r="D415">
        <v>-1.2235267999999999</v>
      </c>
      <c r="L415">
        <v>16920600000</v>
      </c>
      <c r="M415">
        <v>-26.640259</v>
      </c>
      <c r="N415">
        <v>-1.2259671999999999</v>
      </c>
    </row>
    <row r="416" spans="2:14" x14ac:dyDescent="0.25">
      <c r="B416">
        <v>17100500000</v>
      </c>
      <c r="C416">
        <v>-26.603276999999999</v>
      </c>
      <c r="D416">
        <v>-1.1842642000000001</v>
      </c>
      <c r="L416">
        <v>17100500000</v>
      </c>
      <c r="M416">
        <v>-27.303877</v>
      </c>
      <c r="N416">
        <v>-1.1871659999999999</v>
      </c>
    </row>
    <row r="417" spans="2:16" x14ac:dyDescent="0.25">
      <c r="B417">
        <v>17280400000</v>
      </c>
      <c r="C417">
        <v>-27.272167</v>
      </c>
      <c r="D417">
        <v>-1.1523000000000001</v>
      </c>
      <c r="L417">
        <v>17280400000</v>
      </c>
      <c r="M417">
        <v>-27.953661</v>
      </c>
      <c r="N417">
        <v>-1.1546049</v>
      </c>
    </row>
    <row r="418" spans="2:16" x14ac:dyDescent="0.25">
      <c r="B418">
        <v>17460300000</v>
      </c>
      <c r="C418">
        <v>-27.958469000000001</v>
      </c>
      <c r="D418">
        <v>-1.1290106</v>
      </c>
      <c r="L418">
        <v>17460300000</v>
      </c>
      <c r="M418">
        <v>-28.624441000000001</v>
      </c>
      <c r="N418">
        <v>-1.1313114</v>
      </c>
    </row>
    <row r="419" spans="2:16" x14ac:dyDescent="0.25">
      <c r="B419">
        <v>17640200000</v>
      </c>
      <c r="C419">
        <v>-28.666727000000002</v>
      </c>
      <c r="D419">
        <v>-1.1144061000000001</v>
      </c>
      <c r="L419">
        <v>17640200000</v>
      </c>
      <c r="M419">
        <v>-29.320457000000001</v>
      </c>
      <c r="N419">
        <v>-1.1162962999999999</v>
      </c>
    </row>
    <row r="420" spans="2:16" x14ac:dyDescent="0.25">
      <c r="B420">
        <v>17820100000</v>
      </c>
      <c r="C420">
        <v>-29.436627999999999</v>
      </c>
      <c r="D420">
        <v>-1.1043395</v>
      </c>
      <c r="L420">
        <v>17820100000</v>
      </c>
      <c r="M420">
        <v>-30.048145000000002</v>
      </c>
      <c r="N420">
        <v>-1.1055173</v>
      </c>
    </row>
    <row r="421" spans="2:16" x14ac:dyDescent="0.25">
      <c r="B421">
        <v>18000000000</v>
      </c>
      <c r="C421">
        <v>-29.961668</v>
      </c>
      <c r="D421">
        <v>-1.099167</v>
      </c>
      <c r="L421">
        <v>18000000000</v>
      </c>
      <c r="M421">
        <v>-30.541153000000001</v>
      </c>
      <c r="N421">
        <v>-1.1010138</v>
      </c>
    </row>
    <row r="422" spans="2:16" x14ac:dyDescent="0.25">
      <c r="B422" t="s">
        <v>21</v>
      </c>
      <c r="L422" t="s">
        <v>21</v>
      </c>
    </row>
    <row r="425" spans="2:16" x14ac:dyDescent="0.25">
      <c r="B425" t="s">
        <v>23</v>
      </c>
      <c r="L425" t="s">
        <v>23</v>
      </c>
    </row>
    <row r="426" spans="2:16" x14ac:dyDescent="0.25">
      <c r="B426" t="s">
        <v>19</v>
      </c>
      <c r="C426" t="s">
        <v>101</v>
      </c>
      <c r="D426" t="s">
        <v>102</v>
      </c>
      <c r="E426" t="s">
        <v>103</v>
      </c>
      <c r="F426" t="s">
        <v>104</v>
      </c>
      <c r="L426" t="s">
        <v>19</v>
      </c>
      <c r="M426" t="s">
        <v>101</v>
      </c>
      <c r="N426" t="s">
        <v>102</v>
      </c>
      <c r="O426" t="s">
        <v>103</v>
      </c>
      <c r="P426" t="s">
        <v>104</v>
      </c>
    </row>
    <row r="427" spans="2:16" x14ac:dyDescent="0.25">
      <c r="B427">
        <v>8000000000</v>
      </c>
      <c r="C427">
        <v>-1.4689881</v>
      </c>
      <c r="D427">
        <v>-46.624167999999997</v>
      </c>
      <c r="E427">
        <v>-42.973007000000003</v>
      </c>
      <c r="F427">
        <v>-31.905937000000002</v>
      </c>
      <c r="L427">
        <v>8000000000</v>
      </c>
      <c r="M427">
        <v>-2.8430909999999998</v>
      </c>
      <c r="N427">
        <v>-48.523975</v>
      </c>
      <c r="O427">
        <v>-32.723269999999999</v>
      </c>
      <c r="P427">
        <v>-42.612354000000003</v>
      </c>
    </row>
    <row r="428" spans="2:16" x14ac:dyDescent="0.25">
      <c r="B428">
        <v>8185000000</v>
      </c>
      <c r="C428">
        <v>-1.4512639000000001</v>
      </c>
      <c r="D428">
        <v>-46.394573000000001</v>
      </c>
      <c r="E428">
        <v>-42.805393000000002</v>
      </c>
      <c r="F428">
        <v>-31.856324999999998</v>
      </c>
      <c r="L428">
        <v>8185000000</v>
      </c>
      <c r="M428">
        <v>-3.0526518999999999</v>
      </c>
      <c r="N428">
        <v>-48.605742999999997</v>
      </c>
      <c r="O428">
        <v>-32.546261000000001</v>
      </c>
      <c r="P428">
        <v>-42.331603999999999</v>
      </c>
    </row>
    <row r="429" spans="2:16" x14ac:dyDescent="0.25">
      <c r="B429">
        <v>8370000000</v>
      </c>
      <c r="C429">
        <v>-1.4326730999999999</v>
      </c>
      <c r="D429">
        <v>-46.077564000000002</v>
      </c>
      <c r="E429">
        <v>-42.408535000000001</v>
      </c>
      <c r="F429">
        <v>-31.691389000000001</v>
      </c>
      <c r="L429">
        <v>8370000000</v>
      </c>
      <c r="M429">
        <v>-3.3388388</v>
      </c>
      <c r="N429">
        <v>-48.760314999999999</v>
      </c>
      <c r="O429">
        <v>-32.365757000000002</v>
      </c>
      <c r="P429">
        <v>-41.754348999999998</v>
      </c>
    </row>
    <row r="430" spans="2:16" x14ac:dyDescent="0.25">
      <c r="B430">
        <v>8555000000</v>
      </c>
      <c r="C430">
        <v>-1.4018025000000001</v>
      </c>
      <c r="D430">
        <v>-45.661053000000003</v>
      </c>
      <c r="E430">
        <v>-41.687759</v>
      </c>
      <c r="F430">
        <v>-31.555842999999999</v>
      </c>
      <c r="L430">
        <v>8555000000</v>
      </c>
      <c r="M430">
        <v>-3.6713567</v>
      </c>
      <c r="N430">
        <v>-49.020561000000001</v>
      </c>
      <c r="O430">
        <v>-32.220764000000003</v>
      </c>
      <c r="P430">
        <v>-41.036876999999997</v>
      </c>
    </row>
    <row r="431" spans="2:16" x14ac:dyDescent="0.25">
      <c r="B431">
        <v>8740000000</v>
      </c>
      <c r="C431">
        <v>-1.3754983000000001</v>
      </c>
      <c r="D431">
        <v>-45.216759000000003</v>
      </c>
      <c r="E431">
        <v>-40.770240999999999</v>
      </c>
      <c r="F431">
        <v>-31.381381999999999</v>
      </c>
      <c r="L431">
        <v>8740000000</v>
      </c>
      <c r="M431">
        <v>-4.045598</v>
      </c>
      <c r="N431">
        <v>-49.128146999999998</v>
      </c>
      <c r="O431">
        <v>-32.011882999999997</v>
      </c>
      <c r="P431">
        <v>-40.107886999999998</v>
      </c>
    </row>
    <row r="432" spans="2:16" x14ac:dyDescent="0.25">
      <c r="B432">
        <v>8925000000</v>
      </c>
      <c r="C432">
        <v>-1.3553474999999999</v>
      </c>
      <c r="D432">
        <v>-44.708637000000003</v>
      </c>
      <c r="E432">
        <v>-39.484180000000002</v>
      </c>
      <c r="F432">
        <v>-31.350587999999998</v>
      </c>
      <c r="L432">
        <v>8925000000</v>
      </c>
      <c r="M432">
        <v>-4.4258404000000002</v>
      </c>
      <c r="N432">
        <v>-49.254950999999998</v>
      </c>
      <c r="O432">
        <v>-31.985081000000001</v>
      </c>
      <c r="P432">
        <v>-38.951385000000002</v>
      </c>
    </row>
    <row r="433" spans="2:16" x14ac:dyDescent="0.25">
      <c r="B433">
        <v>9110000000</v>
      </c>
      <c r="C433">
        <v>-1.3334892</v>
      </c>
      <c r="D433">
        <v>-44.161490999999998</v>
      </c>
      <c r="E433">
        <v>-38.235030999999999</v>
      </c>
      <c r="F433">
        <v>-31.206151999999999</v>
      </c>
      <c r="L433">
        <v>9110000000</v>
      </c>
      <c r="M433">
        <v>-4.7861713999999997</v>
      </c>
      <c r="N433">
        <v>-49.481181999999997</v>
      </c>
      <c r="O433">
        <v>-31.982672000000001</v>
      </c>
      <c r="P433">
        <v>-37.817923999999998</v>
      </c>
    </row>
    <row r="434" spans="2:16" x14ac:dyDescent="0.25">
      <c r="B434">
        <v>9295000000</v>
      </c>
      <c r="C434">
        <v>-1.3064841</v>
      </c>
      <c r="D434">
        <v>-43.718864000000004</v>
      </c>
      <c r="E434">
        <v>-36.897362000000001</v>
      </c>
      <c r="F434">
        <v>-31.141480999999999</v>
      </c>
      <c r="L434">
        <v>9295000000</v>
      </c>
      <c r="M434">
        <v>-5.2085156000000001</v>
      </c>
      <c r="N434">
        <v>-49.643497000000004</v>
      </c>
      <c r="O434">
        <v>-32.017265000000002</v>
      </c>
      <c r="P434">
        <v>-36.699824999999997</v>
      </c>
    </row>
    <row r="435" spans="2:16" x14ac:dyDescent="0.25">
      <c r="B435">
        <v>9480000000</v>
      </c>
      <c r="C435">
        <v>-1.3046142999999999</v>
      </c>
      <c r="D435">
        <v>-43.336452000000001</v>
      </c>
      <c r="E435">
        <v>-35.712043999999999</v>
      </c>
      <c r="F435">
        <v>-31.32892</v>
      </c>
      <c r="L435">
        <v>9480000000</v>
      </c>
      <c r="M435">
        <v>-5.6864552000000002</v>
      </c>
      <c r="N435">
        <v>-49.539459000000001</v>
      </c>
      <c r="O435">
        <v>-32.128002000000002</v>
      </c>
      <c r="P435">
        <v>-35.506019999999999</v>
      </c>
    </row>
    <row r="436" spans="2:16" x14ac:dyDescent="0.25">
      <c r="B436">
        <v>9665000000</v>
      </c>
      <c r="C436">
        <v>-1.3032721</v>
      </c>
      <c r="D436">
        <v>-43.058684999999997</v>
      </c>
      <c r="E436">
        <v>-34.725033000000003</v>
      </c>
      <c r="F436">
        <v>-31.846014</v>
      </c>
      <c r="L436">
        <v>9665000000</v>
      </c>
      <c r="M436">
        <v>-6.1347451</v>
      </c>
      <c r="N436">
        <v>-49.385849</v>
      </c>
      <c r="O436">
        <v>-32.605559999999997</v>
      </c>
      <c r="P436">
        <v>-34.577007000000002</v>
      </c>
    </row>
    <row r="437" spans="2:16" x14ac:dyDescent="0.25">
      <c r="B437">
        <v>9850000000</v>
      </c>
      <c r="C437">
        <v>-1.3080181</v>
      </c>
      <c r="D437">
        <v>-42.706344999999999</v>
      </c>
      <c r="E437">
        <v>-33.693928</v>
      </c>
      <c r="F437">
        <v>-32.292014999999999</v>
      </c>
      <c r="L437">
        <v>9850000000</v>
      </c>
      <c r="M437">
        <v>-6.7377253000000001</v>
      </c>
      <c r="N437">
        <v>-49.067920999999998</v>
      </c>
      <c r="O437">
        <v>-32.872233999999999</v>
      </c>
      <c r="P437">
        <v>-33.601939999999999</v>
      </c>
    </row>
    <row r="438" spans="2:16" x14ac:dyDescent="0.25">
      <c r="B438">
        <v>10035000000</v>
      </c>
      <c r="C438">
        <v>-1.3575056999999999</v>
      </c>
      <c r="D438">
        <v>-42.471794000000003</v>
      </c>
      <c r="E438">
        <v>-32.707264000000002</v>
      </c>
      <c r="F438">
        <v>-32.700470000000003</v>
      </c>
      <c r="L438">
        <v>10035000000</v>
      </c>
      <c r="M438">
        <v>-7.2913747000000004</v>
      </c>
      <c r="N438">
        <v>-48.813732000000002</v>
      </c>
      <c r="O438">
        <v>-33.436171999999999</v>
      </c>
      <c r="P438">
        <v>-32.525039999999997</v>
      </c>
    </row>
    <row r="439" spans="2:16" x14ac:dyDescent="0.25">
      <c r="B439">
        <v>10220000000</v>
      </c>
      <c r="C439">
        <v>-1.3840836000000001</v>
      </c>
      <c r="D439">
        <v>-42.150962999999997</v>
      </c>
      <c r="E439">
        <v>-31.9755</v>
      </c>
      <c r="F439">
        <v>-33.391818999999998</v>
      </c>
      <c r="L439">
        <v>10220000000</v>
      </c>
      <c r="M439">
        <v>-7.8380650999999997</v>
      </c>
      <c r="N439">
        <v>-48.584175000000002</v>
      </c>
      <c r="O439">
        <v>-34.010975000000002</v>
      </c>
      <c r="P439">
        <v>-31.773955999999998</v>
      </c>
    </row>
    <row r="440" spans="2:16" x14ac:dyDescent="0.25">
      <c r="B440">
        <v>10405000000</v>
      </c>
      <c r="C440">
        <v>-1.4041272</v>
      </c>
      <c r="D440">
        <v>-41.949562</v>
      </c>
      <c r="E440">
        <v>-31.255495</v>
      </c>
      <c r="F440">
        <v>-33.767901999999999</v>
      </c>
      <c r="L440">
        <v>10405000000</v>
      </c>
      <c r="M440">
        <v>-8.5264424999999999</v>
      </c>
      <c r="N440">
        <v>-48.485579999999999</v>
      </c>
      <c r="O440">
        <v>-34.577263000000002</v>
      </c>
      <c r="P440">
        <v>-31.066428999999999</v>
      </c>
    </row>
    <row r="441" spans="2:16" x14ac:dyDescent="0.25">
      <c r="B441">
        <v>10590000000</v>
      </c>
      <c r="C441">
        <v>-1.4676638</v>
      </c>
      <c r="D441">
        <v>-41.725375999999997</v>
      </c>
      <c r="E441">
        <v>-30.463170999999999</v>
      </c>
      <c r="F441">
        <v>-34.152298000000002</v>
      </c>
      <c r="L441">
        <v>10590000000</v>
      </c>
      <c r="M441">
        <v>-9.2063436999999997</v>
      </c>
      <c r="N441">
        <v>-48.490234000000001</v>
      </c>
      <c r="O441">
        <v>-35.069507999999999</v>
      </c>
      <c r="P441">
        <v>-30.19903</v>
      </c>
    </row>
    <row r="442" spans="2:16" x14ac:dyDescent="0.25">
      <c r="B442">
        <v>10775000000</v>
      </c>
      <c r="C442">
        <v>-1.5530132999999999</v>
      </c>
      <c r="D442">
        <v>-41.763942999999998</v>
      </c>
      <c r="E442">
        <v>-29.963194000000001</v>
      </c>
      <c r="F442">
        <v>-34.591579000000003</v>
      </c>
      <c r="L442">
        <v>10775000000</v>
      </c>
      <c r="M442">
        <v>-9.9177551000000008</v>
      </c>
      <c r="N442">
        <v>-48.496414000000001</v>
      </c>
      <c r="O442">
        <v>-35.617812999999998</v>
      </c>
      <c r="P442">
        <v>-29.729233000000001</v>
      </c>
    </row>
    <row r="443" spans="2:16" x14ac:dyDescent="0.25">
      <c r="B443">
        <v>10960000000</v>
      </c>
      <c r="C443">
        <v>-1.5533855000000001</v>
      </c>
      <c r="D443">
        <v>-41.828029999999998</v>
      </c>
      <c r="E443">
        <v>-29.318653000000001</v>
      </c>
      <c r="F443">
        <v>-35.206260999999998</v>
      </c>
      <c r="L443">
        <v>10960000000</v>
      </c>
      <c r="M443">
        <v>-10.695884</v>
      </c>
      <c r="N443">
        <v>-48.326981000000004</v>
      </c>
      <c r="O443">
        <v>-36.157566000000003</v>
      </c>
      <c r="P443">
        <v>-29.277633999999999</v>
      </c>
    </row>
    <row r="444" spans="2:16" x14ac:dyDescent="0.25">
      <c r="B444">
        <v>11145000000</v>
      </c>
      <c r="C444">
        <v>-1.5778877</v>
      </c>
      <c r="D444">
        <v>-42.165852000000001</v>
      </c>
      <c r="E444">
        <v>-28.663294</v>
      </c>
      <c r="F444">
        <v>-35.868122</v>
      </c>
      <c r="L444">
        <v>11145000000</v>
      </c>
      <c r="M444">
        <v>-11.323948</v>
      </c>
      <c r="N444">
        <v>-48.098061000000001</v>
      </c>
      <c r="O444">
        <v>-36.590473000000003</v>
      </c>
      <c r="P444">
        <v>-28.700227999999999</v>
      </c>
    </row>
    <row r="445" spans="2:16" x14ac:dyDescent="0.25">
      <c r="B445">
        <v>11330000000</v>
      </c>
      <c r="C445">
        <v>-1.6600868</v>
      </c>
      <c r="D445">
        <v>-42.477764000000001</v>
      </c>
      <c r="E445">
        <v>-28.145707999999999</v>
      </c>
      <c r="F445">
        <v>-36.315703999999997</v>
      </c>
      <c r="L445">
        <v>11330000000</v>
      </c>
      <c r="M445">
        <v>-12.038244000000001</v>
      </c>
      <c r="N445">
        <v>-47.940266000000001</v>
      </c>
      <c r="O445">
        <v>-37.102061999999997</v>
      </c>
      <c r="P445">
        <v>-28.169495000000001</v>
      </c>
    </row>
    <row r="446" spans="2:16" x14ac:dyDescent="0.25">
      <c r="B446">
        <v>11515000000</v>
      </c>
      <c r="C446">
        <v>-1.7831296000000001</v>
      </c>
      <c r="D446">
        <v>-43.029518000000003</v>
      </c>
      <c r="E446">
        <v>-27.755184</v>
      </c>
      <c r="F446">
        <v>-36.710048999999998</v>
      </c>
      <c r="L446">
        <v>11515000000</v>
      </c>
      <c r="M446">
        <v>-12.722811</v>
      </c>
      <c r="N446">
        <v>-47.815285000000003</v>
      </c>
      <c r="O446">
        <v>-37.338473999999998</v>
      </c>
      <c r="P446">
        <v>-27.763957999999999</v>
      </c>
    </row>
    <row r="447" spans="2:16" x14ac:dyDescent="0.25">
      <c r="B447">
        <v>11700000000</v>
      </c>
      <c r="C447">
        <v>-1.9350034</v>
      </c>
      <c r="D447">
        <v>-43.560046999999997</v>
      </c>
      <c r="E447">
        <v>-27.243483000000001</v>
      </c>
      <c r="F447">
        <v>-37.275866999999998</v>
      </c>
      <c r="L447">
        <v>11700000000</v>
      </c>
      <c r="M447">
        <v>-13.303286</v>
      </c>
      <c r="N447">
        <v>-47.785732000000003</v>
      </c>
      <c r="O447">
        <v>-37.984661000000003</v>
      </c>
      <c r="P447">
        <v>-27.303373000000001</v>
      </c>
    </row>
    <row r="448" spans="2:16" x14ac:dyDescent="0.25">
      <c r="B448">
        <v>11885000000</v>
      </c>
      <c r="C448">
        <v>-2.1151726000000002</v>
      </c>
      <c r="D448">
        <v>-44.157260999999998</v>
      </c>
      <c r="E448">
        <v>-26.940760000000001</v>
      </c>
      <c r="F448">
        <v>-37.568809999999999</v>
      </c>
      <c r="L448">
        <v>11885000000</v>
      </c>
      <c r="M448">
        <v>-13.955220000000001</v>
      </c>
      <c r="N448">
        <v>-47.857700000000001</v>
      </c>
      <c r="O448">
        <v>-38.008209000000001</v>
      </c>
      <c r="P448">
        <v>-26.970312</v>
      </c>
    </row>
    <row r="449" spans="2:16" x14ac:dyDescent="0.25">
      <c r="B449">
        <v>12070000000</v>
      </c>
      <c r="C449">
        <v>-2.3501172000000001</v>
      </c>
      <c r="D449">
        <v>-44.630692000000003</v>
      </c>
      <c r="E449">
        <v>-26.664431</v>
      </c>
      <c r="F449">
        <v>-37.622107999999997</v>
      </c>
      <c r="L449">
        <v>12070000000</v>
      </c>
      <c r="M449">
        <v>-14.753527999999999</v>
      </c>
      <c r="N449">
        <v>-48.147387999999999</v>
      </c>
      <c r="O449">
        <v>-38.234248999999998</v>
      </c>
      <c r="P449">
        <v>-26.584944</v>
      </c>
    </row>
    <row r="450" spans="2:16" x14ac:dyDescent="0.25">
      <c r="B450">
        <v>12255000000</v>
      </c>
      <c r="C450">
        <v>-2.5994909000000002</v>
      </c>
      <c r="D450">
        <v>-45.209015000000001</v>
      </c>
      <c r="E450">
        <v>-26.374897000000001</v>
      </c>
      <c r="F450">
        <v>-37.751980000000003</v>
      </c>
      <c r="L450">
        <v>12255000000</v>
      </c>
      <c r="M450">
        <v>-15.418711999999999</v>
      </c>
      <c r="N450">
        <v>-48.426364999999997</v>
      </c>
      <c r="O450">
        <v>-38.267578</v>
      </c>
      <c r="P450">
        <v>-26.163549</v>
      </c>
    </row>
    <row r="451" spans="2:16" x14ac:dyDescent="0.25">
      <c r="B451">
        <v>12440000000</v>
      </c>
      <c r="C451">
        <v>-2.8256923999999999</v>
      </c>
      <c r="D451">
        <v>-45.588642</v>
      </c>
      <c r="E451">
        <v>-26.087212000000001</v>
      </c>
      <c r="F451">
        <v>-37.939354000000002</v>
      </c>
      <c r="L451">
        <v>12440000000</v>
      </c>
      <c r="M451">
        <v>-16.209515</v>
      </c>
      <c r="N451">
        <v>-48.760868000000002</v>
      </c>
      <c r="O451">
        <v>-38.668441999999999</v>
      </c>
      <c r="P451">
        <v>-25.887177000000001</v>
      </c>
    </row>
    <row r="452" spans="2:16" x14ac:dyDescent="0.25">
      <c r="B452">
        <v>12625000000</v>
      </c>
      <c r="C452">
        <v>-2.9098921</v>
      </c>
      <c r="D452">
        <v>-45.545231000000001</v>
      </c>
      <c r="E452">
        <v>-25.691670999999999</v>
      </c>
      <c r="F452">
        <v>-38.116267999999998</v>
      </c>
      <c r="L452">
        <v>12625000000</v>
      </c>
      <c r="M452">
        <v>-16.421513000000001</v>
      </c>
      <c r="N452">
        <v>-48.967830999999997</v>
      </c>
      <c r="O452">
        <v>-38.526878000000004</v>
      </c>
      <c r="P452">
        <v>-25.581951</v>
      </c>
    </row>
    <row r="453" spans="2:16" x14ac:dyDescent="0.25">
      <c r="B453">
        <v>12810000000</v>
      </c>
      <c r="C453">
        <v>-3.1933956000000001</v>
      </c>
      <c r="D453">
        <v>-45.89687</v>
      </c>
      <c r="E453">
        <v>-25.444984000000002</v>
      </c>
      <c r="F453">
        <v>-38.478400999999998</v>
      </c>
      <c r="L453">
        <v>12810000000</v>
      </c>
      <c r="M453">
        <v>-17.050276</v>
      </c>
      <c r="N453">
        <v>-49.290703000000001</v>
      </c>
      <c r="O453">
        <v>-39.068263999999999</v>
      </c>
      <c r="P453">
        <v>-25.1968</v>
      </c>
    </row>
    <row r="454" spans="2:16" x14ac:dyDescent="0.25">
      <c r="B454">
        <v>12995000000</v>
      </c>
      <c r="C454">
        <v>-3.4466242999999999</v>
      </c>
      <c r="D454">
        <v>-45.985531000000002</v>
      </c>
      <c r="E454">
        <v>-25.104593000000001</v>
      </c>
      <c r="F454">
        <v>-38.790722000000002</v>
      </c>
      <c r="L454">
        <v>12995000000</v>
      </c>
      <c r="M454">
        <v>-17.182789</v>
      </c>
      <c r="N454">
        <v>-49.237121999999999</v>
      </c>
      <c r="O454">
        <v>-39.296875</v>
      </c>
      <c r="P454">
        <v>-24.853348</v>
      </c>
    </row>
    <row r="455" spans="2:16" x14ac:dyDescent="0.25">
      <c r="B455">
        <v>13180000000</v>
      </c>
      <c r="C455">
        <v>-3.7445263999999998</v>
      </c>
      <c r="D455">
        <v>-46.850425999999999</v>
      </c>
      <c r="E455">
        <v>-25.247602000000001</v>
      </c>
      <c r="F455">
        <v>-40.0411</v>
      </c>
      <c r="L455">
        <v>13180000000</v>
      </c>
      <c r="M455">
        <v>-18.119539</v>
      </c>
      <c r="N455">
        <v>-50.511859999999999</v>
      </c>
      <c r="O455">
        <v>-40.311863000000002</v>
      </c>
      <c r="P455">
        <v>-25.112117999999999</v>
      </c>
    </row>
    <row r="456" spans="2:16" x14ac:dyDescent="0.25">
      <c r="B456">
        <v>13365000000</v>
      </c>
      <c r="C456">
        <v>-4.0063776999999998</v>
      </c>
      <c r="D456">
        <v>-47.754764999999999</v>
      </c>
      <c r="E456">
        <v>-25.419198999999999</v>
      </c>
      <c r="F456">
        <v>-41.267325999999997</v>
      </c>
      <c r="L456">
        <v>13365000000</v>
      </c>
      <c r="M456">
        <v>-19.179468</v>
      </c>
      <c r="N456">
        <v>-52.210991</v>
      </c>
      <c r="O456">
        <v>-41.399268999999997</v>
      </c>
      <c r="P456">
        <v>-25.320744999999999</v>
      </c>
    </row>
    <row r="457" spans="2:16" x14ac:dyDescent="0.25">
      <c r="B457">
        <v>13550000000</v>
      </c>
      <c r="C457">
        <v>-4.3540564000000002</v>
      </c>
      <c r="D457">
        <v>-49.115977999999998</v>
      </c>
      <c r="E457">
        <v>-25.699916999999999</v>
      </c>
      <c r="F457">
        <v>-42.371220000000001</v>
      </c>
      <c r="L457">
        <v>13550000000</v>
      </c>
      <c r="M457">
        <v>-20.309681000000001</v>
      </c>
      <c r="N457">
        <v>-54.333407999999999</v>
      </c>
      <c r="O457">
        <v>-42.673243999999997</v>
      </c>
      <c r="P457">
        <v>-25.480647999999999</v>
      </c>
    </row>
    <row r="458" spans="2:16" x14ac:dyDescent="0.25">
      <c r="B458">
        <v>13735000000</v>
      </c>
      <c r="C458">
        <v>-4.6318250000000001</v>
      </c>
      <c r="D458">
        <v>-50.077843000000001</v>
      </c>
      <c r="E458">
        <v>-25.850826000000001</v>
      </c>
      <c r="F458">
        <v>-43.711787999999999</v>
      </c>
      <c r="L458">
        <v>13735000000</v>
      </c>
      <c r="M458">
        <v>-21.218775000000001</v>
      </c>
      <c r="N458">
        <v>-56.229953999999999</v>
      </c>
      <c r="O458">
        <v>-43.871029</v>
      </c>
      <c r="P458">
        <v>-25.799557</v>
      </c>
    </row>
    <row r="459" spans="2:16" x14ac:dyDescent="0.25">
      <c r="B459">
        <v>13920000000</v>
      </c>
      <c r="C459">
        <v>-4.8676405000000003</v>
      </c>
      <c r="D459">
        <v>-51.232692999999998</v>
      </c>
      <c r="E459">
        <v>-26.100477000000001</v>
      </c>
      <c r="F459">
        <v>-45.116695</v>
      </c>
      <c r="L459">
        <v>13920000000</v>
      </c>
      <c r="M459">
        <v>-21.938292000000001</v>
      </c>
      <c r="N459">
        <v>-57.991196000000002</v>
      </c>
      <c r="O459">
        <v>-45.201152999999998</v>
      </c>
      <c r="P459">
        <v>-26.152090000000001</v>
      </c>
    </row>
    <row r="460" spans="2:16" x14ac:dyDescent="0.25">
      <c r="B460">
        <v>14105000000</v>
      </c>
      <c r="C460">
        <v>-5.0889515999999997</v>
      </c>
      <c r="D460">
        <v>-51.378391000000001</v>
      </c>
      <c r="E460">
        <v>-25.919671999999998</v>
      </c>
      <c r="F460">
        <v>-45.696812000000001</v>
      </c>
      <c r="L460">
        <v>14105000000</v>
      </c>
      <c r="M460">
        <v>-21.459167000000001</v>
      </c>
      <c r="N460">
        <v>-58.067745000000002</v>
      </c>
      <c r="O460">
        <v>-45.817863000000003</v>
      </c>
      <c r="P460">
        <v>-26.078009000000002</v>
      </c>
    </row>
    <row r="461" spans="2:16" x14ac:dyDescent="0.25">
      <c r="B461">
        <v>14290000000</v>
      </c>
      <c r="C461">
        <v>-5.3844566</v>
      </c>
      <c r="D461">
        <v>-51.536163000000002</v>
      </c>
      <c r="E461">
        <v>-25.759802000000001</v>
      </c>
      <c r="F461">
        <v>-46.049472999999999</v>
      </c>
      <c r="L461">
        <v>14290000000</v>
      </c>
      <c r="M461">
        <v>-20.462643</v>
      </c>
      <c r="N461">
        <v>-57.563839000000002</v>
      </c>
      <c r="O461">
        <v>-46.109051000000001</v>
      </c>
      <c r="P461">
        <v>-25.940498000000002</v>
      </c>
    </row>
    <row r="462" spans="2:16" x14ac:dyDescent="0.25">
      <c r="B462">
        <v>14475000000</v>
      </c>
      <c r="C462">
        <v>-5.7634201000000003</v>
      </c>
      <c r="D462">
        <v>-51.501883999999997</v>
      </c>
      <c r="E462">
        <v>-25.709288000000001</v>
      </c>
      <c r="F462">
        <v>-46.217323</v>
      </c>
      <c r="L462">
        <v>14475000000</v>
      </c>
      <c r="M462">
        <v>-19.931588999999999</v>
      </c>
      <c r="N462">
        <v>-56.995888000000001</v>
      </c>
      <c r="O462">
        <v>-46.40522</v>
      </c>
      <c r="P462">
        <v>-25.813310999999999</v>
      </c>
    </row>
    <row r="463" spans="2:16" x14ac:dyDescent="0.25">
      <c r="B463">
        <v>14660000000</v>
      </c>
      <c r="C463">
        <v>-6.2267713999999996</v>
      </c>
      <c r="D463">
        <v>-51.424743999999997</v>
      </c>
      <c r="E463">
        <v>-25.657775999999998</v>
      </c>
      <c r="F463">
        <v>-46.014664000000003</v>
      </c>
      <c r="L463">
        <v>14660000000</v>
      </c>
      <c r="M463">
        <v>-18.748843999999998</v>
      </c>
      <c r="N463">
        <v>-56.418354000000001</v>
      </c>
      <c r="O463">
        <v>-46.335906999999999</v>
      </c>
      <c r="P463">
        <v>-25.69669</v>
      </c>
    </row>
    <row r="464" spans="2:16" x14ac:dyDescent="0.25">
      <c r="B464">
        <v>14845000000</v>
      </c>
      <c r="C464">
        <v>-6.8168930999999997</v>
      </c>
      <c r="D464">
        <v>-51.019432000000002</v>
      </c>
      <c r="E464">
        <v>-25.721164999999999</v>
      </c>
      <c r="F464">
        <v>-45.697346000000003</v>
      </c>
      <c r="L464">
        <v>14845000000</v>
      </c>
      <c r="M464">
        <v>-18.071784999999998</v>
      </c>
      <c r="N464">
        <v>-56.045749999999998</v>
      </c>
      <c r="O464">
        <v>-46.285969000000001</v>
      </c>
      <c r="P464">
        <v>-25.684260999999999</v>
      </c>
    </row>
    <row r="465" spans="2:16" x14ac:dyDescent="0.25">
      <c r="B465">
        <v>15030000000</v>
      </c>
      <c r="C465">
        <v>-7.4163598999999998</v>
      </c>
      <c r="D465">
        <v>-50.203952999999998</v>
      </c>
      <c r="E465">
        <v>-25.775956999999998</v>
      </c>
      <c r="F465">
        <v>-45.141734999999997</v>
      </c>
      <c r="L465">
        <v>15030000000</v>
      </c>
      <c r="M465">
        <v>-17.660404</v>
      </c>
      <c r="N465">
        <v>-55.571865000000003</v>
      </c>
      <c r="O465">
        <v>-46.114094000000001</v>
      </c>
      <c r="P465">
        <v>-25.599284999999998</v>
      </c>
    </row>
    <row r="466" spans="2:16" x14ac:dyDescent="0.25">
      <c r="B466">
        <v>15215000000</v>
      </c>
      <c r="C466">
        <v>-7.8895325999999999</v>
      </c>
      <c r="D466">
        <v>-48.894978000000002</v>
      </c>
      <c r="E466">
        <v>-25.610374</v>
      </c>
      <c r="F466">
        <v>-44.422539</v>
      </c>
      <c r="L466">
        <v>15215000000</v>
      </c>
      <c r="M466">
        <v>-17.60783</v>
      </c>
      <c r="N466">
        <v>-54.147938000000003</v>
      </c>
      <c r="O466">
        <v>-45.759270000000001</v>
      </c>
      <c r="P466">
        <v>-25.423802999999999</v>
      </c>
    </row>
    <row r="467" spans="2:16" x14ac:dyDescent="0.25">
      <c r="B467">
        <v>15400000000</v>
      </c>
      <c r="C467">
        <v>-8.3577566000000001</v>
      </c>
      <c r="D467">
        <v>-47.109057999999997</v>
      </c>
      <c r="E467">
        <v>-25.413048</v>
      </c>
      <c r="F467">
        <v>-43.923034999999999</v>
      </c>
      <c r="L467">
        <v>15400000000</v>
      </c>
      <c r="M467">
        <v>-17.230830999999998</v>
      </c>
      <c r="N467">
        <v>-51.784511999999999</v>
      </c>
      <c r="O467">
        <v>-45.343643</v>
      </c>
      <c r="P467">
        <v>-25.342524999999998</v>
      </c>
    </row>
    <row r="468" spans="2:16" x14ac:dyDescent="0.25">
      <c r="B468">
        <v>15585000000</v>
      </c>
      <c r="C468">
        <v>-8.7392167999999995</v>
      </c>
      <c r="D468">
        <v>-44.743786</v>
      </c>
      <c r="E468">
        <v>-25.244591</v>
      </c>
      <c r="F468">
        <v>-43.695591</v>
      </c>
      <c r="L468">
        <v>15585000000</v>
      </c>
      <c r="M468">
        <v>-17.358335</v>
      </c>
      <c r="N468">
        <v>-48.893608</v>
      </c>
      <c r="O468">
        <v>-45.241427999999999</v>
      </c>
      <c r="P468">
        <v>-25.242964000000001</v>
      </c>
    </row>
    <row r="469" spans="2:16" x14ac:dyDescent="0.25">
      <c r="B469">
        <v>15770000000</v>
      </c>
      <c r="C469">
        <v>-8.9769354000000003</v>
      </c>
      <c r="D469">
        <v>-42.177193000000003</v>
      </c>
      <c r="E469">
        <v>-24.973122</v>
      </c>
      <c r="F469">
        <v>-43.612423</v>
      </c>
      <c r="L469">
        <v>15770000000</v>
      </c>
      <c r="M469">
        <v>-17.122654000000001</v>
      </c>
      <c r="N469">
        <v>-45.679366999999999</v>
      </c>
      <c r="O469">
        <v>-45.243923000000002</v>
      </c>
      <c r="P469">
        <v>-25.063776000000001</v>
      </c>
    </row>
    <row r="470" spans="2:16" x14ac:dyDescent="0.25">
      <c r="B470">
        <v>15955000000</v>
      </c>
      <c r="C470">
        <v>-9.4005156000000003</v>
      </c>
      <c r="D470">
        <v>-39.760429000000002</v>
      </c>
      <c r="E470">
        <v>-24.687954000000001</v>
      </c>
      <c r="F470">
        <v>-43.823081999999999</v>
      </c>
      <c r="L470">
        <v>15955000000</v>
      </c>
      <c r="M470">
        <v>-17.398330999999999</v>
      </c>
      <c r="N470">
        <v>-42.612533999999997</v>
      </c>
      <c r="O470">
        <v>-45.335845999999997</v>
      </c>
      <c r="P470">
        <v>-24.905702999999999</v>
      </c>
    </row>
    <row r="471" spans="2:16" x14ac:dyDescent="0.25">
      <c r="B471">
        <v>16140000000</v>
      </c>
      <c r="C471">
        <v>-9.8495073000000009</v>
      </c>
      <c r="D471">
        <v>-37.961758000000003</v>
      </c>
      <c r="E471">
        <v>-24.554290999999999</v>
      </c>
      <c r="F471">
        <v>-44.485728999999999</v>
      </c>
      <c r="L471">
        <v>16140000000</v>
      </c>
      <c r="M471">
        <v>-17.141726999999999</v>
      </c>
      <c r="N471">
        <v>-40.607697000000002</v>
      </c>
      <c r="O471">
        <v>-45.682628999999999</v>
      </c>
      <c r="P471">
        <v>-24.884830000000001</v>
      </c>
    </row>
    <row r="472" spans="2:16" x14ac:dyDescent="0.25">
      <c r="B472">
        <v>16325000000</v>
      </c>
      <c r="C472">
        <v>-10.823983999999999</v>
      </c>
      <c r="D472">
        <v>-37.176735000000001</v>
      </c>
      <c r="E472">
        <v>-24.467521999999999</v>
      </c>
      <c r="F472">
        <v>-45.125767000000003</v>
      </c>
      <c r="L472">
        <v>16325000000</v>
      </c>
      <c r="M472">
        <v>-17.976665000000001</v>
      </c>
      <c r="N472">
        <v>-39.735142000000003</v>
      </c>
      <c r="O472">
        <v>-46.076053999999999</v>
      </c>
      <c r="P472">
        <v>-24.803493</v>
      </c>
    </row>
    <row r="473" spans="2:16" x14ac:dyDescent="0.25">
      <c r="B473">
        <v>16510000000</v>
      </c>
      <c r="C473">
        <v>-11.907026999999999</v>
      </c>
      <c r="D473">
        <v>-37.052807000000001</v>
      </c>
      <c r="E473">
        <v>-24.473801000000002</v>
      </c>
      <c r="F473">
        <v>-45.747475000000001</v>
      </c>
      <c r="L473">
        <v>16510000000</v>
      </c>
      <c r="M473">
        <v>-18.590736</v>
      </c>
      <c r="N473">
        <v>-39.86515</v>
      </c>
      <c r="O473">
        <v>-46.414107999999999</v>
      </c>
      <c r="P473">
        <v>-24.794675999999999</v>
      </c>
    </row>
    <row r="474" spans="2:16" x14ac:dyDescent="0.25">
      <c r="B474">
        <v>16695000000</v>
      </c>
      <c r="C474">
        <v>-13.203101</v>
      </c>
      <c r="D474">
        <v>-37.565024999999999</v>
      </c>
      <c r="E474">
        <v>-24.571978000000001</v>
      </c>
      <c r="F474">
        <v>-46.445484</v>
      </c>
      <c r="L474">
        <v>16695000000</v>
      </c>
      <c r="M474">
        <v>-19.973075999999999</v>
      </c>
      <c r="N474">
        <v>-41.073711000000003</v>
      </c>
      <c r="O474">
        <v>-46.841030000000003</v>
      </c>
      <c r="P474">
        <v>-24.841677000000001</v>
      </c>
    </row>
    <row r="475" spans="2:16" x14ac:dyDescent="0.25">
      <c r="B475">
        <v>16880000000</v>
      </c>
      <c r="C475">
        <v>-14.155639000000001</v>
      </c>
      <c r="D475">
        <v>-38.761284000000003</v>
      </c>
      <c r="E475">
        <v>-24.731525000000001</v>
      </c>
      <c r="F475">
        <v>-47.329121000000001</v>
      </c>
      <c r="L475">
        <v>16880000000</v>
      </c>
      <c r="M475">
        <v>-20.813751</v>
      </c>
      <c r="N475">
        <v>-43.016101999999997</v>
      </c>
      <c r="O475">
        <v>-47.361331999999997</v>
      </c>
      <c r="P475">
        <v>-24.985443</v>
      </c>
    </row>
    <row r="476" spans="2:16" x14ac:dyDescent="0.25">
      <c r="B476">
        <v>17065000000</v>
      </c>
      <c r="C476">
        <v>-15.205607000000001</v>
      </c>
      <c r="D476">
        <v>-40.099518000000003</v>
      </c>
      <c r="E476">
        <v>-25.024982000000001</v>
      </c>
      <c r="F476">
        <v>-48.045257999999997</v>
      </c>
      <c r="L476">
        <v>17065000000</v>
      </c>
      <c r="M476">
        <v>-22.056881000000001</v>
      </c>
      <c r="N476">
        <v>-45.342917999999997</v>
      </c>
      <c r="O476">
        <v>-48.012348000000003</v>
      </c>
      <c r="P476">
        <v>-25.203039</v>
      </c>
    </row>
    <row r="477" spans="2:16" x14ac:dyDescent="0.25">
      <c r="B477">
        <v>17250000000</v>
      </c>
      <c r="C477">
        <v>-15.430959</v>
      </c>
      <c r="D477">
        <v>-41.382137</v>
      </c>
      <c r="E477">
        <v>-25.365362000000001</v>
      </c>
      <c r="F477">
        <v>-48.762154000000002</v>
      </c>
      <c r="L477">
        <v>17250000000</v>
      </c>
      <c r="M477">
        <v>-22.441046</v>
      </c>
      <c r="N477">
        <v>-47.651760000000003</v>
      </c>
      <c r="O477">
        <v>-48.715603000000002</v>
      </c>
      <c r="P477">
        <v>-25.493228999999999</v>
      </c>
    </row>
    <row r="478" spans="2:16" x14ac:dyDescent="0.25">
      <c r="B478">
        <v>17435000000</v>
      </c>
      <c r="C478">
        <v>-15.395108</v>
      </c>
      <c r="D478">
        <v>-42.994385000000001</v>
      </c>
      <c r="E478">
        <v>-25.692371000000001</v>
      </c>
      <c r="F478">
        <v>-49.407406000000002</v>
      </c>
      <c r="L478">
        <v>17435000000</v>
      </c>
      <c r="M478">
        <v>-22.521832</v>
      </c>
      <c r="N478">
        <v>-49.813744</v>
      </c>
      <c r="O478">
        <v>-49.350085999999997</v>
      </c>
      <c r="P478">
        <v>-25.771011000000001</v>
      </c>
    </row>
    <row r="479" spans="2:16" x14ac:dyDescent="0.25">
      <c r="B479">
        <v>17620000000</v>
      </c>
      <c r="C479">
        <v>-15.105703999999999</v>
      </c>
      <c r="D479">
        <v>-45.119694000000003</v>
      </c>
      <c r="E479">
        <v>-26.015633000000001</v>
      </c>
      <c r="F479">
        <v>-49.937247999999997</v>
      </c>
      <c r="L479">
        <v>17620000000</v>
      </c>
      <c r="M479">
        <v>-21.770954</v>
      </c>
      <c r="N479">
        <v>-51.817431999999997</v>
      </c>
      <c r="O479">
        <v>-49.802483000000002</v>
      </c>
      <c r="P479">
        <v>-26.056312999999999</v>
      </c>
    </row>
    <row r="480" spans="2:16" x14ac:dyDescent="0.25">
      <c r="B480">
        <v>17805000000</v>
      </c>
      <c r="C480">
        <v>-14.52735</v>
      </c>
      <c r="D480">
        <v>-47.446418999999999</v>
      </c>
      <c r="E480">
        <v>-26.297701</v>
      </c>
      <c r="F480">
        <v>-50.266570999999999</v>
      </c>
      <c r="L480">
        <v>17805000000</v>
      </c>
      <c r="M480">
        <v>-21.181944000000001</v>
      </c>
      <c r="N480">
        <v>-53.895504000000003</v>
      </c>
      <c r="O480">
        <v>-50.196570999999999</v>
      </c>
      <c r="P480">
        <v>-26.293568</v>
      </c>
    </row>
    <row r="481" spans="2:16" x14ac:dyDescent="0.25">
      <c r="B481">
        <v>17990000000</v>
      </c>
      <c r="C481">
        <v>-13.304852</v>
      </c>
      <c r="D481">
        <v>-49.542023</v>
      </c>
      <c r="E481">
        <v>-26.50281</v>
      </c>
      <c r="F481">
        <v>-50.498013</v>
      </c>
      <c r="L481">
        <v>17990000000</v>
      </c>
      <c r="M481">
        <v>-20.382028999999999</v>
      </c>
      <c r="N481">
        <v>-55.970801999999999</v>
      </c>
      <c r="O481">
        <v>-50.457374999999999</v>
      </c>
      <c r="P481">
        <v>-26.482882</v>
      </c>
    </row>
    <row r="482" spans="2:16" x14ac:dyDescent="0.25">
      <c r="B482">
        <v>18175000000</v>
      </c>
      <c r="C482">
        <v>-12.354476999999999</v>
      </c>
      <c r="D482">
        <v>-51.140354000000002</v>
      </c>
      <c r="E482">
        <v>-26.699473999999999</v>
      </c>
      <c r="F482">
        <v>-50.722324</v>
      </c>
      <c r="L482">
        <v>18175000000</v>
      </c>
      <c r="M482">
        <v>-19.236204000000001</v>
      </c>
      <c r="N482">
        <v>-58.347526999999999</v>
      </c>
      <c r="O482">
        <v>-50.707397</v>
      </c>
      <c r="P482">
        <v>-26.659237000000001</v>
      </c>
    </row>
    <row r="483" spans="2:16" x14ac:dyDescent="0.25">
      <c r="B483">
        <v>18360000000</v>
      </c>
      <c r="C483">
        <v>-11.436965000000001</v>
      </c>
      <c r="D483">
        <v>-52.655197000000001</v>
      </c>
      <c r="E483">
        <v>-26.884872000000001</v>
      </c>
      <c r="F483">
        <v>-51.007663999999998</v>
      </c>
      <c r="L483">
        <v>18360000000</v>
      </c>
      <c r="M483">
        <v>-18.198093</v>
      </c>
      <c r="N483">
        <v>-60.138106999999998</v>
      </c>
      <c r="O483">
        <v>-50.911133</v>
      </c>
      <c r="P483">
        <v>-26.830082000000001</v>
      </c>
    </row>
    <row r="484" spans="2:16" x14ac:dyDescent="0.25">
      <c r="B484">
        <v>18545000000</v>
      </c>
      <c r="C484">
        <v>-10.270167000000001</v>
      </c>
      <c r="D484">
        <v>-53.428986000000002</v>
      </c>
      <c r="E484">
        <v>-27.072319</v>
      </c>
      <c r="F484">
        <v>-51.328957000000003</v>
      </c>
      <c r="L484">
        <v>18545000000</v>
      </c>
      <c r="M484">
        <v>-17.414705000000001</v>
      </c>
      <c r="N484">
        <v>-60.973357999999998</v>
      </c>
      <c r="O484">
        <v>-51.315598000000001</v>
      </c>
      <c r="P484">
        <v>-27.033066000000002</v>
      </c>
    </row>
    <row r="485" spans="2:16" x14ac:dyDescent="0.25">
      <c r="B485">
        <v>18730000000</v>
      </c>
      <c r="C485">
        <v>-9.5881995999999994</v>
      </c>
      <c r="D485">
        <v>-52.898162999999997</v>
      </c>
      <c r="E485">
        <v>-27.240670999999999</v>
      </c>
      <c r="F485">
        <v>-51.763961999999999</v>
      </c>
      <c r="L485">
        <v>18730000000</v>
      </c>
      <c r="M485">
        <v>-16.391922000000001</v>
      </c>
      <c r="N485">
        <v>-61.241656999999996</v>
      </c>
      <c r="O485">
        <v>-51.577933999999999</v>
      </c>
      <c r="P485">
        <v>-27.305471000000001</v>
      </c>
    </row>
    <row r="486" spans="2:16" x14ac:dyDescent="0.25">
      <c r="B486">
        <v>18915000000</v>
      </c>
      <c r="C486">
        <v>-9.3707981</v>
      </c>
      <c r="D486">
        <v>-51.790450999999997</v>
      </c>
      <c r="E486">
        <v>-27.439129000000001</v>
      </c>
      <c r="F486">
        <v>-52.277785999999999</v>
      </c>
      <c r="L486">
        <v>18915000000</v>
      </c>
      <c r="M486">
        <v>-15.363994</v>
      </c>
      <c r="N486">
        <v>-60.339851000000003</v>
      </c>
      <c r="O486">
        <v>-51.893932</v>
      </c>
      <c r="P486">
        <v>-27.621164</v>
      </c>
    </row>
    <row r="487" spans="2:16" x14ac:dyDescent="0.25">
      <c r="B487">
        <v>19100000000</v>
      </c>
      <c r="C487">
        <v>-9.2457819000000008</v>
      </c>
      <c r="D487">
        <v>-50.670375999999997</v>
      </c>
      <c r="E487">
        <v>-27.675792999999999</v>
      </c>
      <c r="F487">
        <v>-52.833602999999997</v>
      </c>
      <c r="L487">
        <v>19100000000</v>
      </c>
      <c r="M487">
        <v>-14.727399</v>
      </c>
      <c r="N487">
        <v>-58.057147999999998</v>
      </c>
      <c r="O487">
        <v>-52.262135000000001</v>
      </c>
      <c r="P487">
        <v>-27.958162000000002</v>
      </c>
    </row>
    <row r="488" spans="2:16" x14ac:dyDescent="0.25">
      <c r="B488">
        <v>19285000000</v>
      </c>
      <c r="C488">
        <v>-9.1515312000000009</v>
      </c>
      <c r="D488">
        <v>-49.189014</v>
      </c>
      <c r="E488">
        <v>-27.947994000000001</v>
      </c>
      <c r="F488">
        <v>-53.455821999999998</v>
      </c>
      <c r="L488">
        <v>19285000000</v>
      </c>
      <c r="M488">
        <v>-14.199037000000001</v>
      </c>
      <c r="N488">
        <v>-55.562407999999998</v>
      </c>
      <c r="O488">
        <v>-52.800789000000002</v>
      </c>
      <c r="P488">
        <v>-28.311851999999998</v>
      </c>
    </row>
    <row r="489" spans="2:16" x14ac:dyDescent="0.25">
      <c r="B489">
        <v>19470000000</v>
      </c>
      <c r="C489">
        <v>-9.3875016999999996</v>
      </c>
      <c r="D489">
        <v>-47.747917000000001</v>
      </c>
      <c r="E489">
        <v>-28.261237999999999</v>
      </c>
      <c r="F489">
        <v>-54.140236000000002</v>
      </c>
      <c r="L489">
        <v>19470000000</v>
      </c>
      <c r="M489">
        <v>-13.902555</v>
      </c>
      <c r="N489">
        <v>-53.266308000000002</v>
      </c>
      <c r="O489">
        <v>-53.364593999999997</v>
      </c>
      <c r="P489">
        <v>-28.679348000000001</v>
      </c>
    </row>
    <row r="490" spans="2:16" x14ac:dyDescent="0.25">
      <c r="B490">
        <v>19655000000</v>
      </c>
      <c r="C490">
        <v>-9.2613410999999992</v>
      </c>
      <c r="D490">
        <v>-47.090611000000003</v>
      </c>
      <c r="E490">
        <v>-28.752680000000002</v>
      </c>
      <c r="F490">
        <v>-54.924252000000003</v>
      </c>
      <c r="L490">
        <v>19655000000</v>
      </c>
      <c r="M490">
        <v>-13.559262</v>
      </c>
      <c r="N490">
        <v>-50.844994</v>
      </c>
      <c r="O490">
        <v>-54.269584999999999</v>
      </c>
      <c r="P490">
        <v>-29.08803</v>
      </c>
    </row>
    <row r="491" spans="2:16" x14ac:dyDescent="0.25">
      <c r="B491">
        <v>19840000000</v>
      </c>
      <c r="C491">
        <v>-9.5366602</v>
      </c>
      <c r="D491">
        <v>-46.711722999999999</v>
      </c>
      <c r="E491">
        <v>-29.206907000000001</v>
      </c>
      <c r="F491">
        <v>-55.522423000000003</v>
      </c>
      <c r="L491">
        <v>19840000000</v>
      </c>
      <c r="M491">
        <v>-13.575161</v>
      </c>
      <c r="N491">
        <v>-48.941509000000003</v>
      </c>
      <c r="O491">
        <v>-55.265591000000001</v>
      </c>
      <c r="P491">
        <v>-29.513850999999999</v>
      </c>
    </row>
    <row r="492" spans="2:16" x14ac:dyDescent="0.25">
      <c r="B492">
        <v>20025000000</v>
      </c>
      <c r="C492">
        <v>-9.8481798000000005</v>
      </c>
      <c r="D492">
        <v>-46.268970000000003</v>
      </c>
      <c r="E492">
        <v>-29.584854</v>
      </c>
      <c r="F492">
        <v>-55.493304999999999</v>
      </c>
      <c r="L492">
        <v>20025000000</v>
      </c>
      <c r="M492">
        <v>-13.572924</v>
      </c>
      <c r="N492">
        <v>-47.497245999999997</v>
      </c>
      <c r="O492">
        <v>-55.892341999999999</v>
      </c>
      <c r="P492">
        <v>-29.973082000000002</v>
      </c>
    </row>
    <row r="493" spans="2:16" x14ac:dyDescent="0.25">
      <c r="B493">
        <v>20210000000</v>
      </c>
      <c r="C493">
        <v>-10.088951</v>
      </c>
      <c r="D493">
        <v>-45.735348000000002</v>
      </c>
      <c r="E493">
        <v>-29.951364999999999</v>
      </c>
      <c r="F493">
        <v>-54.537579000000001</v>
      </c>
      <c r="L493">
        <v>20210000000</v>
      </c>
      <c r="M493">
        <v>-13.661644000000001</v>
      </c>
      <c r="N493">
        <v>-46.474888</v>
      </c>
      <c r="O493">
        <v>-55.397368999999998</v>
      </c>
      <c r="P493">
        <v>-30.499677999999999</v>
      </c>
    </row>
    <row r="494" spans="2:16" x14ac:dyDescent="0.25">
      <c r="B494">
        <v>20395000000</v>
      </c>
      <c r="C494">
        <v>-10.109875000000001</v>
      </c>
      <c r="D494">
        <v>-45.194091999999998</v>
      </c>
      <c r="E494">
        <v>-30.212229000000001</v>
      </c>
      <c r="F494">
        <v>-52.429836000000002</v>
      </c>
      <c r="L494">
        <v>20395000000</v>
      </c>
      <c r="M494">
        <v>-13.596883999999999</v>
      </c>
      <c r="N494">
        <v>-45.629364000000002</v>
      </c>
      <c r="O494">
        <v>-53.471992</v>
      </c>
      <c r="P494">
        <v>-30.940823000000002</v>
      </c>
    </row>
    <row r="495" spans="2:16" x14ac:dyDescent="0.25">
      <c r="B495">
        <v>20580000000</v>
      </c>
      <c r="C495">
        <v>-10.112833999999999</v>
      </c>
      <c r="D495">
        <v>-44.606341999999998</v>
      </c>
      <c r="E495">
        <v>-29.503240999999999</v>
      </c>
      <c r="F495">
        <v>-48.770221999999997</v>
      </c>
      <c r="L495">
        <v>20580000000</v>
      </c>
      <c r="M495">
        <v>-13.635014999999999</v>
      </c>
      <c r="N495">
        <v>-44.586117000000002</v>
      </c>
      <c r="O495">
        <v>-49.866844</v>
      </c>
      <c r="P495">
        <v>-30.270537999999998</v>
      </c>
    </row>
    <row r="496" spans="2:16" x14ac:dyDescent="0.25">
      <c r="B496">
        <v>20765000000</v>
      </c>
      <c r="C496">
        <v>-9.9346665999999999</v>
      </c>
      <c r="D496">
        <v>-43.444083999999997</v>
      </c>
      <c r="E496">
        <v>-28.439177999999998</v>
      </c>
      <c r="F496">
        <v>-43.535366000000003</v>
      </c>
      <c r="L496">
        <v>20765000000</v>
      </c>
      <c r="M496">
        <v>-13.656987000000001</v>
      </c>
      <c r="N496">
        <v>-43.421261000000001</v>
      </c>
      <c r="O496">
        <v>-44.421028</v>
      </c>
      <c r="P496">
        <v>-29.114716000000001</v>
      </c>
    </row>
    <row r="497" spans="2:16" x14ac:dyDescent="0.25">
      <c r="B497">
        <v>20950000000</v>
      </c>
      <c r="C497">
        <v>-9.4517735999999992</v>
      </c>
      <c r="D497">
        <v>-42.665379000000001</v>
      </c>
      <c r="E497">
        <v>-28.152811</v>
      </c>
      <c r="F497">
        <v>-39.297272</v>
      </c>
      <c r="L497">
        <v>20950000000</v>
      </c>
      <c r="M497">
        <v>-13.278003</v>
      </c>
      <c r="N497">
        <v>-42.660373999999997</v>
      </c>
      <c r="O497">
        <v>-39.673904</v>
      </c>
      <c r="P497">
        <v>-28.709229000000001</v>
      </c>
    </row>
    <row r="498" spans="2:16" x14ac:dyDescent="0.25">
      <c r="B498">
        <v>21135000000</v>
      </c>
      <c r="C498">
        <v>-9.1220903</v>
      </c>
      <c r="D498">
        <v>-41.966228000000001</v>
      </c>
      <c r="E498">
        <v>-28.039971999999999</v>
      </c>
      <c r="F498">
        <v>-36.746352999999999</v>
      </c>
      <c r="L498">
        <v>21135000000</v>
      </c>
      <c r="M498">
        <v>-13.090045</v>
      </c>
      <c r="N498">
        <v>-41.893166000000001</v>
      </c>
      <c r="O498">
        <v>-36.750945999999999</v>
      </c>
      <c r="P498">
        <v>-28.580765</v>
      </c>
    </row>
    <row r="499" spans="2:16" x14ac:dyDescent="0.25">
      <c r="B499">
        <v>21320000000</v>
      </c>
      <c r="C499">
        <v>-8.7532387000000007</v>
      </c>
      <c r="D499">
        <v>-41.362000000000002</v>
      </c>
      <c r="E499">
        <v>-28.204412000000001</v>
      </c>
      <c r="F499">
        <v>-35.599781</v>
      </c>
      <c r="L499">
        <v>21320000000</v>
      </c>
      <c r="M499">
        <v>-12.985075</v>
      </c>
      <c r="N499">
        <v>-41.246876</v>
      </c>
      <c r="O499">
        <v>-35.551575</v>
      </c>
      <c r="P499">
        <v>-28.503060999999999</v>
      </c>
    </row>
    <row r="500" spans="2:16" x14ac:dyDescent="0.25">
      <c r="B500">
        <v>21505000000</v>
      </c>
      <c r="C500">
        <v>-8.5292101000000002</v>
      </c>
      <c r="D500">
        <v>-40.865875000000003</v>
      </c>
      <c r="E500">
        <v>-29.304722000000002</v>
      </c>
      <c r="F500">
        <v>-36.101883000000001</v>
      </c>
      <c r="L500">
        <v>21505000000</v>
      </c>
      <c r="M500">
        <v>-12.924911</v>
      </c>
      <c r="N500">
        <v>-40.905369</v>
      </c>
      <c r="O500">
        <v>-36.026245000000003</v>
      </c>
      <c r="P500">
        <v>-29.413499999999999</v>
      </c>
    </row>
    <row r="501" spans="2:16" x14ac:dyDescent="0.25">
      <c r="B501">
        <v>21690000000</v>
      </c>
      <c r="C501">
        <v>-8.2445049000000008</v>
      </c>
      <c r="D501">
        <v>-41.262604000000003</v>
      </c>
      <c r="E501">
        <v>-30.737290999999999</v>
      </c>
      <c r="F501">
        <v>-38.434418000000001</v>
      </c>
      <c r="L501">
        <v>21690000000</v>
      </c>
      <c r="M501">
        <v>-12.680854</v>
      </c>
      <c r="N501">
        <v>-40.998027999999998</v>
      </c>
      <c r="O501">
        <v>-38.353928000000003</v>
      </c>
      <c r="P501">
        <v>-30.779667</v>
      </c>
    </row>
    <row r="502" spans="2:16" x14ac:dyDescent="0.25">
      <c r="B502">
        <v>21875000000</v>
      </c>
      <c r="C502">
        <v>-8.1442013000000006</v>
      </c>
      <c r="D502">
        <v>-41.506751999999999</v>
      </c>
      <c r="E502">
        <v>-31.338574999999999</v>
      </c>
      <c r="F502">
        <v>-40.418903</v>
      </c>
      <c r="L502">
        <v>21875000000</v>
      </c>
      <c r="M502">
        <v>-12.694819000000001</v>
      </c>
      <c r="N502">
        <v>-40.976855999999998</v>
      </c>
      <c r="O502">
        <v>-40.361122000000002</v>
      </c>
      <c r="P502">
        <v>-31.503489999999999</v>
      </c>
    </row>
    <row r="503" spans="2:16" x14ac:dyDescent="0.25">
      <c r="B503">
        <v>22060000000</v>
      </c>
      <c r="C503">
        <v>-7.7327709000000002</v>
      </c>
      <c r="D503">
        <v>-41.720534999999998</v>
      </c>
      <c r="E503">
        <v>-31.836344</v>
      </c>
      <c r="F503">
        <v>-41.572215999999997</v>
      </c>
      <c r="L503">
        <v>22060000000</v>
      </c>
      <c r="M503">
        <v>-12.083576000000001</v>
      </c>
      <c r="N503">
        <v>-41.142043999999999</v>
      </c>
      <c r="O503">
        <v>-41.707298000000002</v>
      </c>
      <c r="P503">
        <v>-31.786681999999999</v>
      </c>
    </row>
    <row r="504" spans="2:16" x14ac:dyDescent="0.25">
      <c r="B504">
        <v>22245000000</v>
      </c>
      <c r="C504">
        <v>-7.4444312999999998</v>
      </c>
      <c r="D504">
        <v>-41.929234000000001</v>
      </c>
      <c r="E504">
        <v>-32.103996000000002</v>
      </c>
      <c r="F504">
        <v>-42.437263000000002</v>
      </c>
      <c r="L504">
        <v>22245000000</v>
      </c>
      <c r="M504">
        <v>-11.273736</v>
      </c>
      <c r="N504">
        <v>-41.347622000000001</v>
      </c>
      <c r="O504">
        <v>-42.676144000000001</v>
      </c>
      <c r="P504">
        <v>-31.924831000000001</v>
      </c>
    </row>
    <row r="505" spans="2:16" x14ac:dyDescent="0.25">
      <c r="B505">
        <v>22430000000</v>
      </c>
      <c r="C505">
        <v>-7.3457059999999998</v>
      </c>
      <c r="D505">
        <v>-42.179886000000003</v>
      </c>
      <c r="E505">
        <v>-32.054825000000001</v>
      </c>
      <c r="F505">
        <v>-43.094302999999996</v>
      </c>
      <c r="L505">
        <v>22430000000</v>
      </c>
      <c r="M505">
        <v>-10.618922</v>
      </c>
      <c r="N505">
        <v>-41.639107000000003</v>
      </c>
      <c r="O505">
        <v>-43.301322999999996</v>
      </c>
      <c r="P505">
        <v>-31.91028</v>
      </c>
    </row>
    <row r="506" spans="2:16" x14ac:dyDescent="0.25">
      <c r="B506">
        <v>22615000000</v>
      </c>
      <c r="C506">
        <v>-7.3139820000000002</v>
      </c>
      <c r="D506">
        <v>-42.362247000000004</v>
      </c>
      <c r="E506">
        <v>-31.846083</v>
      </c>
      <c r="F506">
        <v>-43.571292999999997</v>
      </c>
      <c r="L506">
        <v>22615000000</v>
      </c>
      <c r="M506">
        <v>-9.9737825000000004</v>
      </c>
      <c r="N506">
        <v>-41.981963999999998</v>
      </c>
      <c r="O506">
        <v>-43.724232000000001</v>
      </c>
      <c r="P506">
        <v>-31.745169000000001</v>
      </c>
    </row>
    <row r="507" spans="2:16" x14ac:dyDescent="0.25">
      <c r="B507">
        <v>22800000000</v>
      </c>
      <c r="C507">
        <v>-7.3460273999999997</v>
      </c>
      <c r="D507">
        <v>-42.524712000000001</v>
      </c>
      <c r="E507">
        <v>-31.518018999999999</v>
      </c>
      <c r="F507">
        <v>-43.899146999999999</v>
      </c>
      <c r="L507">
        <v>22800000000</v>
      </c>
      <c r="M507">
        <v>-9.0724391999999998</v>
      </c>
      <c r="N507">
        <v>-42.398921999999999</v>
      </c>
      <c r="O507">
        <v>-44.140633000000001</v>
      </c>
      <c r="P507">
        <v>-31.339869</v>
      </c>
    </row>
    <row r="508" spans="2:16" x14ac:dyDescent="0.25">
      <c r="B508">
        <v>22985000000</v>
      </c>
      <c r="C508">
        <v>-7.7953543999999999</v>
      </c>
      <c r="D508">
        <v>-42.922333000000002</v>
      </c>
      <c r="E508">
        <v>-30.900342999999999</v>
      </c>
      <c r="F508">
        <v>-44.067013000000003</v>
      </c>
      <c r="L508">
        <v>22985000000</v>
      </c>
      <c r="M508">
        <v>-8.6675719999999998</v>
      </c>
      <c r="N508">
        <v>-42.71349</v>
      </c>
      <c r="O508">
        <v>-44.261116000000001</v>
      </c>
      <c r="P508">
        <v>-30.732272999999999</v>
      </c>
    </row>
    <row r="509" spans="2:16" x14ac:dyDescent="0.25">
      <c r="B509">
        <v>23170000000</v>
      </c>
      <c r="C509">
        <v>-8.4382895999999992</v>
      </c>
      <c r="D509">
        <v>-43.481853000000001</v>
      </c>
      <c r="E509">
        <v>-30.142799</v>
      </c>
      <c r="F509">
        <v>-44.281402999999997</v>
      </c>
      <c r="L509">
        <v>23170000000</v>
      </c>
      <c r="M509">
        <v>-8.6895427999999999</v>
      </c>
      <c r="N509">
        <v>-42.974079000000003</v>
      </c>
      <c r="O509">
        <v>-44.110084999999998</v>
      </c>
      <c r="P509">
        <v>-30.125734000000001</v>
      </c>
    </row>
    <row r="510" spans="2:16" x14ac:dyDescent="0.25">
      <c r="B510">
        <v>23355000000</v>
      </c>
      <c r="C510">
        <v>-8.8838557999999992</v>
      </c>
      <c r="D510">
        <v>-43.947495000000004</v>
      </c>
      <c r="E510">
        <v>-29.469467000000002</v>
      </c>
      <c r="F510">
        <v>-44.417492000000003</v>
      </c>
      <c r="L510">
        <v>23355000000</v>
      </c>
      <c r="M510">
        <v>-8.3416108999999992</v>
      </c>
      <c r="N510">
        <v>-43.312668000000002</v>
      </c>
      <c r="O510">
        <v>-44.110881999999997</v>
      </c>
      <c r="P510">
        <v>-29.574207000000001</v>
      </c>
    </row>
    <row r="511" spans="2:16" x14ac:dyDescent="0.25">
      <c r="B511">
        <v>23540000000</v>
      </c>
      <c r="C511">
        <v>-9.2029981999999997</v>
      </c>
      <c r="D511">
        <v>-44.430503999999999</v>
      </c>
      <c r="E511">
        <v>-28.855207</v>
      </c>
      <c r="F511">
        <v>-44.342967999999999</v>
      </c>
      <c r="L511">
        <v>23540000000</v>
      </c>
      <c r="M511">
        <v>-7.8283253000000004</v>
      </c>
      <c r="N511">
        <v>-43.714599999999997</v>
      </c>
      <c r="O511">
        <v>-44.188048999999999</v>
      </c>
      <c r="P511">
        <v>-28.979303000000002</v>
      </c>
    </row>
    <row r="512" spans="2:16" x14ac:dyDescent="0.25">
      <c r="B512">
        <v>23725000000</v>
      </c>
      <c r="C512">
        <v>-9.6452837000000002</v>
      </c>
      <c r="D512">
        <v>-45.024628</v>
      </c>
      <c r="E512">
        <v>-28.291792000000001</v>
      </c>
      <c r="F512">
        <v>-44.285224999999997</v>
      </c>
      <c r="L512">
        <v>23725000000</v>
      </c>
      <c r="M512">
        <v>-7.7456059000000002</v>
      </c>
      <c r="N512">
        <v>-43.990845</v>
      </c>
      <c r="O512">
        <v>-44.075423999999998</v>
      </c>
      <c r="P512">
        <v>-28.309118000000002</v>
      </c>
    </row>
    <row r="513" spans="2:16" x14ac:dyDescent="0.25">
      <c r="B513">
        <v>23910000000</v>
      </c>
      <c r="C513">
        <v>-10.278541000000001</v>
      </c>
      <c r="D513">
        <v>-45.588718</v>
      </c>
      <c r="E513">
        <v>-27.796585</v>
      </c>
      <c r="F513">
        <v>-44.295555</v>
      </c>
      <c r="L513">
        <v>23910000000</v>
      </c>
      <c r="M513">
        <v>-7.8552175000000002</v>
      </c>
      <c r="N513">
        <v>-44.198718999999997</v>
      </c>
      <c r="O513">
        <v>-43.905037</v>
      </c>
      <c r="P513">
        <v>-27.779205000000001</v>
      </c>
    </row>
    <row r="514" spans="2:16" x14ac:dyDescent="0.25">
      <c r="B514">
        <v>24095000000</v>
      </c>
      <c r="C514">
        <v>-10.741854</v>
      </c>
      <c r="D514">
        <v>-45.961253999999997</v>
      </c>
      <c r="E514">
        <v>-27.296015000000001</v>
      </c>
      <c r="F514">
        <v>-44.014515000000003</v>
      </c>
      <c r="L514">
        <v>24095000000</v>
      </c>
      <c r="M514">
        <v>-7.9337505999999998</v>
      </c>
      <c r="N514">
        <v>-44.430832000000002</v>
      </c>
      <c r="O514">
        <v>-43.818809999999999</v>
      </c>
      <c r="P514">
        <v>-27.261555000000001</v>
      </c>
    </row>
    <row r="515" spans="2:16" x14ac:dyDescent="0.25">
      <c r="B515">
        <v>24280000000</v>
      </c>
      <c r="C515">
        <v>-10.970528</v>
      </c>
      <c r="D515">
        <v>-46.369830999999998</v>
      </c>
      <c r="E515">
        <v>-26.770821000000002</v>
      </c>
      <c r="F515">
        <v>-43.689957</v>
      </c>
      <c r="L515">
        <v>24280000000</v>
      </c>
      <c r="M515">
        <v>-8.0696735000000004</v>
      </c>
      <c r="N515">
        <v>-44.679927999999997</v>
      </c>
      <c r="O515">
        <v>-43.683556000000003</v>
      </c>
      <c r="P515">
        <v>-26.743717</v>
      </c>
    </row>
    <row r="516" spans="2:16" x14ac:dyDescent="0.25">
      <c r="B516">
        <v>24465000000</v>
      </c>
      <c r="C516">
        <v>-11.100585000000001</v>
      </c>
      <c r="D516">
        <v>-46.842793</v>
      </c>
      <c r="E516">
        <v>-26.268668999999999</v>
      </c>
      <c r="F516">
        <v>-43.523902999999997</v>
      </c>
      <c r="L516">
        <v>24465000000</v>
      </c>
      <c r="M516">
        <v>-8.4240255000000008</v>
      </c>
      <c r="N516">
        <v>-44.826939000000003</v>
      </c>
      <c r="O516">
        <v>-43.444907999999998</v>
      </c>
      <c r="P516">
        <v>-26.242108999999999</v>
      </c>
    </row>
    <row r="517" spans="2:16" x14ac:dyDescent="0.25">
      <c r="B517">
        <v>24650000000</v>
      </c>
      <c r="C517">
        <v>-10.865038999999999</v>
      </c>
      <c r="D517">
        <v>-47.460838000000003</v>
      </c>
      <c r="E517">
        <v>-25.789255000000001</v>
      </c>
      <c r="F517">
        <v>-43.321728</v>
      </c>
      <c r="L517">
        <v>24650000000</v>
      </c>
      <c r="M517">
        <v>-8.5616722000000003</v>
      </c>
      <c r="N517">
        <v>-45.134579000000002</v>
      </c>
      <c r="O517">
        <v>-43.281863999999999</v>
      </c>
      <c r="P517">
        <v>-25.774639000000001</v>
      </c>
    </row>
    <row r="518" spans="2:16" x14ac:dyDescent="0.25">
      <c r="B518">
        <v>24835000000</v>
      </c>
      <c r="C518">
        <v>-10.017376000000001</v>
      </c>
      <c r="D518">
        <v>-48.038471000000001</v>
      </c>
      <c r="E518">
        <v>-25.301098</v>
      </c>
      <c r="F518">
        <v>-43.191249999999997</v>
      </c>
      <c r="L518">
        <v>24835000000</v>
      </c>
      <c r="M518">
        <v>-8.4657000999999994</v>
      </c>
      <c r="N518">
        <v>-45.596862999999999</v>
      </c>
      <c r="O518">
        <v>-43.227809999999998</v>
      </c>
      <c r="P518">
        <v>-25.309629000000001</v>
      </c>
    </row>
    <row r="519" spans="2:16" x14ac:dyDescent="0.25">
      <c r="B519">
        <v>25020000000</v>
      </c>
      <c r="C519">
        <v>-9.1261196000000009</v>
      </c>
      <c r="D519">
        <v>-48.436962000000001</v>
      </c>
      <c r="E519">
        <v>-24.822042</v>
      </c>
      <c r="F519">
        <v>-43.144202999999997</v>
      </c>
      <c r="L519">
        <v>25020000000</v>
      </c>
      <c r="M519">
        <v>-8.4728241000000004</v>
      </c>
      <c r="N519">
        <v>-46.017066999999997</v>
      </c>
      <c r="O519">
        <v>-43.181342999999998</v>
      </c>
      <c r="P519">
        <v>-24.813959000000001</v>
      </c>
    </row>
    <row r="520" spans="2:16" x14ac:dyDescent="0.25">
      <c r="B520">
        <v>25205000000</v>
      </c>
      <c r="C520">
        <v>-8.6254377000000009</v>
      </c>
      <c r="D520">
        <v>-49.072361000000001</v>
      </c>
      <c r="E520">
        <v>-24.418892</v>
      </c>
      <c r="F520">
        <v>-43.060287000000002</v>
      </c>
      <c r="L520">
        <v>25205000000</v>
      </c>
      <c r="M520">
        <v>-9.0589694999999999</v>
      </c>
      <c r="N520">
        <v>-46.178328999999998</v>
      </c>
      <c r="O520">
        <v>-43.045352999999999</v>
      </c>
      <c r="P520">
        <v>-24.365781999999999</v>
      </c>
    </row>
    <row r="521" spans="2:16" x14ac:dyDescent="0.25">
      <c r="B521">
        <v>25390000000</v>
      </c>
      <c r="C521">
        <v>-8.3885851000000002</v>
      </c>
      <c r="D521">
        <v>-50.032409999999999</v>
      </c>
      <c r="E521">
        <v>-24.096696999999999</v>
      </c>
      <c r="F521">
        <v>-42.938991999999999</v>
      </c>
      <c r="L521">
        <v>25390000000</v>
      </c>
      <c r="M521">
        <v>-9.8124189000000008</v>
      </c>
      <c r="N521">
        <v>-46.268497000000004</v>
      </c>
      <c r="O521">
        <v>-42.895885</v>
      </c>
      <c r="P521">
        <v>-24.037792</v>
      </c>
    </row>
    <row r="522" spans="2:16" x14ac:dyDescent="0.25">
      <c r="B522">
        <v>25575000000</v>
      </c>
      <c r="C522">
        <v>-8.2618007999999996</v>
      </c>
      <c r="D522">
        <v>-50.747540000000001</v>
      </c>
      <c r="E522">
        <v>-23.793295000000001</v>
      </c>
      <c r="F522">
        <v>-42.807921999999998</v>
      </c>
      <c r="L522">
        <v>25575000000</v>
      </c>
      <c r="M522">
        <v>-10.644097</v>
      </c>
      <c r="N522">
        <v>-46.297497</v>
      </c>
      <c r="O522">
        <v>-42.702075999999998</v>
      </c>
      <c r="P522">
        <v>-23.698533999999999</v>
      </c>
    </row>
    <row r="523" spans="2:16" x14ac:dyDescent="0.25">
      <c r="B523">
        <v>25760000000</v>
      </c>
      <c r="C523">
        <v>-8.0996655999999998</v>
      </c>
      <c r="D523">
        <v>-51.10371</v>
      </c>
      <c r="E523">
        <v>-23.439997000000002</v>
      </c>
      <c r="F523">
        <v>-42.604720999999998</v>
      </c>
      <c r="L523">
        <v>25760000000</v>
      </c>
      <c r="M523">
        <v>-11.087227</v>
      </c>
      <c r="N523">
        <v>-46.559761000000002</v>
      </c>
      <c r="O523">
        <v>-42.524070999999999</v>
      </c>
      <c r="P523">
        <v>-23.34761</v>
      </c>
    </row>
    <row r="524" spans="2:16" x14ac:dyDescent="0.25">
      <c r="B524">
        <v>25945000000</v>
      </c>
      <c r="C524">
        <v>-8.1402397000000004</v>
      </c>
      <c r="D524">
        <v>-51.897480000000002</v>
      </c>
      <c r="E524">
        <v>-23.116629</v>
      </c>
      <c r="F524">
        <v>-42.388553999999999</v>
      </c>
      <c r="L524">
        <v>25945000000</v>
      </c>
      <c r="M524">
        <v>-11.309847</v>
      </c>
      <c r="N524">
        <v>-46.935360000000003</v>
      </c>
      <c r="O524">
        <v>-42.351723</v>
      </c>
      <c r="P524">
        <v>-23.046424999999999</v>
      </c>
    </row>
    <row r="525" spans="2:16" x14ac:dyDescent="0.25">
      <c r="B525">
        <v>26130000000</v>
      </c>
      <c r="C525">
        <v>-8.0122231999999993</v>
      </c>
      <c r="D525">
        <v>-52.363090999999997</v>
      </c>
      <c r="E525">
        <v>-22.715665999999999</v>
      </c>
      <c r="F525">
        <v>-42.246673999999999</v>
      </c>
      <c r="L525">
        <v>26130000000</v>
      </c>
      <c r="M525">
        <v>-11.038572</v>
      </c>
      <c r="N525">
        <v>-47.573044000000003</v>
      </c>
      <c r="O525">
        <v>-42.207881999999998</v>
      </c>
      <c r="P525">
        <v>-22.706758000000001</v>
      </c>
    </row>
    <row r="526" spans="2:16" x14ac:dyDescent="0.25">
      <c r="B526">
        <v>26315000000</v>
      </c>
      <c r="C526">
        <v>-7.8878541000000002</v>
      </c>
      <c r="D526">
        <v>-53.033515999999999</v>
      </c>
      <c r="E526">
        <v>-22.303051</v>
      </c>
      <c r="F526">
        <v>-42.008204999999997</v>
      </c>
      <c r="L526">
        <v>26315000000</v>
      </c>
      <c r="M526">
        <v>-10.705174</v>
      </c>
      <c r="N526">
        <v>-48.165222</v>
      </c>
      <c r="O526">
        <v>-42.023555999999999</v>
      </c>
      <c r="P526">
        <v>-22.394869</v>
      </c>
    </row>
    <row r="527" spans="2:16" x14ac:dyDescent="0.25">
      <c r="B527">
        <v>26500000000</v>
      </c>
      <c r="C527">
        <v>-7.7684879000000002</v>
      </c>
      <c r="D527">
        <v>-53.859710999999997</v>
      </c>
      <c r="E527">
        <v>-21.862469000000001</v>
      </c>
      <c r="F527">
        <v>-41.805278999999999</v>
      </c>
      <c r="L527">
        <v>26500000000</v>
      </c>
      <c r="M527">
        <v>-10.309907000000001</v>
      </c>
      <c r="N527">
        <v>-48.893253000000001</v>
      </c>
      <c r="O527">
        <v>-41.864032999999999</v>
      </c>
      <c r="P527">
        <v>-22.067986000000001</v>
      </c>
    </row>
    <row r="528" spans="2:16" x14ac:dyDescent="0.25">
      <c r="B528">
        <v>26685000000</v>
      </c>
      <c r="C528">
        <v>-8.0986051999999997</v>
      </c>
      <c r="D528">
        <v>-55.640098999999999</v>
      </c>
      <c r="E528">
        <v>-21.541495999999999</v>
      </c>
      <c r="F528">
        <v>-41.604588</v>
      </c>
      <c r="L528">
        <v>26685000000</v>
      </c>
      <c r="M528">
        <v>-10.586950999999999</v>
      </c>
      <c r="N528">
        <v>-49.226688000000003</v>
      </c>
      <c r="O528">
        <v>-41.657913000000001</v>
      </c>
      <c r="P528">
        <v>-21.677773999999999</v>
      </c>
    </row>
    <row r="529" spans="2:16" x14ac:dyDescent="0.25">
      <c r="B529">
        <v>26870000000</v>
      </c>
      <c r="C529">
        <v>-8.4992026999999997</v>
      </c>
      <c r="D529">
        <v>-57.950481000000003</v>
      </c>
      <c r="E529">
        <v>-21.243027000000001</v>
      </c>
      <c r="F529">
        <v>-41.425541000000003</v>
      </c>
      <c r="L529">
        <v>26870000000</v>
      </c>
      <c r="M529">
        <v>-10.981949999999999</v>
      </c>
      <c r="N529">
        <v>-49.468364999999999</v>
      </c>
      <c r="O529">
        <v>-41.464928</v>
      </c>
      <c r="P529">
        <v>-21.328717999999999</v>
      </c>
    </row>
    <row r="530" spans="2:16" x14ac:dyDescent="0.25">
      <c r="B530">
        <v>27055000000</v>
      </c>
      <c r="C530">
        <v>-8.6151791000000006</v>
      </c>
      <c r="D530">
        <v>-59.816338000000002</v>
      </c>
      <c r="E530">
        <v>-20.866841999999998</v>
      </c>
      <c r="F530">
        <v>-41.264156</v>
      </c>
      <c r="L530">
        <v>27055000000</v>
      </c>
      <c r="M530">
        <v>-11.175107000000001</v>
      </c>
      <c r="N530">
        <v>-49.914597000000001</v>
      </c>
      <c r="O530">
        <v>-41.331122999999998</v>
      </c>
      <c r="P530">
        <v>-21.013817</v>
      </c>
    </row>
    <row r="531" spans="2:16" x14ac:dyDescent="0.25">
      <c r="B531">
        <v>27240000000</v>
      </c>
      <c r="C531">
        <v>-8.6677312999999998</v>
      </c>
      <c r="D531">
        <v>-61.99295</v>
      </c>
      <c r="E531">
        <v>-20.494139000000001</v>
      </c>
      <c r="F531">
        <v>-41.295456000000001</v>
      </c>
      <c r="L531">
        <v>27240000000</v>
      </c>
      <c r="M531">
        <v>-10.902737999999999</v>
      </c>
      <c r="N531">
        <v>-50.960391999999999</v>
      </c>
      <c r="O531">
        <v>-41.333466000000001</v>
      </c>
      <c r="P531">
        <v>-20.573450000000001</v>
      </c>
    </row>
    <row r="532" spans="2:16" x14ac:dyDescent="0.25">
      <c r="B532">
        <v>27425000000</v>
      </c>
      <c r="C532">
        <v>-8.6363877999999996</v>
      </c>
      <c r="D532">
        <v>-63.424191</v>
      </c>
      <c r="E532">
        <v>-20.131277000000001</v>
      </c>
      <c r="F532">
        <v>-41.351295</v>
      </c>
      <c r="L532">
        <v>27425000000</v>
      </c>
      <c r="M532">
        <v>-10.864095000000001</v>
      </c>
      <c r="N532">
        <v>-51.994484</v>
      </c>
      <c r="O532">
        <v>-41.366661000000001</v>
      </c>
      <c r="P532">
        <v>-20.118722999999999</v>
      </c>
    </row>
    <row r="533" spans="2:16" x14ac:dyDescent="0.25">
      <c r="B533">
        <v>27610000000</v>
      </c>
      <c r="C533">
        <v>-8.3940096000000004</v>
      </c>
      <c r="D533">
        <v>-63.523719999999997</v>
      </c>
      <c r="E533">
        <v>-19.758333</v>
      </c>
      <c r="F533">
        <v>-41.480682000000002</v>
      </c>
      <c r="L533">
        <v>27610000000</v>
      </c>
      <c r="M533">
        <v>-10.540053</v>
      </c>
      <c r="N533">
        <v>-53.388247999999997</v>
      </c>
      <c r="O533">
        <v>-41.502868999999997</v>
      </c>
      <c r="P533">
        <v>-19.792551</v>
      </c>
    </row>
    <row r="534" spans="2:16" x14ac:dyDescent="0.25">
      <c r="B534">
        <v>27795000000</v>
      </c>
      <c r="C534">
        <v>-8.0552521000000006</v>
      </c>
      <c r="D534">
        <v>-62.602055</v>
      </c>
      <c r="E534">
        <v>-19.413736</v>
      </c>
      <c r="F534">
        <v>-41.702522000000002</v>
      </c>
      <c r="L534">
        <v>27795000000</v>
      </c>
      <c r="M534">
        <v>-10.594557999999999</v>
      </c>
      <c r="N534">
        <v>-54.030563000000001</v>
      </c>
      <c r="O534">
        <v>-41.725887</v>
      </c>
      <c r="P534">
        <v>-19.455325999999999</v>
      </c>
    </row>
    <row r="535" spans="2:16" x14ac:dyDescent="0.25">
      <c r="B535">
        <v>27980000000</v>
      </c>
      <c r="C535">
        <v>-8.1760921</v>
      </c>
      <c r="D535">
        <v>-61.428061999999997</v>
      </c>
      <c r="E535">
        <v>-19.283598000000001</v>
      </c>
      <c r="F535">
        <v>-42.033256999999999</v>
      </c>
      <c r="L535">
        <v>27980000000</v>
      </c>
      <c r="M535">
        <v>-10.811975</v>
      </c>
      <c r="N535">
        <v>-54.449928</v>
      </c>
      <c r="O535">
        <v>-42.006377999999998</v>
      </c>
      <c r="P535">
        <v>-19.232112999999998</v>
      </c>
    </row>
    <row r="536" spans="2:16" x14ac:dyDescent="0.25">
      <c r="B536">
        <v>28165000000</v>
      </c>
      <c r="C536">
        <v>-8.2360287000000003</v>
      </c>
      <c r="D536">
        <v>-58.826293999999997</v>
      </c>
      <c r="E536">
        <v>-19.194379999999999</v>
      </c>
      <c r="F536">
        <v>-42.421557999999997</v>
      </c>
      <c r="L536">
        <v>28165000000</v>
      </c>
      <c r="M536">
        <v>-11.784323000000001</v>
      </c>
      <c r="N536">
        <v>-53.984940000000002</v>
      </c>
      <c r="O536">
        <v>-42.349400000000003</v>
      </c>
      <c r="P536">
        <v>-19.063701999999999</v>
      </c>
    </row>
    <row r="537" spans="2:16" x14ac:dyDescent="0.25">
      <c r="B537">
        <v>28350000000</v>
      </c>
      <c r="C537">
        <v>-8.4194288000000004</v>
      </c>
      <c r="D537">
        <v>-56.373905000000001</v>
      </c>
      <c r="E537">
        <v>-19.199749000000001</v>
      </c>
      <c r="F537">
        <v>-42.930031</v>
      </c>
      <c r="L537">
        <v>28350000000</v>
      </c>
      <c r="M537">
        <v>-12.996782</v>
      </c>
      <c r="N537">
        <v>-52.860241000000002</v>
      </c>
      <c r="O537">
        <v>-42.805523000000001</v>
      </c>
      <c r="P537">
        <v>-18.988197</v>
      </c>
    </row>
    <row r="538" spans="2:16" x14ac:dyDescent="0.25">
      <c r="B538">
        <v>28535000000</v>
      </c>
      <c r="C538">
        <v>-8.4873075</v>
      </c>
      <c r="D538">
        <v>-54.533729999999998</v>
      </c>
      <c r="E538">
        <v>-19.195812</v>
      </c>
      <c r="F538">
        <v>-43.574714999999998</v>
      </c>
      <c r="L538">
        <v>28535000000</v>
      </c>
      <c r="M538">
        <v>-14.188828000000001</v>
      </c>
      <c r="N538">
        <v>-51.405518000000001</v>
      </c>
      <c r="O538">
        <v>-43.398662999999999</v>
      </c>
      <c r="P538">
        <v>-18.910841000000001</v>
      </c>
    </row>
    <row r="539" spans="2:16" x14ac:dyDescent="0.25">
      <c r="B539">
        <v>28720000000</v>
      </c>
      <c r="C539">
        <v>-8.3462753000000003</v>
      </c>
      <c r="D539">
        <v>-52.942943999999997</v>
      </c>
      <c r="E539">
        <v>-19.141748</v>
      </c>
      <c r="F539">
        <v>-44.446570999999999</v>
      </c>
      <c r="L539">
        <v>28720000000</v>
      </c>
      <c r="M539">
        <v>-14.993902</v>
      </c>
      <c r="N539">
        <v>-50.651707000000002</v>
      </c>
      <c r="O539">
        <v>-44.161411000000001</v>
      </c>
      <c r="P539">
        <v>-18.880575</v>
      </c>
    </row>
    <row r="540" spans="2:16" x14ac:dyDescent="0.25">
      <c r="B540">
        <v>28905000000</v>
      </c>
      <c r="C540">
        <v>-8.0863999999999994</v>
      </c>
      <c r="D540">
        <v>-51.675755000000002</v>
      </c>
      <c r="E540">
        <v>-19.062366000000001</v>
      </c>
      <c r="F540">
        <v>-45.480488000000001</v>
      </c>
      <c r="L540">
        <v>28905000000</v>
      </c>
      <c r="M540">
        <v>-16.096026999999999</v>
      </c>
      <c r="N540">
        <v>-49.989871999999998</v>
      </c>
      <c r="O540">
        <v>-45.182048999999999</v>
      </c>
      <c r="P540">
        <v>-18.790230000000001</v>
      </c>
    </row>
    <row r="541" spans="2:16" x14ac:dyDescent="0.25">
      <c r="B541">
        <v>29090000000</v>
      </c>
      <c r="C541">
        <v>-7.7846704000000004</v>
      </c>
      <c r="D541">
        <v>-50.660331999999997</v>
      </c>
      <c r="E541">
        <v>-18.967627</v>
      </c>
      <c r="F541">
        <v>-46.736378000000002</v>
      </c>
      <c r="L541">
        <v>29090000000</v>
      </c>
      <c r="M541">
        <v>-17.077154</v>
      </c>
      <c r="N541">
        <v>-49.827072000000001</v>
      </c>
      <c r="O541">
        <v>-46.450114999999997</v>
      </c>
      <c r="P541">
        <v>-18.71977</v>
      </c>
    </row>
    <row r="542" spans="2:16" x14ac:dyDescent="0.25">
      <c r="B542">
        <v>29275000000</v>
      </c>
      <c r="C542">
        <v>-7.4311223000000002</v>
      </c>
      <c r="D542">
        <v>-49.747962999999999</v>
      </c>
      <c r="E542">
        <v>-18.852886000000002</v>
      </c>
      <c r="F542">
        <v>-48.406719000000002</v>
      </c>
      <c r="L542">
        <v>29275000000</v>
      </c>
      <c r="M542">
        <v>-17.696217999999998</v>
      </c>
      <c r="N542">
        <v>-50.403644999999997</v>
      </c>
      <c r="O542">
        <v>-48.182639999999999</v>
      </c>
      <c r="P542">
        <v>-18.651561999999998</v>
      </c>
    </row>
    <row r="543" spans="2:16" x14ac:dyDescent="0.25">
      <c r="B543">
        <v>29460000000</v>
      </c>
      <c r="C543">
        <v>-7.1283956000000002</v>
      </c>
      <c r="D543">
        <v>-48.520409000000001</v>
      </c>
      <c r="E543">
        <v>-18.766506</v>
      </c>
      <c r="F543">
        <v>-50.990046999999997</v>
      </c>
      <c r="L543">
        <v>29460000000</v>
      </c>
      <c r="M543">
        <v>-18.469788000000001</v>
      </c>
      <c r="N543">
        <v>-50.747760999999997</v>
      </c>
      <c r="O543">
        <v>-50.650272000000001</v>
      </c>
      <c r="P543">
        <v>-18.630064000000001</v>
      </c>
    </row>
    <row r="544" spans="2:16" x14ac:dyDescent="0.25">
      <c r="B544">
        <v>29645000000</v>
      </c>
      <c r="C544">
        <v>-6.9663811000000004</v>
      </c>
      <c r="D544">
        <v>-46.951504</v>
      </c>
      <c r="E544">
        <v>-18.740725000000001</v>
      </c>
      <c r="F544">
        <v>-54.06926</v>
      </c>
      <c r="L544">
        <v>29645000000</v>
      </c>
      <c r="M544">
        <v>-18.701602999999999</v>
      </c>
      <c r="N544">
        <v>-50.765442</v>
      </c>
      <c r="O544">
        <v>-53.847487999999998</v>
      </c>
      <c r="P544">
        <v>-18.617118999999999</v>
      </c>
    </row>
    <row r="545" spans="2:16" x14ac:dyDescent="0.25">
      <c r="B545">
        <v>29830000000</v>
      </c>
      <c r="C545">
        <v>-6.9517845999999999</v>
      </c>
      <c r="D545">
        <v>-45.688580000000002</v>
      </c>
      <c r="E545">
        <v>-18.781759000000001</v>
      </c>
      <c r="F545">
        <v>-55.544823000000001</v>
      </c>
      <c r="L545">
        <v>29830000000</v>
      </c>
      <c r="M545">
        <v>-19.311499000000001</v>
      </c>
      <c r="N545">
        <v>-50.436073</v>
      </c>
      <c r="O545">
        <v>-56.079757999999998</v>
      </c>
      <c r="P545">
        <v>-18.644682</v>
      </c>
    </row>
    <row r="546" spans="2:16" x14ac:dyDescent="0.25">
      <c r="B546">
        <v>30015000000</v>
      </c>
      <c r="C546">
        <v>-6.9493394000000004</v>
      </c>
      <c r="D546">
        <v>-44.355145</v>
      </c>
      <c r="E546">
        <v>-18.859562</v>
      </c>
      <c r="F546">
        <v>-55.494335</v>
      </c>
      <c r="L546">
        <v>30015000000</v>
      </c>
      <c r="M546">
        <v>-19.213540999999999</v>
      </c>
      <c r="N546">
        <v>-49.576217999999997</v>
      </c>
      <c r="O546">
        <v>-56.685310000000001</v>
      </c>
      <c r="P546">
        <v>-18.729216000000001</v>
      </c>
    </row>
    <row r="547" spans="2:16" x14ac:dyDescent="0.25">
      <c r="B547">
        <v>30200000000</v>
      </c>
      <c r="C547">
        <v>-7.0514412000000002</v>
      </c>
      <c r="D547">
        <v>-43.249439000000002</v>
      </c>
      <c r="E547">
        <v>-19.019924</v>
      </c>
      <c r="F547">
        <v>-54.543990999999998</v>
      </c>
      <c r="L547">
        <v>30200000000</v>
      </c>
      <c r="M547">
        <v>-19.500639</v>
      </c>
      <c r="N547">
        <v>-48.250435000000003</v>
      </c>
      <c r="O547">
        <v>-56.057704999999999</v>
      </c>
      <c r="P547">
        <v>-18.923183000000002</v>
      </c>
    </row>
    <row r="548" spans="2:16" x14ac:dyDescent="0.25">
      <c r="B548">
        <v>30385000000</v>
      </c>
      <c r="C548">
        <v>-7.2784243000000002</v>
      </c>
      <c r="D548">
        <v>-42.318477999999999</v>
      </c>
      <c r="E548">
        <v>-19.271521</v>
      </c>
      <c r="F548">
        <v>-52.228423999999997</v>
      </c>
      <c r="L548">
        <v>30385000000</v>
      </c>
      <c r="M548">
        <v>-19.930557</v>
      </c>
      <c r="N548">
        <v>-47.042346999999999</v>
      </c>
      <c r="O548">
        <v>-54.014149000000003</v>
      </c>
      <c r="P548">
        <v>-19.201550999999998</v>
      </c>
    </row>
    <row r="549" spans="2:16" x14ac:dyDescent="0.25">
      <c r="B549">
        <v>30570000000</v>
      </c>
      <c r="C549">
        <v>-7.5465589</v>
      </c>
      <c r="D549">
        <v>-41.57338</v>
      </c>
      <c r="E549">
        <v>-19.603352000000001</v>
      </c>
      <c r="F549">
        <v>-48.415782999999998</v>
      </c>
      <c r="L549">
        <v>30570000000</v>
      </c>
      <c r="M549">
        <v>-20.097023</v>
      </c>
      <c r="N549">
        <v>-45.877670000000002</v>
      </c>
      <c r="O549">
        <v>-50.420391000000002</v>
      </c>
      <c r="P549">
        <v>-19.544739</v>
      </c>
    </row>
    <row r="550" spans="2:16" x14ac:dyDescent="0.25">
      <c r="B550">
        <v>30755000000</v>
      </c>
      <c r="C550">
        <v>-7.6896100000000001</v>
      </c>
      <c r="D550">
        <v>-40.749878000000002</v>
      </c>
      <c r="E550">
        <v>-19.949963</v>
      </c>
      <c r="F550">
        <v>-45.539940000000001</v>
      </c>
      <c r="L550">
        <v>30755000000</v>
      </c>
      <c r="M550">
        <v>-19.496348999999999</v>
      </c>
      <c r="N550">
        <v>-44.684852999999997</v>
      </c>
      <c r="O550">
        <v>-47.073936000000003</v>
      </c>
      <c r="P550">
        <v>-19.936426000000001</v>
      </c>
    </row>
    <row r="551" spans="2:16" x14ac:dyDescent="0.25">
      <c r="B551">
        <v>30940000000</v>
      </c>
      <c r="C551">
        <v>-7.7863774000000001</v>
      </c>
      <c r="D551">
        <v>-40.044468000000002</v>
      </c>
      <c r="E551">
        <v>-20.311537000000001</v>
      </c>
      <c r="F551">
        <v>-43.555370000000003</v>
      </c>
      <c r="L551">
        <v>30940000000</v>
      </c>
      <c r="M551">
        <v>-19.01116</v>
      </c>
      <c r="N551">
        <v>-43.737727999999997</v>
      </c>
      <c r="O551">
        <v>-44.677318999999997</v>
      </c>
      <c r="P551">
        <v>-20.346163000000001</v>
      </c>
    </row>
    <row r="552" spans="2:16" x14ac:dyDescent="0.25">
      <c r="B552">
        <v>31125000000</v>
      </c>
      <c r="C552">
        <v>-7.7609396000000004</v>
      </c>
      <c r="D552">
        <v>-39.267384</v>
      </c>
      <c r="E552">
        <v>-20.617802000000001</v>
      </c>
      <c r="F552">
        <v>-41.759974999999997</v>
      </c>
      <c r="L552">
        <v>31125000000</v>
      </c>
      <c r="M552">
        <v>-17.837371999999998</v>
      </c>
      <c r="N552">
        <v>-42.760627999999997</v>
      </c>
      <c r="O552">
        <v>-42.698901999999997</v>
      </c>
      <c r="P552">
        <v>-20.688746999999999</v>
      </c>
    </row>
    <row r="553" spans="2:16" x14ac:dyDescent="0.25">
      <c r="B553">
        <v>31310000000</v>
      </c>
      <c r="C553">
        <v>-7.6700324999999996</v>
      </c>
      <c r="D553">
        <v>-38.541469999999997</v>
      </c>
      <c r="E553">
        <v>-20.818794</v>
      </c>
      <c r="F553">
        <v>-40.109763999999998</v>
      </c>
      <c r="L553">
        <v>31310000000</v>
      </c>
      <c r="M553">
        <v>-16.359570000000001</v>
      </c>
      <c r="N553">
        <v>-41.822665999999998</v>
      </c>
      <c r="O553">
        <v>-41.026417000000002</v>
      </c>
      <c r="P553">
        <v>-20.903435000000002</v>
      </c>
    </row>
    <row r="554" spans="2:16" x14ac:dyDescent="0.25">
      <c r="B554">
        <v>31495000000</v>
      </c>
      <c r="C554">
        <v>-7.5698255999999997</v>
      </c>
      <c r="D554">
        <v>-37.920516999999997</v>
      </c>
      <c r="E554">
        <v>-20.872893999999999</v>
      </c>
      <c r="F554">
        <v>-39.115088999999998</v>
      </c>
      <c r="L554">
        <v>31495000000</v>
      </c>
      <c r="M554">
        <v>-15.612969</v>
      </c>
      <c r="N554">
        <v>-41.162872</v>
      </c>
      <c r="O554">
        <v>-39.87735</v>
      </c>
      <c r="P554">
        <v>-20.96707</v>
      </c>
    </row>
    <row r="555" spans="2:16" x14ac:dyDescent="0.25">
      <c r="B555">
        <v>31680000000</v>
      </c>
      <c r="C555">
        <v>-7.4765325000000002</v>
      </c>
      <c r="D555">
        <v>-37.317706999999999</v>
      </c>
      <c r="E555">
        <v>-20.797346000000001</v>
      </c>
      <c r="F555">
        <v>-38.450885999999997</v>
      </c>
      <c r="L555">
        <v>31680000000</v>
      </c>
      <c r="M555">
        <v>-14.710938000000001</v>
      </c>
      <c r="N555">
        <v>-40.484509000000003</v>
      </c>
      <c r="O555">
        <v>-38.972060999999997</v>
      </c>
      <c r="P555">
        <v>-20.853898999999998</v>
      </c>
    </row>
    <row r="556" spans="2:16" x14ac:dyDescent="0.25">
      <c r="B556">
        <v>31865000000</v>
      </c>
      <c r="C556">
        <v>-7.3946699999999996</v>
      </c>
      <c r="D556">
        <v>-36.809280000000001</v>
      </c>
      <c r="E556">
        <v>-20.531282000000001</v>
      </c>
      <c r="F556">
        <v>-38.040806000000003</v>
      </c>
      <c r="L556">
        <v>31865000000</v>
      </c>
      <c r="M556">
        <v>-13.964788</v>
      </c>
      <c r="N556">
        <v>-39.911662999999997</v>
      </c>
      <c r="O556">
        <v>-38.314072000000003</v>
      </c>
      <c r="P556">
        <v>-20.568586</v>
      </c>
    </row>
    <row r="557" spans="2:16" x14ac:dyDescent="0.25">
      <c r="B557">
        <v>32050000000</v>
      </c>
      <c r="C557">
        <v>-7.3254218</v>
      </c>
      <c r="D557">
        <v>-36.440586000000003</v>
      </c>
      <c r="E557">
        <v>-20.145320999999999</v>
      </c>
      <c r="F557">
        <v>-37.682727999999997</v>
      </c>
      <c r="L557">
        <v>32050000000</v>
      </c>
      <c r="M557">
        <v>-13.401387</v>
      </c>
      <c r="N557">
        <v>-39.510657999999999</v>
      </c>
      <c r="O557">
        <v>-37.828963999999999</v>
      </c>
      <c r="P557">
        <v>-20.167522000000002</v>
      </c>
    </row>
    <row r="558" spans="2:16" x14ac:dyDescent="0.25">
      <c r="B558">
        <v>32235000000</v>
      </c>
      <c r="C558">
        <v>-7.2893062000000004</v>
      </c>
      <c r="D558">
        <v>-36.162174</v>
      </c>
      <c r="E558">
        <v>-19.698091999999999</v>
      </c>
      <c r="F558">
        <v>-37.401093000000003</v>
      </c>
      <c r="L558">
        <v>32235000000</v>
      </c>
      <c r="M558">
        <v>-12.647964999999999</v>
      </c>
      <c r="N558">
        <v>-39.174480000000003</v>
      </c>
      <c r="O558">
        <v>-37.45937</v>
      </c>
      <c r="P558">
        <v>-19.706623</v>
      </c>
    </row>
    <row r="559" spans="2:16" x14ac:dyDescent="0.25">
      <c r="B559">
        <v>32420000000</v>
      </c>
      <c r="C559">
        <v>-7.2735529000000003</v>
      </c>
      <c r="D559">
        <v>-35.944504000000002</v>
      </c>
      <c r="E559">
        <v>-19.241945000000001</v>
      </c>
      <c r="F559">
        <v>-37.131732999999997</v>
      </c>
      <c r="L559">
        <v>32420000000</v>
      </c>
      <c r="M559">
        <v>-11.648685</v>
      </c>
      <c r="N559">
        <v>-38.861201999999999</v>
      </c>
      <c r="O559">
        <v>-37.113922000000002</v>
      </c>
      <c r="P559">
        <v>-19.228287000000002</v>
      </c>
    </row>
    <row r="560" spans="2:16" x14ac:dyDescent="0.25">
      <c r="B560">
        <v>32605000000</v>
      </c>
      <c r="C560">
        <v>-7.2897501</v>
      </c>
      <c r="D560">
        <v>-35.838196000000003</v>
      </c>
      <c r="E560">
        <v>-18.758081000000001</v>
      </c>
      <c r="F560">
        <v>-36.877879999999998</v>
      </c>
      <c r="L560">
        <v>32605000000</v>
      </c>
      <c r="M560">
        <v>-10.744754</v>
      </c>
      <c r="N560">
        <v>-38.697730999999997</v>
      </c>
      <c r="O560">
        <v>-36.889977000000002</v>
      </c>
      <c r="P560">
        <v>-18.75489</v>
      </c>
    </row>
    <row r="561" spans="2:16" x14ac:dyDescent="0.25">
      <c r="B561">
        <v>32790000000</v>
      </c>
      <c r="C561">
        <v>-7.3673219999999997</v>
      </c>
      <c r="D561">
        <v>-35.792071999999997</v>
      </c>
      <c r="E561">
        <v>-18.341214999999998</v>
      </c>
      <c r="F561">
        <v>-36.636322</v>
      </c>
      <c r="L561">
        <v>32790000000</v>
      </c>
      <c r="M561">
        <v>-9.8714990999999994</v>
      </c>
      <c r="N561">
        <v>-38.632938000000003</v>
      </c>
      <c r="O561">
        <v>-36.738010000000003</v>
      </c>
      <c r="P561">
        <v>-18.319092000000001</v>
      </c>
    </row>
    <row r="562" spans="2:16" x14ac:dyDescent="0.25">
      <c r="B562">
        <v>32975000000</v>
      </c>
      <c r="C562">
        <v>-7.5013309000000001</v>
      </c>
      <c r="D562">
        <v>-35.785122000000001</v>
      </c>
      <c r="E562">
        <v>-17.950800000000001</v>
      </c>
      <c r="F562">
        <v>-36.515720000000002</v>
      </c>
      <c r="L562">
        <v>32975000000</v>
      </c>
      <c r="M562">
        <v>-9.0251465</v>
      </c>
      <c r="N562">
        <v>-38.636547</v>
      </c>
      <c r="O562">
        <v>-36.640999000000001</v>
      </c>
      <c r="P562">
        <v>-17.914563999999999</v>
      </c>
    </row>
    <row r="563" spans="2:16" x14ac:dyDescent="0.25">
      <c r="B563">
        <v>33160000000</v>
      </c>
      <c r="C563">
        <v>-7.6494926999999997</v>
      </c>
      <c r="D563">
        <v>-35.787669999999999</v>
      </c>
      <c r="E563">
        <v>-17.584095000000001</v>
      </c>
      <c r="F563">
        <v>-36.357608999999997</v>
      </c>
      <c r="L563">
        <v>33160000000</v>
      </c>
      <c r="M563">
        <v>-8.1344575999999993</v>
      </c>
      <c r="N563">
        <v>-38.507942</v>
      </c>
      <c r="O563">
        <v>-36.489773</v>
      </c>
      <c r="P563">
        <v>-17.545385</v>
      </c>
    </row>
    <row r="564" spans="2:16" x14ac:dyDescent="0.25">
      <c r="B564">
        <v>33345000000</v>
      </c>
      <c r="C564">
        <v>-7.8771462000000003</v>
      </c>
      <c r="D564">
        <v>-35.761726000000003</v>
      </c>
      <c r="E564">
        <v>-17.239141</v>
      </c>
      <c r="F564">
        <v>-36.202961000000002</v>
      </c>
      <c r="L564">
        <v>33345000000</v>
      </c>
      <c r="M564">
        <v>-7.3641062000000002</v>
      </c>
      <c r="N564">
        <v>-38.459426999999998</v>
      </c>
      <c r="O564">
        <v>-36.389980000000001</v>
      </c>
      <c r="P564">
        <v>-17.198516999999999</v>
      </c>
    </row>
    <row r="565" spans="2:16" x14ac:dyDescent="0.25">
      <c r="B565">
        <v>33530000000</v>
      </c>
      <c r="C565">
        <v>-8.1752967999999999</v>
      </c>
      <c r="D565">
        <v>-35.786082999999998</v>
      </c>
      <c r="E565">
        <v>-16.924531999999999</v>
      </c>
      <c r="F565">
        <v>-36.117866999999997</v>
      </c>
      <c r="L565">
        <v>33530000000</v>
      </c>
      <c r="M565">
        <v>-6.7405533999999996</v>
      </c>
      <c r="N565">
        <v>-38.510590000000001</v>
      </c>
      <c r="O565">
        <v>-36.307014000000002</v>
      </c>
      <c r="P565">
        <v>-16.884415000000001</v>
      </c>
    </row>
    <row r="566" spans="2:16" x14ac:dyDescent="0.25">
      <c r="B566">
        <v>33715000000</v>
      </c>
      <c r="C566">
        <v>-8.4676627999999994</v>
      </c>
      <c r="D566">
        <v>-35.852153999999999</v>
      </c>
      <c r="E566">
        <v>-16.619171000000001</v>
      </c>
      <c r="F566">
        <v>-36.055163999999998</v>
      </c>
      <c r="L566">
        <v>33715000000</v>
      </c>
      <c r="M566">
        <v>-6.1591215000000004</v>
      </c>
      <c r="N566">
        <v>-38.502972</v>
      </c>
      <c r="O566">
        <v>-36.175418999999998</v>
      </c>
      <c r="P566">
        <v>-16.601614000000001</v>
      </c>
    </row>
    <row r="567" spans="2:16" x14ac:dyDescent="0.25">
      <c r="B567">
        <v>33900000000</v>
      </c>
      <c r="C567">
        <v>-8.7443991000000008</v>
      </c>
      <c r="D567">
        <v>-35.890490999999997</v>
      </c>
      <c r="E567">
        <v>-16.335068</v>
      </c>
      <c r="F567">
        <v>-35.889530000000001</v>
      </c>
      <c r="L567">
        <v>33900000000</v>
      </c>
      <c r="M567">
        <v>-5.6208625000000003</v>
      </c>
      <c r="N567">
        <v>-38.457484999999998</v>
      </c>
      <c r="O567">
        <v>-36.003520999999999</v>
      </c>
      <c r="P567">
        <v>-16.340094000000001</v>
      </c>
    </row>
    <row r="568" spans="2:16" x14ac:dyDescent="0.25">
      <c r="B568">
        <v>34085000000</v>
      </c>
      <c r="C568">
        <v>-8.9996890999999994</v>
      </c>
      <c r="D568">
        <v>-35.974018000000001</v>
      </c>
      <c r="E568">
        <v>-16.083518999999999</v>
      </c>
      <c r="F568">
        <v>-35.750064999999999</v>
      </c>
      <c r="L568">
        <v>34085000000</v>
      </c>
      <c r="M568">
        <v>-5.2462872999999997</v>
      </c>
      <c r="N568">
        <v>-38.509830000000001</v>
      </c>
      <c r="O568">
        <v>-35.859833000000002</v>
      </c>
      <c r="P568">
        <v>-16.090209999999999</v>
      </c>
    </row>
    <row r="569" spans="2:16" x14ac:dyDescent="0.25">
      <c r="B569">
        <v>34270000000</v>
      </c>
      <c r="C569">
        <v>-9.1523619000000007</v>
      </c>
      <c r="D569">
        <v>-36.127602000000003</v>
      </c>
      <c r="E569">
        <v>-15.853562</v>
      </c>
      <c r="F569">
        <v>-35.606681999999999</v>
      </c>
      <c r="L569">
        <v>34270000000</v>
      </c>
      <c r="M569">
        <v>-4.8769416999999997</v>
      </c>
      <c r="N569">
        <v>-38.486041999999998</v>
      </c>
      <c r="O569">
        <v>-35.653346999999997</v>
      </c>
      <c r="P569">
        <v>-15.873003000000001</v>
      </c>
    </row>
    <row r="570" spans="2:16" x14ac:dyDescent="0.25">
      <c r="B570">
        <v>34455000000</v>
      </c>
      <c r="C570">
        <v>-9.1671925000000005</v>
      </c>
      <c r="D570">
        <v>-36.297790999999997</v>
      </c>
      <c r="E570">
        <v>-15.651176</v>
      </c>
      <c r="F570">
        <v>-35.378478999999999</v>
      </c>
      <c r="L570">
        <v>34455000000</v>
      </c>
      <c r="M570">
        <v>-4.5441637000000004</v>
      </c>
      <c r="N570">
        <v>-38.426788000000002</v>
      </c>
      <c r="O570">
        <v>-35.418446000000003</v>
      </c>
      <c r="P570">
        <v>-15.6822</v>
      </c>
    </row>
    <row r="571" spans="2:16" x14ac:dyDescent="0.25">
      <c r="B571">
        <v>34640000000</v>
      </c>
      <c r="C571">
        <v>-9.0547360999999995</v>
      </c>
      <c r="D571">
        <v>-36.428387000000001</v>
      </c>
      <c r="E571">
        <v>-15.48671</v>
      </c>
      <c r="F571">
        <v>-35.137909000000001</v>
      </c>
      <c r="L571">
        <v>34640000000</v>
      </c>
      <c r="M571">
        <v>-4.2462977999999998</v>
      </c>
      <c r="N571">
        <v>-38.344002000000003</v>
      </c>
      <c r="O571">
        <v>-35.191982000000003</v>
      </c>
      <c r="P571">
        <v>-15.518969</v>
      </c>
    </row>
    <row r="572" spans="2:16" x14ac:dyDescent="0.25">
      <c r="B572">
        <v>34825000000</v>
      </c>
      <c r="C572">
        <v>-8.8159389000000008</v>
      </c>
      <c r="D572">
        <v>-36.613647</v>
      </c>
      <c r="E572">
        <v>-15.367618999999999</v>
      </c>
      <c r="F572">
        <v>-34.941234999999999</v>
      </c>
      <c r="L572">
        <v>34825000000</v>
      </c>
      <c r="M572">
        <v>-4.0195322000000004</v>
      </c>
      <c r="N572">
        <v>-38.282494</v>
      </c>
      <c r="O572">
        <v>-34.961978999999999</v>
      </c>
      <c r="P572">
        <v>-15.382899999999999</v>
      </c>
    </row>
    <row r="573" spans="2:16" x14ac:dyDescent="0.25">
      <c r="B573">
        <v>35010000000</v>
      </c>
      <c r="C573">
        <v>-8.4721688999999998</v>
      </c>
      <c r="D573">
        <v>-36.760075000000001</v>
      </c>
      <c r="E573">
        <v>-15.293119000000001</v>
      </c>
      <c r="F573">
        <v>-34.742924000000002</v>
      </c>
      <c r="L573">
        <v>35010000000</v>
      </c>
      <c r="M573">
        <v>-3.8984426999999999</v>
      </c>
      <c r="N573">
        <v>-38.329506000000002</v>
      </c>
      <c r="O573">
        <v>-34.758144000000001</v>
      </c>
      <c r="P573">
        <v>-15.292448</v>
      </c>
    </row>
    <row r="574" spans="2:16" x14ac:dyDescent="0.25">
      <c r="B574">
        <v>35195000000</v>
      </c>
      <c r="C574">
        <v>-8.0445404000000007</v>
      </c>
      <c r="D574">
        <v>-36.851284</v>
      </c>
      <c r="E574">
        <v>-15.269494</v>
      </c>
      <c r="F574">
        <v>-34.586593999999998</v>
      </c>
      <c r="L574">
        <v>35195000000</v>
      </c>
      <c r="M574">
        <v>-3.8508700999999999</v>
      </c>
      <c r="N574">
        <v>-38.443192000000003</v>
      </c>
      <c r="O574">
        <v>-34.600658000000003</v>
      </c>
      <c r="P574">
        <v>-15.249129</v>
      </c>
    </row>
    <row r="575" spans="2:16" x14ac:dyDescent="0.25">
      <c r="B575">
        <v>35380000000</v>
      </c>
      <c r="C575">
        <v>-7.5857748999999997</v>
      </c>
      <c r="D575">
        <v>-36.900944000000003</v>
      </c>
      <c r="E575">
        <v>-15.285524000000001</v>
      </c>
      <c r="F575">
        <v>-34.452762999999997</v>
      </c>
      <c r="L575">
        <v>35380000000</v>
      </c>
      <c r="M575">
        <v>-3.8317220000000001</v>
      </c>
      <c r="N575">
        <v>-38.507488000000002</v>
      </c>
      <c r="O575">
        <v>-34.436549999999997</v>
      </c>
      <c r="P575">
        <v>-15.254308999999999</v>
      </c>
    </row>
    <row r="576" spans="2:16" x14ac:dyDescent="0.25">
      <c r="B576">
        <v>35565000000</v>
      </c>
      <c r="C576">
        <v>-7.1377930999999997</v>
      </c>
      <c r="D576">
        <v>-36.958312999999997</v>
      </c>
      <c r="E576">
        <v>-15.350973</v>
      </c>
      <c r="F576">
        <v>-34.323086000000004</v>
      </c>
      <c r="L576">
        <v>35565000000</v>
      </c>
      <c r="M576">
        <v>-3.8496329999999999</v>
      </c>
      <c r="N576">
        <v>-38.549156000000004</v>
      </c>
      <c r="O576">
        <v>-34.302146999999998</v>
      </c>
      <c r="P576">
        <v>-15.302294</v>
      </c>
    </row>
    <row r="577" spans="2:16" x14ac:dyDescent="0.25">
      <c r="B577">
        <v>35750000000</v>
      </c>
      <c r="C577">
        <v>-6.7200727000000002</v>
      </c>
      <c r="D577">
        <v>-36.983226999999999</v>
      </c>
      <c r="E577">
        <v>-15.457758</v>
      </c>
      <c r="F577">
        <v>-34.199176999999999</v>
      </c>
      <c r="L577">
        <v>35750000000</v>
      </c>
      <c r="M577">
        <v>-3.871146</v>
      </c>
      <c r="N577">
        <v>-38.545521000000001</v>
      </c>
      <c r="O577">
        <v>-34.176623999999997</v>
      </c>
      <c r="P577">
        <v>-15.399699</v>
      </c>
    </row>
    <row r="578" spans="2:16" x14ac:dyDescent="0.25">
      <c r="B578">
        <v>35935000000</v>
      </c>
      <c r="C578">
        <v>-6.3376780000000004</v>
      </c>
      <c r="D578">
        <v>-37.010635000000001</v>
      </c>
      <c r="E578">
        <v>-15.594225</v>
      </c>
      <c r="F578">
        <v>-34.118099000000001</v>
      </c>
      <c r="L578">
        <v>35935000000</v>
      </c>
      <c r="M578">
        <v>-3.9092169000000001</v>
      </c>
      <c r="N578">
        <v>-38.520930999999997</v>
      </c>
      <c r="O578">
        <v>-34.075775</v>
      </c>
      <c r="P578">
        <v>-15.536709</v>
      </c>
    </row>
    <row r="579" spans="2:16" x14ac:dyDescent="0.25">
      <c r="B579">
        <v>36120000000</v>
      </c>
      <c r="C579">
        <v>-6.0279055000000001</v>
      </c>
      <c r="D579">
        <v>-37.021790000000003</v>
      </c>
      <c r="E579">
        <v>-15.755571</v>
      </c>
      <c r="F579">
        <v>-34.012478000000002</v>
      </c>
      <c r="L579">
        <v>36120000000</v>
      </c>
      <c r="M579">
        <v>-3.9374745</v>
      </c>
      <c r="N579">
        <v>-38.438583000000001</v>
      </c>
      <c r="O579">
        <v>-33.966301000000001</v>
      </c>
      <c r="P579">
        <v>-15.706302000000001</v>
      </c>
    </row>
    <row r="580" spans="2:16" x14ac:dyDescent="0.25">
      <c r="B580">
        <v>36305000000</v>
      </c>
      <c r="C580">
        <v>-5.7736172999999997</v>
      </c>
      <c r="D580">
        <v>-37.049633</v>
      </c>
      <c r="E580">
        <v>-15.945895999999999</v>
      </c>
      <c r="F580">
        <v>-33.916580000000003</v>
      </c>
      <c r="L580">
        <v>36305000000</v>
      </c>
      <c r="M580">
        <v>-3.9536674000000001</v>
      </c>
      <c r="N580">
        <v>-38.362602000000003</v>
      </c>
      <c r="O580">
        <v>-33.887203</v>
      </c>
      <c r="P580">
        <v>-15.897952</v>
      </c>
    </row>
    <row r="581" spans="2:16" x14ac:dyDescent="0.25">
      <c r="B581">
        <v>36490000000</v>
      </c>
      <c r="C581">
        <v>-5.5609646000000001</v>
      </c>
      <c r="D581">
        <v>-37.038639000000003</v>
      </c>
      <c r="E581">
        <v>-16.142994000000002</v>
      </c>
      <c r="F581">
        <v>-33.850712000000001</v>
      </c>
      <c r="L581">
        <v>36490000000</v>
      </c>
      <c r="M581">
        <v>-3.9678917</v>
      </c>
      <c r="N581">
        <v>-38.323672999999999</v>
      </c>
      <c r="O581">
        <v>-33.808903000000001</v>
      </c>
      <c r="P581">
        <v>-16.104713</v>
      </c>
    </row>
    <row r="582" spans="2:16" x14ac:dyDescent="0.25">
      <c r="B582">
        <v>36675000000</v>
      </c>
      <c r="C582">
        <v>-5.3942261</v>
      </c>
      <c r="D582">
        <v>-37.035266999999997</v>
      </c>
      <c r="E582">
        <v>-16.352906999999998</v>
      </c>
      <c r="F582">
        <v>-33.814200999999997</v>
      </c>
      <c r="L582">
        <v>36675000000</v>
      </c>
      <c r="M582">
        <v>-3.9836326</v>
      </c>
      <c r="N582">
        <v>-38.332146000000002</v>
      </c>
      <c r="O582">
        <v>-33.736297999999998</v>
      </c>
      <c r="P582">
        <v>-16.323772000000002</v>
      </c>
    </row>
    <row r="583" spans="2:16" x14ac:dyDescent="0.25">
      <c r="B583">
        <v>36860000000</v>
      </c>
      <c r="C583">
        <v>-5.2842931999999996</v>
      </c>
      <c r="D583">
        <v>-37.074120000000001</v>
      </c>
      <c r="E583">
        <v>-16.567537000000002</v>
      </c>
      <c r="F583">
        <v>-33.755661000000003</v>
      </c>
      <c r="L583">
        <v>36860000000</v>
      </c>
      <c r="M583">
        <v>-3.9811318</v>
      </c>
      <c r="N583">
        <v>-38.326144999999997</v>
      </c>
      <c r="O583">
        <v>-33.699435999999999</v>
      </c>
      <c r="P583">
        <v>-16.554414999999999</v>
      </c>
    </row>
    <row r="584" spans="2:16" x14ac:dyDescent="0.25">
      <c r="B584">
        <v>37045000000</v>
      </c>
      <c r="C584">
        <v>-5.1995087</v>
      </c>
      <c r="D584">
        <v>-37.158123000000003</v>
      </c>
      <c r="E584">
        <v>-16.786753000000001</v>
      </c>
      <c r="F584">
        <v>-33.730511</v>
      </c>
      <c r="L584">
        <v>37045000000</v>
      </c>
      <c r="M584">
        <v>-3.9699637999999999</v>
      </c>
      <c r="N584">
        <v>-38.416240999999999</v>
      </c>
      <c r="O584">
        <v>-33.665545999999999</v>
      </c>
      <c r="P584">
        <v>-16.793123000000001</v>
      </c>
    </row>
    <row r="585" spans="2:16" x14ac:dyDescent="0.25">
      <c r="B585">
        <v>37230000000</v>
      </c>
      <c r="C585">
        <v>-5.1242761999999997</v>
      </c>
      <c r="D585">
        <v>-37.270316999999999</v>
      </c>
      <c r="E585">
        <v>-17.009148</v>
      </c>
      <c r="F585">
        <v>-33.682105999999997</v>
      </c>
      <c r="L585">
        <v>37230000000</v>
      </c>
      <c r="M585">
        <v>-3.9613508999999998</v>
      </c>
      <c r="N585">
        <v>-38.551322999999996</v>
      </c>
      <c r="O585">
        <v>-33.647224000000001</v>
      </c>
      <c r="P585">
        <v>-17.037618999999999</v>
      </c>
    </row>
    <row r="586" spans="2:16" x14ac:dyDescent="0.25">
      <c r="B586">
        <v>37415000000</v>
      </c>
      <c r="C586">
        <v>-5.0648898999999998</v>
      </c>
      <c r="D586">
        <v>-37.481273999999999</v>
      </c>
      <c r="E586">
        <v>-17.247591</v>
      </c>
      <c r="F586">
        <v>-33.678092999999997</v>
      </c>
      <c r="L586">
        <v>37415000000</v>
      </c>
      <c r="M586">
        <v>-3.9527979000000002</v>
      </c>
      <c r="N586">
        <v>-38.731827000000003</v>
      </c>
      <c r="O586">
        <v>-33.636702999999997</v>
      </c>
      <c r="P586">
        <v>-17.288118000000001</v>
      </c>
    </row>
    <row r="587" spans="2:16" x14ac:dyDescent="0.25">
      <c r="B587">
        <v>37600000000</v>
      </c>
      <c r="C587">
        <v>-5.0310674000000004</v>
      </c>
      <c r="D587">
        <v>-37.782725999999997</v>
      </c>
      <c r="E587">
        <v>-17.483664000000001</v>
      </c>
      <c r="F587">
        <v>-33.667507000000001</v>
      </c>
      <c r="L587">
        <v>37600000000</v>
      </c>
      <c r="M587">
        <v>-3.9367079999999999</v>
      </c>
      <c r="N587">
        <v>-39.008476000000002</v>
      </c>
      <c r="O587">
        <v>-33.657082000000003</v>
      </c>
      <c r="P587">
        <v>-17.545763000000001</v>
      </c>
    </row>
    <row r="588" spans="2:16" x14ac:dyDescent="0.25">
      <c r="B588">
        <v>37785000000</v>
      </c>
      <c r="C588">
        <v>-4.9917087999999996</v>
      </c>
      <c r="D588">
        <v>-38.160477</v>
      </c>
      <c r="E588">
        <v>-17.725657000000002</v>
      </c>
      <c r="F588">
        <v>-33.701430999999999</v>
      </c>
      <c r="L588">
        <v>37785000000</v>
      </c>
      <c r="M588">
        <v>-3.9253542000000001</v>
      </c>
      <c r="N588">
        <v>-39.534027000000002</v>
      </c>
      <c r="O588">
        <v>-33.745196999999997</v>
      </c>
      <c r="P588">
        <v>-17.807438000000001</v>
      </c>
    </row>
    <row r="589" spans="2:16" x14ac:dyDescent="0.25">
      <c r="B589">
        <v>37970000000</v>
      </c>
      <c r="C589">
        <v>-4.9316358999999999</v>
      </c>
      <c r="D589">
        <v>-38.640113999999997</v>
      </c>
      <c r="E589">
        <v>-17.979965</v>
      </c>
      <c r="F589">
        <v>-33.810184</v>
      </c>
      <c r="L589">
        <v>37970000000</v>
      </c>
      <c r="M589">
        <v>-3.9364726999999999</v>
      </c>
      <c r="N589">
        <v>-40.040126999999998</v>
      </c>
      <c r="O589">
        <v>-33.891933000000002</v>
      </c>
      <c r="P589">
        <v>-18.070971</v>
      </c>
    </row>
    <row r="590" spans="2:16" x14ac:dyDescent="0.25">
      <c r="B590">
        <v>38155000000</v>
      </c>
      <c r="C590">
        <v>-4.8742428000000002</v>
      </c>
      <c r="D590">
        <v>-39.302658000000001</v>
      </c>
      <c r="E590">
        <v>-18.232741999999998</v>
      </c>
      <c r="F590">
        <v>-33.995258</v>
      </c>
      <c r="L590">
        <v>38155000000</v>
      </c>
      <c r="M590">
        <v>-3.9614096000000001</v>
      </c>
      <c r="N590">
        <v>-40.709735999999999</v>
      </c>
      <c r="O590">
        <v>-34.117386000000003</v>
      </c>
      <c r="P590">
        <v>-18.330351</v>
      </c>
    </row>
    <row r="591" spans="2:16" x14ac:dyDescent="0.25">
      <c r="B591">
        <v>38340000000</v>
      </c>
      <c r="C591">
        <v>-4.8107499999999996</v>
      </c>
      <c r="D591">
        <v>-40.206645999999999</v>
      </c>
      <c r="E591">
        <v>-18.481956</v>
      </c>
      <c r="F591">
        <v>-34.262439999999998</v>
      </c>
      <c r="L591">
        <v>38340000000</v>
      </c>
      <c r="M591">
        <v>-4.0003928999999996</v>
      </c>
      <c r="N591">
        <v>-41.444363000000003</v>
      </c>
      <c r="O591">
        <v>-34.411704999999998</v>
      </c>
      <c r="P591">
        <v>-18.581367</v>
      </c>
    </row>
    <row r="592" spans="2:16" x14ac:dyDescent="0.25">
      <c r="B592">
        <v>38525000000</v>
      </c>
      <c r="C592">
        <v>-4.7381186</v>
      </c>
      <c r="D592">
        <v>-41.154533000000001</v>
      </c>
      <c r="E592">
        <v>-18.723943999999999</v>
      </c>
      <c r="F592">
        <v>-34.601097000000003</v>
      </c>
      <c r="L592">
        <v>38525000000</v>
      </c>
      <c r="M592">
        <v>-4.0548000000000002</v>
      </c>
      <c r="N592">
        <v>-42.389705999999997</v>
      </c>
      <c r="O592">
        <v>-34.814743</v>
      </c>
      <c r="P592">
        <v>-18.816953999999999</v>
      </c>
    </row>
    <row r="593" spans="2:16" x14ac:dyDescent="0.25">
      <c r="B593">
        <v>38710000000</v>
      </c>
      <c r="C593">
        <v>-4.6565127000000004</v>
      </c>
      <c r="D593">
        <v>-42.335903000000002</v>
      </c>
      <c r="E593">
        <v>-18.946888000000001</v>
      </c>
      <c r="F593">
        <v>-35.064053000000001</v>
      </c>
      <c r="L593">
        <v>38710000000</v>
      </c>
      <c r="M593">
        <v>-4.1383108999999996</v>
      </c>
      <c r="N593">
        <v>-43.449463000000002</v>
      </c>
      <c r="O593">
        <v>-35.244185999999999</v>
      </c>
      <c r="P593">
        <v>-19.022673000000001</v>
      </c>
    </row>
    <row r="594" spans="2:16" x14ac:dyDescent="0.25">
      <c r="B594">
        <v>38895000000</v>
      </c>
      <c r="C594">
        <v>-4.5854353999999997</v>
      </c>
      <c r="D594">
        <v>-43.656016999999999</v>
      </c>
      <c r="E594">
        <v>-19.128430999999999</v>
      </c>
      <c r="F594">
        <v>-35.568077000000002</v>
      </c>
      <c r="L594">
        <v>38895000000</v>
      </c>
      <c r="M594">
        <v>-4.2492013000000002</v>
      </c>
      <c r="N594">
        <v>-44.792053000000003</v>
      </c>
      <c r="O594">
        <v>-35.783828999999997</v>
      </c>
      <c r="P594">
        <v>-19.188890000000001</v>
      </c>
    </row>
    <row r="595" spans="2:16" x14ac:dyDescent="0.25">
      <c r="B595">
        <v>39080000000</v>
      </c>
      <c r="C595">
        <v>-4.5202593999999996</v>
      </c>
      <c r="D595">
        <v>-45.301600999999998</v>
      </c>
      <c r="E595">
        <v>-19.290648999999998</v>
      </c>
      <c r="F595">
        <v>-36.218369000000003</v>
      </c>
      <c r="L595">
        <v>39080000000</v>
      </c>
      <c r="M595">
        <v>-4.3794164999999996</v>
      </c>
      <c r="N595">
        <v>-46.478755999999997</v>
      </c>
      <c r="O595">
        <v>-36.329861000000001</v>
      </c>
      <c r="P595">
        <v>-19.327793</v>
      </c>
    </row>
    <row r="596" spans="2:16" x14ac:dyDescent="0.25">
      <c r="B596">
        <v>39265000000</v>
      </c>
      <c r="C596">
        <v>-4.4642229000000002</v>
      </c>
      <c r="D596">
        <v>-46.859707</v>
      </c>
      <c r="E596">
        <v>-19.401617000000002</v>
      </c>
      <c r="F596">
        <v>-36.894587999999999</v>
      </c>
      <c r="L596">
        <v>39265000000</v>
      </c>
      <c r="M596">
        <v>-4.5384541</v>
      </c>
      <c r="N596">
        <v>-48.415160999999998</v>
      </c>
      <c r="O596">
        <v>-36.94894</v>
      </c>
      <c r="P596">
        <v>-19.412566999999999</v>
      </c>
    </row>
    <row r="597" spans="2:16" x14ac:dyDescent="0.25">
      <c r="B597">
        <v>39450000000</v>
      </c>
      <c r="C597">
        <v>-4.4212822999999997</v>
      </c>
      <c r="D597">
        <v>-48.422226000000002</v>
      </c>
      <c r="E597">
        <v>-19.474895</v>
      </c>
      <c r="F597">
        <v>-37.661358</v>
      </c>
      <c r="L597">
        <v>39450000000</v>
      </c>
      <c r="M597">
        <v>-4.7171173</v>
      </c>
      <c r="N597">
        <v>-50.538764999999998</v>
      </c>
      <c r="O597">
        <v>-37.635734999999997</v>
      </c>
      <c r="P597">
        <v>-19.456631000000002</v>
      </c>
    </row>
    <row r="598" spans="2:16" x14ac:dyDescent="0.25">
      <c r="B598">
        <v>39635000000</v>
      </c>
      <c r="C598">
        <v>-4.3961220000000001</v>
      </c>
      <c r="D598">
        <v>-49.829104999999998</v>
      </c>
      <c r="E598">
        <v>-19.509160999999999</v>
      </c>
      <c r="F598">
        <v>-38.410446</v>
      </c>
      <c r="L598">
        <v>39635000000</v>
      </c>
      <c r="M598">
        <v>-4.9150828999999998</v>
      </c>
      <c r="N598">
        <v>-53.092357999999997</v>
      </c>
      <c r="O598">
        <v>-38.446579</v>
      </c>
      <c r="P598">
        <v>-19.469643000000001</v>
      </c>
    </row>
    <row r="599" spans="2:16" x14ac:dyDescent="0.25">
      <c r="B599">
        <v>39820000000</v>
      </c>
      <c r="C599">
        <v>-4.3992996</v>
      </c>
      <c r="D599">
        <v>-50.740780000000001</v>
      </c>
      <c r="E599">
        <v>-19.510145000000001</v>
      </c>
      <c r="F599">
        <v>-39.266373000000002</v>
      </c>
      <c r="L599">
        <v>39820000000</v>
      </c>
      <c r="M599">
        <v>-5.1107049</v>
      </c>
      <c r="N599">
        <v>-55.796855999999998</v>
      </c>
      <c r="O599">
        <v>-39.281970999999999</v>
      </c>
      <c r="P599">
        <v>-19.447406999999998</v>
      </c>
    </row>
    <row r="600" spans="2:16" x14ac:dyDescent="0.25">
      <c r="B600">
        <v>40005000000</v>
      </c>
      <c r="C600">
        <v>-4.4351706999999996</v>
      </c>
      <c r="D600">
        <v>-51.084834999999998</v>
      </c>
      <c r="E600">
        <v>-19.452583000000001</v>
      </c>
      <c r="F600">
        <v>-40.168574999999997</v>
      </c>
      <c r="L600">
        <v>40005000000</v>
      </c>
      <c r="M600">
        <v>-5.3004236000000002</v>
      </c>
      <c r="N600">
        <v>-60.346645000000002</v>
      </c>
      <c r="O600">
        <v>-40.237037999999998</v>
      </c>
      <c r="P600">
        <v>-19.377609</v>
      </c>
    </row>
    <row r="601" spans="2:16" x14ac:dyDescent="0.25">
      <c r="B601">
        <v>40190000000</v>
      </c>
      <c r="C601">
        <v>-4.5023087999999998</v>
      </c>
      <c r="D601">
        <v>-50.985045999999997</v>
      </c>
      <c r="E601">
        <v>-19.375565999999999</v>
      </c>
      <c r="F601">
        <v>-41.227642000000003</v>
      </c>
      <c r="L601">
        <v>40190000000</v>
      </c>
      <c r="M601">
        <v>-5.4807762999999996</v>
      </c>
      <c r="N601">
        <v>-62.854385000000001</v>
      </c>
      <c r="O601">
        <v>-41.287681999999997</v>
      </c>
      <c r="P601">
        <v>-19.299735999999999</v>
      </c>
    </row>
    <row r="602" spans="2:16" x14ac:dyDescent="0.25">
      <c r="B602">
        <v>40375000000</v>
      </c>
      <c r="C602">
        <v>-4.5882788000000003</v>
      </c>
      <c r="D602">
        <v>-50.398361000000001</v>
      </c>
      <c r="E602">
        <v>-19.345956999999999</v>
      </c>
      <c r="F602">
        <v>-42.472664000000002</v>
      </c>
      <c r="L602">
        <v>40375000000</v>
      </c>
      <c r="M602">
        <v>-5.6614570999999998</v>
      </c>
      <c r="N602">
        <v>-63.514792999999997</v>
      </c>
      <c r="O602">
        <v>-42.419037000000003</v>
      </c>
      <c r="P602">
        <v>-19.22484</v>
      </c>
    </row>
    <row r="603" spans="2:16" x14ac:dyDescent="0.25">
      <c r="B603">
        <v>40560000000</v>
      </c>
      <c r="C603">
        <v>-4.7158116999999997</v>
      </c>
      <c r="D603">
        <v>-49.605575999999999</v>
      </c>
      <c r="E603">
        <v>-19.262806000000001</v>
      </c>
      <c r="F603">
        <v>-44.072823</v>
      </c>
      <c r="L603">
        <v>40560000000</v>
      </c>
      <c r="M603">
        <v>-5.8141227000000004</v>
      </c>
      <c r="N603">
        <v>-63.020237000000002</v>
      </c>
      <c r="O603">
        <v>-43.630504999999999</v>
      </c>
      <c r="P603">
        <v>-19.174019000000001</v>
      </c>
    </row>
    <row r="604" spans="2:16" x14ac:dyDescent="0.25">
      <c r="B604">
        <v>40745000000</v>
      </c>
      <c r="C604">
        <v>-4.8528547</v>
      </c>
      <c r="D604">
        <v>-48.939754000000001</v>
      </c>
      <c r="E604">
        <v>-19.244827000000001</v>
      </c>
      <c r="F604">
        <v>-45.285235999999998</v>
      </c>
      <c r="L604">
        <v>40745000000</v>
      </c>
      <c r="M604">
        <v>-5.9547695999999997</v>
      </c>
      <c r="N604">
        <v>-61.579268999999996</v>
      </c>
      <c r="O604">
        <v>-44.759422000000001</v>
      </c>
      <c r="P604">
        <v>-19.171862000000001</v>
      </c>
    </row>
    <row r="605" spans="2:16" x14ac:dyDescent="0.25">
      <c r="B605">
        <v>40930000000</v>
      </c>
      <c r="C605">
        <v>-4.9593591999999997</v>
      </c>
      <c r="D605">
        <v>-48.619548999999999</v>
      </c>
      <c r="E605">
        <v>-19.249796</v>
      </c>
      <c r="F605">
        <v>-46.121811000000001</v>
      </c>
      <c r="L605">
        <v>40930000000</v>
      </c>
      <c r="M605">
        <v>-6.1010078999999999</v>
      </c>
      <c r="N605">
        <v>-57.379364000000002</v>
      </c>
      <c r="O605">
        <v>-45.322395</v>
      </c>
      <c r="P605">
        <v>-19.19191</v>
      </c>
    </row>
    <row r="606" spans="2:16" x14ac:dyDescent="0.25">
      <c r="B606">
        <v>41115000000</v>
      </c>
      <c r="C606">
        <v>-5.0556692999999999</v>
      </c>
      <c r="D606">
        <v>-48.503653999999997</v>
      </c>
      <c r="E606">
        <v>-19.135764999999999</v>
      </c>
      <c r="F606">
        <v>-46.010483000000001</v>
      </c>
      <c r="L606">
        <v>41115000000</v>
      </c>
      <c r="M606">
        <v>-6.2568397999999998</v>
      </c>
      <c r="N606">
        <v>-54.561565000000002</v>
      </c>
      <c r="O606">
        <v>-45.000259</v>
      </c>
      <c r="P606">
        <v>-19.098386999999999</v>
      </c>
    </row>
    <row r="607" spans="2:16" x14ac:dyDescent="0.25">
      <c r="B607">
        <v>41300000000</v>
      </c>
      <c r="C607">
        <v>-5.1317653999999999</v>
      </c>
      <c r="D607">
        <v>-49.620162999999998</v>
      </c>
      <c r="E607">
        <v>-18.865248000000001</v>
      </c>
      <c r="F607">
        <v>-44.226317999999999</v>
      </c>
      <c r="L607">
        <v>41300000000</v>
      </c>
      <c r="M607">
        <v>-6.4523864</v>
      </c>
      <c r="N607">
        <v>-52.439628999999996</v>
      </c>
      <c r="O607">
        <v>-43.221600000000002</v>
      </c>
      <c r="P607">
        <v>-18.901319999999998</v>
      </c>
    </row>
    <row r="608" spans="2:16" x14ac:dyDescent="0.25">
      <c r="B608">
        <v>41485000000</v>
      </c>
      <c r="C608">
        <v>-5.1860932999999996</v>
      </c>
      <c r="D608">
        <v>-50.847808999999998</v>
      </c>
      <c r="E608">
        <v>-18.571728</v>
      </c>
      <c r="F608">
        <v>-40.560977999999999</v>
      </c>
      <c r="L608">
        <v>41485000000</v>
      </c>
      <c r="M608">
        <v>-6.7258759000000001</v>
      </c>
      <c r="N608">
        <v>-50.523518000000003</v>
      </c>
      <c r="O608">
        <v>-39.859420999999998</v>
      </c>
      <c r="P608">
        <v>-18.607834</v>
      </c>
    </row>
    <row r="609" spans="2:16" x14ac:dyDescent="0.25">
      <c r="B609">
        <v>41670000000</v>
      </c>
      <c r="C609">
        <v>-5.2350450000000004</v>
      </c>
      <c r="D609">
        <v>-50.855122000000001</v>
      </c>
      <c r="E609">
        <v>-18.158241</v>
      </c>
      <c r="F609">
        <v>-36.811134000000003</v>
      </c>
      <c r="L609">
        <v>41670000000</v>
      </c>
      <c r="M609">
        <v>-7.0394072999999997</v>
      </c>
      <c r="N609">
        <v>-48.669662000000002</v>
      </c>
      <c r="O609">
        <v>-36.153004000000003</v>
      </c>
      <c r="P609">
        <v>-18.214485</v>
      </c>
    </row>
    <row r="610" spans="2:16" x14ac:dyDescent="0.25">
      <c r="B610">
        <v>41855000000</v>
      </c>
      <c r="C610">
        <v>-5.3003901999999998</v>
      </c>
      <c r="D610">
        <v>-50.305889000000001</v>
      </c>
      <c r="E610">
        <v>-17.672314</v>
      </c>
      <c r="F610">
        <v>-33.551079000000001</v>
      </c>
      <c r="L610">
        <v>41855000000</v>
      </c>
      <c r="M610">
        <v>-7.3643751000000002</v>
      </c>
      <c r="N610">
        <v>-47.591141</v>
      </c>
      <c r="O610">
        <v>-33.179020000000001</v>
      </c>
      <c r="P610">
        <v>-17.751283999999998</v>
      </c>
    </row>
    <row r="611" spans="2:16" x14ac:dyDescent="0.25">
      <c r="B611">
        <v>42040000000</v>
      </c>
      <c r="C611">
        <v>-5.3626861999999997</v>
      </c>
      <c r="D611">
        <v>-49.869571999999998</v>
      </c>
      <c r="E611">
        <v>-17.244357999999998</v>
      </c>
      <c r="F611">
        <v>-31.050830999999999</v>
      </c>
      <c r="L611">
        <v>42040000000</v>
      </c>
      <c r="M611">
        <v>-7.6541467000000001</v>
      </c>
      <c r="N611">
        <v>-47.248179999999998</v>
      </c>
      <c r="O611">
        <v>-30.966771999999999</v>
      </c>
      <c r="P611">
        <v>-17.335170999999999</v>
      </c>
    </row>
    <row r="612" spans="2:16" x14ac:dyDescent="0.25">
      <c r="B612">
        <v>42225000000</v>
      </c>
      <c r="C612">
        <v>-5.4313802999999998</v>
      </c>
      <c r="D612">
        <v>-48.718555000000002</v>
      </c>
      <c r="E612">
        <v>-16.845427999999998</v>
      </c>
      <c r="F612">
        <v>-29.873415000000001</v>
      </c>
      <c r="L612">
        <v>42225000000</v>
      </c>
      <c r="M612">
        <v>-7.9131684</v>
      </c>
      <c r="N612">
        <v>-47.652348000000003</v>
      </c>
      <c r="O612">
        <v>-29.911192</v>
      </c>
      <c r="P612">
        <v>-16.950023999999999</v>
      </c>
    </row>
    <row r="613" spans="2:16" x14ac:dyDescent="0.25">
      <c r="B613">
        <v>42410000000</v>
      </c>
      <c r="C613">
        <v>-5.4978312999999996</v>
      </c>
      <c r="D613">
        <v>-47.308200999999997</v>
      </c>
      <c r="E613">
        <v>-16.468554000000001</v>
      </c>
      <c r="F613">
        <v>-30.004719000000001</v>
      </c>
      <c r="L613">
        <v>42410000000</v>
      </c>
      <c r="M613">
        <v>-8.0993508999999992</v>
      </c>
      <c r="N613">
        <v>-48.247062999999997</v>
      </c>
      <c r="O613">
        <v>-30.086697000000001</v>
      </c>
      <c r="P613">
        <v>-16.571444</v>
      </c>
    </row>
    <row r="614" spans="2:16" x14ac:dyDescent="0.25">
      <c r="B614">
        <v>42595000000</v>
      </c>
      <c r="C614">
        <v>-5.5683603000000002</v>
      </c>
      <c r="D614">
        <v>-47.231814999999997</v>
      </c>
      <c r="E614">
        <v>-16.099862999999999</v>
      </c>
      <c r="F614">
        <v>-30.247765999999999</v>
      </c>
      <c r="L614">
        <v>42595000000</v>
      </c>
      <c r="M614">
        <v>-8.2462157999999999</v>
      </c>
      <c r="N614">
        <v>-49.067267999999999</v>
      </c>
      <c r="O614">
        <v>-30.385721</v>
      </c>
      <c r="P614">
        <v>-16.193407000000001</v>
      </c>
    </row>
    <row r="615" spans="2:16" x14ac:dyDescent="0.25">
      <c r="B615">
        <v>42780000000</v>
      </c>
      <c r="C615">
        <v>-5.6578751</v>
      </c>
      <c r="D615">
        <v>-47.244335</v>
      </c>
      <c r="E615">
        <v>-15.751389</v>
      </c>
      <c r="F615">
        <v>-30.020868</v>
      </c>
      <c r="L615">
        <v>42780000000</v>
      </c>
      <c r="M615">
        <v>-8.3373547000000006</v>
      </c>
      <c r="N615">
        <v>-49.339236999999997</v>
      </c>
      <c r="O615">
        <v>-30.186308</v>
      </c>
      <c r="P615">
        <v>-15.827736</v>
      </c>
    </row>
    <row r="616" spans="2:16" x14ac:dyDescent="0.25">
      <c r="B616">
        <v>42965000000</v>
      </c>
      <c r="C616">
        <v>-5.7568979000000002</v>
      </c>
      <c r="D616">
        <v>-46.970359999999999</v>
      </c>
      <c r="E616">
        <v>-15.434067000000001</v>
      </c>
      <c r="F616">
        <v>-29.578704999999999</v>
      </c>
      <c r="L616">
        <v>42965000000</v>
      </c>
      <c r="M616">
        <v>-8.4084873000000009</v>
      </c>
      <c r="N616">
        <v>-48.923740000000002</v>
      </c>
      <c r="O616">
        <v>-29.724616999999999</v>
      </c>
      <c r="P616">
        <v>-15.487897999999999</v>
      </c>
    </row>
    <row r="617" spans="2:16" x14ac:dyDescent="0.25">
      <c r="B617">
        <v>43150000000</v>
      </c>
      <c r="C617">
        <v>-5.8885035999999999</v>
      </c>
      <c r="D617">
        <v>-46.375003999999997</v>
      </c>
      <c r="E617">
        <v>-15.140103</v>
      </c>
      <c r="F617">
        <v>-29.036190000000001</v>
      </c>
      <c r="L617">
        <v>43150000000</v>
      </c>
      <c r="M617">
        <v>-8.3780823000000009</v>
      </c>
      <c r="N617">
        <v>-48.060138999999999</v>
      </c>
      <c r="O617">
        <v>-29.190956</v>
      </c>
      <c r="P617">
        <v>-15.163394</v>
      </c>
    </row>
    <row r="618" spans="2:16" x14ac:dyDescent="0.25">
      <c r="B618">
        <v>43335000000</v>
      </c>
      <c r="C618">
        <v>-6.0690517000000002</v>
      </c>
      <c r="D618">
        <v>-45.573535999999997</v>
      </c>
      <c r="E618">
        <v>-14.861863</v>
      </c>
      <c r="F618">
        <v>-28.349751000000001</v>
      </c>
      <c r="L618">
        <v>43335000000</v>
      </c>
      <c r="M618">
        <v>-8.2528620000000004</v>
      </c>
      <c r="N618">
        <v>-46.831786999999998</v>
      </c>
      <c r="O618">
        <v>-28.464466000000002</v>
      </c>
      <c r="P618">
        <v>-14.862587</v>
      </c>
    </row>
    <row r="619" spans="2:16" x14ac:dyDescent="0.25">
      <c r="B619">
        <v>43520000000</v>
      </c>
      <c r="C619">
        <v>-6.2813368000000001</v>
      </c>
      <c r="D619">
        <v>-44.389671</v>
      </c>
      <c r="E619">
        <v>-14.614919</v>
      </c>
      <c r="F619">
        <v>-27.658348</v>
      </c>
      <c r="L619">
        <v>43520000000</v>
      </c>
      <c r="M619">
        <v>-8.0388707999999998</v>
      </c>
      <c r="N619">
        <v>-45.481791999999999</v>
      </c>
      <c r="O619">
        <v>-27.725097999999999</v>
      </c>
      <c r="P619">
        <v>-14.594846</v>
      </c>
    </row>
    <row r="620" spans="2:16" x14ac:dyDescent="0.25">
      <c r="B620">
        <v>43705000000</v>
      </c>
      <c r="C620">
        <v>-6.5483092999999997</v>
      </c>
      <c r="D620">
        <v>-43.167355000000001</v>
      </c>
      <c r="E620">
        <v>-14.394176</v>
      </c>
      <c r="F620">
        <v>-26.937874000000001</v>
      </c>
      <c r="L620">
        <v>43705000000</v>
      </c>
      <c r="M620">
        <v>-7.7753152999999999</v>
      </c>
      <c r="N620">
        <v>-43.956406000000001</v>
      </c>
      <c r="O620">
        <v>-26.971285000000002</v>
      </c>
      <c r="P620">
        <v>-14.355646</v>
      </c>
    </row>
    <row r="621" spans="2:16" x14ac:dyDescent="0.25">
      <c r="B621">
        <v>43890000000</v>
      </c>
      <c r="C621">
        <v>-6.9266481000000004</v>
      </c>
      <c r="D621">
        <v>-41.831550999999997</v>
      </c>
      <c r="E621">
        <v>-14.187061</v>
      </c>
      <c r="F621">
        <v>-26.192437999999999</v>
      </c>
      <c r="L621">
        <v>43890000000</v>
      </c>
      <c r="M621">
        <v>-7.4448590000000001</v>
      </c>
      <c r="N621">
        <v>-42.473514999999999</v>
      </c>
      <c r="O621">
        <v>-26.259819</v>
      </c>
      <c r="P621">
        <v>-14.14687</v>
      </c>
    </row>
    <row r="622" spans="2:16" x14ac:dyDescent="0.25">
      <c r="B622">
        <v>44075000000</v>
      </c>
      <c r="C622">
        <v>-7.4488358000000003</v>
      </c>
      <c r="D622">
        <v>-40.368591000000002</v>
      </c>
      <c r="E622">
        <v>-14.039906999999999</v>
      </c>
      <c r="F622">
        <v>-25.362863999999998</v>
      </c>
      <c r="L622">
        <v>44075000000</v>
      </c>
      <c r="M622">
        <v>-7.1609125000000002</v>
      </c>
      <c r="N622">
        <v>-41.016022</v>
      </c>
      <c r="O622">
        <v>-25.473589</v>
      </c>
      <c r="P622">
        <v>-13.979115</v>
      </c>
    </row>
    <row r="623" spans="2:16" x14ac:dyDescent="0.25">
      <c r="B623">
        <v>44260000000</v>
      </c>
      <c r="C623">
        <v>-7.9950047</v>
      </c>
      <c r="D623">
        <v>-38.986355000000003</v>
      </c>
      <c r="E623">
        <v>-13.90296</v>
      </c>
      <c r="F623">
        <v>-24.643034</v>
      </c>
      <c r="L623">
        <v>44260000000</v>
      </c>
      <c r="M623">
        <v>-6.8780745999999997</v>
      </c>
      <c r="N623">
        <v>-39.671340999999998</v>
      </c>
      <c r="O623">
        <v>-24.777595999999999</v>
      </c>
      <c r="P623">
        <v>-13.845727</v>
      </c>
    </row>
    <row r="624" spans="2:16" x14ac:dyDescent="0.25">
      <c r="B624">
        <v>44445000000</v>
      </c>
      <c r="C624">
        <v>-8.6293153999999994</v>
      </c>
      <c r="D624">
        <v>-37.739787999999997</v>
      </c>
      <c r="E624">
        <v>-13.799182</v>
      </c>
      <c r="F624">
        <v>-23.913311</v>
      </c>
      <c r="L624">
        <v>44445000000</v>
      </c>
      <c r="M624">
        <v>-6.6351561999999999</v>
      </c>
      <c r="N624">
        <v>-38.253925000000002</v>
      </c>
      <c r="O624">
        <v>-24.074878999999999</v>
      </c>
      <c r="P624">
        <v>-13.761199</v>
      </c>
    </row>
    <row r="625" spans="2:16" x14ac:dyDescent="0.25">
      <c r="B625">
        <v>44630000000</v>
      </c>
      <c r="C625">
        <v>-9.3966656000000004</v>
      </c>
      <c r="D625">
        <v>-36.359698999999999</v>
      </c>
      <c r="E625">
        <v>-13.730154000000001</v>
      </c>
      <c r="F625">
        <v>-23.275069999999999</v>
      </c>
      <c r="L625">
        <v>44630000000</v>
      </c>
      <c r="M625">
        <v>-6.4168438999999999</v>
      </c>
      <c r="N625">
        <v>-36.993057</v>
      </c>
      <c r="O625">
        <v>-23.465070999999998</v>
      </c>
      <c r="P625">
        <v>-13.711053</v>
      </c>
    </row>
    <row r="626" spans="2:16" x14ac:dyDescent="0.25">
      <c r="B626">
        <v>44815000000</v>
      </c>
      <c r="C626">
        <v>-10.031681000000001</v>
      </c>
      <c r="D626">
        <v>-35.271754999999999</v>
      </c>
      <c r="E626">
        <v>-13.697837</v>
      </c>
      <c r="F626">
        <v>-22.754764999999999</v>
      </c>
      <c r="L626">
        <v>44815000000</v>
      </c>
      <c r="M626">
        <v>-6.2789016000000002</v>
      </c>
      <c r="N626">
        <v>-35.936954</v>
      </c>
      <c r="O626">
        <v>-22.959143000000001</v>
      </c>
      <c r="P626">
        <v>-13.691537</v>
      </c>
    </row>
    <row r="627" spans="2:16" x14ac:dyDescent="0.25">
      <c r="B627">
        <v>45000000000</v>
      </c>
      <c r="C627">
        <v>-10.482786000000001</v>
      </c>
      <c r="D627">
        <v>-34.428092999999997</v>
      </c>
      <c r="E627">
        <v>-13.660114</v>
      </c>
      <c r="F627">
        <v>-22.422857</v>
      </c>
      <c r="L627">
        <v>45000000000</v>
      </c>
      <c r="M627">
        <v>-6.1496506000000002</v>
      </c>
      <c r="N627">
        <v>-35.173065000000001</v>
      </c>
      <c r="O627">
        <v>-22.621922000000001</v>
      </c>
      <c r="P627">
        <v>-13.687047</v>
      </c>
    </row>
    <row r="628" spans="2:16" x14ac:dyDescent="0.25">
      <c r="B628" t="s">
        <v>21</v>
      </c>
      <c r="L628" t="s">
        <v>21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05"/>
  <sheetViews>
    <sheetView workbookViewId="0">
      <selection activeCell="D3" sqref="D3"/>
    </sheetView>
  </sheetViews>
  <sheetFormatPr defaultRowHeight="15" x14ac:dyDescent="0.25"/>
  <cols>
    <col min="1" max="1" width="13.7109375" style="38" customWidth="1"/>
    <col min="2" max="2" width="11" style="23" bestFit="1" customWidth="1"/>
    <col min="3" max="3" width="2" style="24" customWidth="1"/>
    <col min="4" max="4" width="12.7109375" style="26" bestFit="1" customWidth="1"/>
    <col min="5" max="5" width="2" style="24" customWidth="1"/>
    <col min="6" max="6" width="8.28515625" style="23" bestFit="1" customWidth="1"/>
    <col min="7" max="7" width="2" style="24" customWidth="1"/>
    <col min="8" max="8" width="7.7109375" style="25" bestFit="1" customWidth="1"/>
    <col min="9" max="9" width="2" style="24" customWidth="1"/>
    <col min="10" max="10" width="7.5703125" style="23" bestFit="1" customWidth="1"/>
    <col min="11" max="11" width="13.7109375" style="38" customWidth="1"/>
    <col min="12" max="12" width="11" style="23" bestFit="1" customWidth="1"/>
    <col min="13" max="13" width="2" style="24" customWidth="1"/>
    <col min="14" max="14" width="7.28515625" style="23" bestFit="1" customWidth="1"/>
    <col min="15" max="15" width="2" style="24" customWidth="1"/>
    <col min="16" max="16" width="8.28515625" style="23" bestFit="1" customWidth="1"/>
    <col min="17" max="17" width="2" style="24" customWidth="1"/>
    <col min="18" max="18" width="7.5703125" style="25" bestFit="1" customWidth="1"/>
    <col min="19" max="19" width="2" style="24" customWidth="1"/>
    <col min="20" max="20" width="7.42578125" style="23" bestFit="1" customWidth="1"/>
    <col min="21" max="21" width="2" style="24" customWidth="1"/>
    <col min="23" max="16384" width="9.140625" style="3"/>
  </cols>
  <sheetData>
    <row r="1" spans="1:23" x14ac:dyDescent="0.25">
      <c r="B1" s="23" t="s">
        <v>0</v>
      </c>
      <c r="D1" s="40" t="str">
        <f>'CL &amp; Data'!C426</f>
        <v>LO Return Loss Log Mag(dB)</v>
      </c>
      <c r="E1" s="43"/>
      <c r="F1" s="40" t="str">
        <f>'CL &amp; Data'!D426</f>
        <v>LO-RF Isolation Log Mag(dB)</v>
      </c>
      <c r="G1" s="43"/>
      <c r="H1" s="40" t="str">
        <f>'CL &amp; Data'!E426</f>
        <v>LO-IF Isolation Log Mag(dB)</v>
      </c>
      <c r="I1" s="43"/>
      <c r="J1" s="40" t="str">
        <f>'CL &amp; Data'!F426</f>
        <v>RF-IF Isolation Log Mag(dB)</v>
      </c>
      <c r="L1" s="23" t="s">
        <v>0</v>
      </c>
      <c r="N1" s="42" t="str">
        <f>'CL &amp; Data'!M426</f>
        <v>LO Return Loss Log Mag(dB)</v>
      </c>
      <c r="O1" s="44"/>
      <c r="P1" s="42" t="str">
        <f>'CL &amp; Data'!N426</f>
        <v>LO-RF Isolation Log Mag(dB)</v>
      </c>
      <c r="Q1" s="44"/>
      <c r="R1" s="42" t="str">
        <f>'CL &amp; Data'!O426</f>
        <v>LO-IF Isolation Log Mag(dB)</v>
      </c>
      <c r="S1" s="44"/>
      <c r="T1" s="42" t="str">
        <f>'CL &amp; Data'!P426</f>
        <v>RF-IF Isolation Log Mag(dB)</v>
      </c>
    </row>
    <row r="2" spans="1:23" x14ac:dyDescent="0.25">
      <c r="A2" s="37" t="s">
        <v>106</v>
      </c>
      <c r="H2" s="23"/>
      <c r="K2" s="37" t="s">
        <v>107</v>
      </c>
      <c r="R2" s="23"/>
    </row>
    <row r="3" spans="1:23" s="20" customFormat="1" x14ac:dyDescent="0.25">
      <c r="A3" s="38"/>
      <c r="B3" s="27" t="s">
        <v>13</v>
      </c>
      <c r="C3" s="28"/>
      <c r="D3" s="27">
        <f>AVERAGE(D21:D178)</f>
        <v>-7.6594182265822797</v>
      </c>
      <c r="E3" s="28"/>
      <c r="F3" s="27">
        <f>AVERAGE(F21:F178)</f>
        <v>-44.699304955696206</v>
      </c>
      <c r="G3" s="28"/>
      <c r="H3" s="27">
        <f>AVERAGE(H21:H178)</f>
        <v>-22.945286177215188</v>
      </c>
      <c r="I3" s="28"/>
      <c r="J3" s="27">
        <f>AVERAGE(J21:J178)</f>
        <v>-41.99174814556963</v>
      </c>
      <c r="K3" s="38"/>
      <c r="L3" s="27" t="s">
        <v>13</v>
      </c>
      <c r="M3" s="28"/>
      <c r="N3" s="27">
        <f>AVERAGE(N21:N178)</f>
        <v>-12.16466597594937</v>
      </c>
      <c r="O3" s="28"/>
      <c r="P3" s="27">
        <f>AVERAGE(P21:P178)</f>
        <v>-46.314618955696183</v>
      </c>
      <c r="Q3" s="28"/>
      <c r="R3" s="27">
        <f>AVERAGE(R21:R178)</f>
        <v>-42.212478398734191</v>
      </c>
      <c r="S3" s="28"/>
      <c r="T3" s="27">
        <f>AVERAGE(T21:T178)</f>
        <v>-22.978372993670895</v>
      </c>
      <c r="U3" s="28"/>
    </row>
    <row r="4" spans="1:23" x14ac:dyDescent="0.25">
      <c r="A4" s="49" t="s">
        <v>115</v>
      </c>
      <c r="H4" s="23"/>
      <c r="K4" s="49" t="s">
        <v>115</v>
      </c>
      <c r="R4" s="23"/>
    </row>
    <row r="5" spans="1:23" x14ac:dyDescent="0.25">
      <c r="A5" s="49" t="s">
        <v>202</v>
      </c>
      <c r="B5" s="6">
        <f>'CL &amp; Data'!B427/1000000000</f>
        <v>8</v>
      </c>
      <c r="D5" s="6">
        <f>'CL &amp; Data'!C427</f>
        <v>-1.4689881</v>
      </c>
      <c r="F5" s="6">
        <f>'CL &amp; Data'!D427</f>
        <v>-46.624167999999997</v>
      </c>
      <c r="H5" s="6">
        <f>'CL &amp; Data'!E427</f>
        <v>-42.973007000000003</v>
      </c>
      <c r="J5" s="6">
        <f>'CL &amp; Data'!F427</f>
        <v>-31.905937000000002</v>
      </c>
      <c r="K5" s="49" t="s">
        <v>202</v>
      </c>
      <c r="L5" s="6">
        <f>'CL &amp; Data'!L427/1000000000</f>
        <v>8</v>
      </c>
      <c r="N5" s="6">
        <f>'CL &amp; Data'!M427</f>
        <v>-2.8430909999999998</v>
      </c>
      <c r="P5" s="6">
        <f>'CL &amp; Data'!N427</f>
        <v>-48.523975</v>
      </c>
      <c r="R5" s="6">
        <f>'CL &amp; Data'!O427</f>
        <v>-32.723269999999999</v>
      </c>
      <c r="T5" s="6">
        <f>'CL &amp; Data'!P427</f>
        <v>-42.612354000000003</v>
      </c>
    </row>
    <row r="6" spans="1:23" x14ac:dyDescent="0.25">
      <c r="A6" s="49" t="s">
        <v>203</v>
      </c>
      <c r="B6" s="6">
        <f>'CL &amp; Data'!B428/1000000000</f>
        <v>8.1850000000000005</v>
      </c>
      <c r="D6" s="6">
        <f>'CL &amp; Data'!C428</f>
        <v>-1.4512639000000001</v>
      </c>
      <c r="F6" s="6">
        <f>'CL &amp; Data'!D428</f>
        <v>-46.394573000000001</v>
      </c>
      <c r="H6" s="6">
        <f>'CL &amp; Data'!E428</f>
        <v>-42.805393000000002</v>
      </c>
      <c r="J6" s="6">
        <f>'CL &amp; Data'!F428</f>
        <v>-31.856324999999998</v>
      </c>
      <c r="K6" s="49" t="s">
        <v>203</v>
      </c>
      <c r="L6" s="6">
        <f>'CL &amp; Data'!L428/1000000000</f>
        <v>8.1850000000000005</v>
      </c>
      <c r="N6" s="6">
        <f>'CL &amp; Data'!M428</f>
        <v>-3.0526518999999999</v>
      </c>
      <c r="P6" s="6">
        <f>'CL &amp; Data'!N428</f>
        <v>-48.605742999999997</v>
      </c>
      <c r="R6" s="6">
        <f>'CL &amp; Data'!O428</f>
        <v>-32.546261000000001</v>
      </c>
      <c r="T6" s="6">
        <f>'CL &amp; Data'!P428</f>
        <v>-42.331603999999999</v>
      </c>
    </row>
    <row r="7" spans="1:23" x14ac:dyDescent="0.25">
      <c r="B7" s="6">
        <f>'CL &amp; Data'!B429/1000000000</f>
        <v>8.3699999999999992</v>
      </c>
      <c r="D7" s="6">
        <f>'CL &amp; Data'!C429</f>
        <v>-1.4326730999999999</v>
      </c>
      <c r="F7" s="6">
        <f>'CL &amp; Data'!D429</f>
        <v>-46.077564000000002</v>
      </c>
      <c r="H7" s="6">
        <f>'CL &amp; Data'!E429</f>
        <v>-42.408535000000001</v>
      </c>
      <c r="J7" s="6">
        <f>'CL &amp; Data'!F429</f>
        <v>-31.691389000000001</v>
      </c>
      <c r="L7" s="6">
        <f>'CL &amp; Data'!L429/1000000000</f>
        <v>8.3699999999999992</v>
      </c>
      <c r="N7" s="6">
        <f>'CL &amp; Data'!M429</f>
        <v>-3.3388388</v>
      </c>
      <c r="P7" s="6">
        <f>'CL &amp; Data'!N429</f>
        <v>-48.760314999999999</v>
      </c>
      <c r="R7" s="6">
        <f>'CL &amp; Data'!O429</f>
        <v>-32.365757000000002</v>
      </c>
      <c r="T7" s="6">
        <f>'CL &amp; Data'!P429</f>
        <v>-41.754348999999998</v>
      </c>
    </row>
    <row r="8" spans="1:23" x14ac:dyDescent="0.25">
      <c r="B8" s="6">
        <f>'CL &amp; Data'!B430/1000000000</f>
        <v>8.5549999999999997</v>
      </c>
      <c r="D8" s="6">
        <f>'CL &amp; Data'!C430</f>
        <v>-1.4018025000000001</v>
      </c>
      <c r="F8" s="6">
        <f>'CL &amp; Data'!D430</f>
        <v>-45.661053000000003</v>
      </c>
      <c r="H8" s="6">
        <f>'CL &amp; Data'!E430</f>
        <v>-41.687759</v>
      </c>
      <c r="J8" s="6">
        <f>'CL &amp; Data'!F430</f>
        <v>-31.555842999999999</v>
      </c>
      <c r="L8" s="6">
        <f>'CL &amp; Data'!L430/1000000000</f>
        <v>8.5549999999999997</v>
      </c>
      <c r="N8" s="6">
        <f>'CL &amp; Data'!M430</f>
        <v>-3.6713567</v>
      </c>
      <c r="P8" s="6">
        <f>'CL &amp; Data'!N430</f>
        <v>-49.020561000000001</v>
      </c>
      <c r="R8" s="6">
        <f>'CL &amp; Data'!O430</f>
        <v>-32.220764000000003</v>
      </c>
      <c r="T8" s="6">
        <f>'CL &amp; Data'!P430</f>
        <v>-41.036876999999997</v>
      </c>
      <c r="W8" s="30"/>
    </row>
    <row r="9" spans="1:23" x14ac:dyDescent="0.25">
      <c r="B9" s="6">
        <f>'CL &amp; Data'!B431/1000000000</f>
        <v>8.74</v>
      </c>
      <c r="D9" s="6">
        <f>'CL &amp; Data'!C431</f>
        <v>-1.3754983000000001</v>
      </c>
      <c r="F9" s="6">
        <f>'CL &amp; Data'!D431</f>
        <v>-45.216759000000003</v>
      </c>
      <c r="H9" s="6">
        <f>'CL &amp; Data'!E431</f>
        <v>-40.770240999999999</v>
      </c>
      <c r="J9" s="6">
        <f>'CL &amp; Data'!F431</f>
        <v>-31.381381999999999</v>
      </c>
      <c r="L9" s="6">
        <f>'CL &amp; Data'!L431/1000000000</f>
        <v>8.74</v>
      </c>
      <c r="N9" s="6">
        <f>'CL &amp; Data'!M431</f>
        <v>-4.045598</v>
      </c>
      <c r="P9" s="6">
        <f>'CL &amp; Data'!N431</f>
        <v>-49.128146999999998</v>
      </c>
      <c r="R9" s="6">
        <f>'CL &amp; Data'!O431</f>
        <v>-32.011882999999997</v>
      </c>
      <c r="T9" s="6">
        <f>'CL &amp; Data'!P431</f>
        <v>-40.107886999999998</v>
      </c>
    </row>
    <row r="10" spans="1:23" x14ac:dyDescent="0.25">
      <c r="B10" s="6">
        <f>'CL &amp; Data'!B432/1000000000</f>
        <v>8.9250000000000007</v>
      </c>
      <c r="D10" s="6">
        <f>'CL &amp; Data'!C432</f>
        <v>-1.3553474999999999</v>
      </c>
      <c r="F10" s="6">
        <f>'CL &amp; Data'!D432</f>
        <v>-44.708637000000003</v>
      </c>
      <c r="H10" s="6">
        <f>'CL &amp; Data'!E432</f>
        <v>-39.484180000000002</v>
      </c>
      <c r="J10" s="6">
        <f>'CL &amp; Data'!F432</f>
        <v>-31.350587999999998</v>
      </c>
      <c r="L10" s="6">
        <f>'CL &amp; Data'!L432/1000000000</f>
        <v>8.9250000000000007</v>
      </c>
      <c r="N10" s="6">
        <f>'CL &amp; Data'!M432</f>
        <v>-4.4258404000000002</v>
      </c>
      <c r="P10" s="6">
        <f>'CL &amp; Data'!N432</f>
        <v>-49.254950999999998</v>
      </c>
      <c r="R10" s="6">
        <f>'CL &amp; Data'!O432</f>
        <v>-31.985081000000001</v>
      </c>
      <c r="T10" s="6">
        <f>'CL &amp; Data'!P432</f>
        <v>-38.951385000000002</v>
      </c>
    </row>
    <row r="11" spans="1:23" x14ac:dyDescent="0.25">
      <c r="B11" s="6">
        <f>'CL &amp; Data'!B433/1000000000</f>
        <v>9.11</v>
      </c>
      <c r="D11" s="6">
        <f>'CL &amp; Data'!C433</f>
        <v>-1.3334892</v>
      </c>
      <c r="F11" s="6">
        <f>'CL &amp; Data'!D433</f>
        <v>-44.161490999999998</v>
      </c>
      <c r="H11" s="6">
        <f>'CL &amp; Data'!E433</f>
        <v>-38.235030999999999</v>
      </c>
      <c r="J11" s="6">
        <f>'CL &amp; Data'!F433</f>
        <v>-31.206151999999999</v>
      </c>
      <c r="L11" s="6">
        <f>'CL &amp; Data'!L433/1000000000</f>
        <v>9.11</v>
      </c>
      <c r="N11" s="6">
        <f>'CL &amp; Data'!M433</f>
        <v>-4.7861713999999997</v>
      </c>
      <c r="P11" s="6">
        <f>'CL &amp; Data'!N433</f>
        <v>-49.481181999999997</v>
      </c>
      <c r="R11" s="6">
        <f>'CL &amp; Data'!O433</f>
        <v>-31.982672000000001</v>
      </c>
      <c r="T11" s="6">
        <f>'CL &amp; Data'!P433</f>
        <v>-37.817923999999998</v>
      </c>
    </row>
    <row r="12" spans="1:23" x14ac:dyDescent="0.25">
      <c r="B12" s="6">
        <f>'CL &amp; Data'!B434/1000000000</f>
        <v>9.2949999999999999</v>
      </c>
      <c r="D12" s="6">
        <f>'CL &amp; Data'!C434</f>
        <v>-1.3064841</v>
      </c>
      <c r="F12" s="6">
        <f>'CL &amp; Data'!D434</f>
        <v>-43.718864000000004</v>
      </c>
      <c r="H12" s="6">
        <f>'CL &amp; Data'!E434</f>
        <v>-36.897362000000001</v>
      </c>
      <c r="J12" s="6">
        <f>'CL &amp; Data'!F434</f>
        <v>-31.141480999999999</v>
      </c>
      <c r="L12" s="6">
        <f>'CL &amp; Data'!L434/1000000000</f>
        <v>9.2949999999999999</v>
      </c>
      <c r="N12" s="6">
        <f>'CL &amp; Data'!M434</f>
        <v>-5.2085156000000001</v>
      </c>
      <c r="P12" s="6">
        <f>'CL &amp; Data'!N434</f>
        <v>-49.643497000000004</v>
      </c>
      <c r="R12" s="6">
        <f>'CL &amp; Data'!O434</f>
        <v>-32.017265000000002</v>
      </c>
      <c r="T12" s="6">
        <f>'CL &amp; Data'!P434</f>
        <v>-36.699824999999997</v>
      </c>
    </row>
    <row r="13" spans="1:23" x14ac:dyDescent="0.25">
      <c r="B13" s="6">
        <f>'CL &amp; Data'!B435/1000000000</f>
        <v>9.48</v>
      </c>
      <c r="D13" s="6">
        <f>'CL &amp; Data'!C435</f>
        <v>-1.3046142999999999</v>
      </c>
      <c r="F13" s="6">
        <f>'CL &amp; Data'!D435</f>
        <v>-43.336452000000001</v>
      </c>
      <c r="H13" s="6">
        <f>'CL &amp; Data'!E435</f>
        <v>-35.712043999999999</v>
      </c>
      <c r="J13" s="6">
        <f>'CL &amp; Data'!F435</f>
        <v>-31.32892</v>
      </c>
      <c r="L13" s="6">
        <f>'CL &amp; Data'!L435/1000000000</f>
        <v>9.48</v>
      </c>
      <c r="N13" s="6">
        <f>'CL &amp; Data'!M435</f>
        <v>-5.6864552000000002</v>
      </c>
      <c r="P13" s="6">
        <f>'CL &amp; Data'!N435</f>
        <v>-49.539459000000001</v>
      </c>
      <c r="R13" s="6">
        <f>'CL &amp; Data'!O435</f>
        <v>-32.128002000000002</v>
      </c>
      <c r="T13" s="6">
        <f>'CL &amp; Data'!P435</f>
        <v>-35.506019999999999</v>
      </c>
    </row>
    <row r="14" spans="1:23" x14ac:dyDescent="0.25">
      <c r="B14" s="6">
        <f>'CL &amp; Data'!B436/1000000000</f>
        <v>9.6649999999999991</v>
      </c>
      <c r="D14" s="6">
        <f>'CL &amp; Data'!C436</f>
        <v>-1.3032721</v>
      </c>
      <c r="F14" s="6">
        <f>'CL &amp; Data'!D436</f>
        <v>-43.058684999999997</v>
      </c>
      <c r="H14" s="6">
        <f>'CL &amp; Data'!E436</f>
        <v>-34.725033000000003</v>
      </c>
      <c r="J14" s="6">
        <f>'CL &amp; Data'!F436</f>
        <v>-31.846014</v>
      </c>
      <c r="L14" s="6">
        <f>'CL &amp; Data'!L436/1000000000</f>
        <v>9.6649999999999991</v>
      </c>
      <c r="N14" s="6">
        <f>'CL &amp; Data'!M436</f>
        <v>-6.1347451</v>
      </c>
      <c r="P14" s="6">
        <f>'CL &amp; Data'!N436</f>
        <v>-49.385849</v>
      </c>
      <c r="R14" s="6">
        <f>'CL &amp; Data'!O436</f>
        <v>-32.605559999999997</v>
      </c>
      <c r="T14" s="6">
        <f>'CL &amp; Data'!P436</f>
        <v>-34.577007000000002</v>
      </c>
    </row>
    <row r="15" spans="1:23" x14ac:dyDescent="0.25">
      <c r="B15" s="6">
        <f>'CL &amp; Data'!B437/1000000000</f>
        <v>9.85</v>
      </c>
      <c r="D15" s="6">
        <f>'CL &amp; Data'!C437</f>
        <v>-1.3080181</v>
      </c>
      <c r="F15" s="6">
        <f>'CL &amp; Data'!D437</f>
        <v>-42.706344999999999</v>
      </c>
      <c r="H15" s="6">
        <f>'CL &amp; Data'!E437</f>
        <v>-33.693928</v>
      </c>
      <c r="J15" s="6">
        <f>'CL &amp; Data'!F437</f>
        <v>-32.292014999999999</v>
      </c>
      <c r="L15" s="6">
        <f>'CL &amp; Data'!L437/1000000000</f>
        <v>9.85</v>
      </c>
      <c r="N15" s="6">
        <f>'CL &amp; Data'!M437</f>
        <v>-6.7377253000000001</v>
      </c>
      <c r="P15" s="6">
        <f>'CL &amp; Data'!N437</f>
        <v>-49.067920999999998</v>
      </c>
      <c r="R15" s="6">
        <f>'CL &amp; Data'!O437</f>
        <v>-32.872233999999999</v>
      </c>
      <c r="T15" s="6">
        <f>'CL &amp; Data'!P437</f>
        <v>-33.601939999999999</v>
      </c>
    </row>
    <row r="16" spans="1:23" x14ac:dyDescent="0.25">
      <c r="B16" s="6">
        <f>'CL &amp; Data'!B438/1000000000</f>
        <v>10.035</v>
      </c>
      <c r="D16" s="6">
        <f>'CL &amp; Data'!C438</f>
        <v>-1.3575056999999999</v>
      </c>
      <c r="F16" s="6">
        <f>'CL &amp; Data'!D438</f>
        <v>-42.471794000000003</v>
      </c>
      <c r="H16" s="6">
        <f>'CL &amp; Data'!E438</f>
        <v>-32.707264000000002</v>
      </c>
      <c r="J16" s="6">
        <f>'CL &amp; Data'!F438</f>
        <v>-32.700470000000003</v>
      </c>
      <c r="L16" s="6">
        <f>'CL &amp; Data'!L438/1000000000</f>
        <v>10.035</v>
      </c>
      <c r="N16" s="6">
        <f>'CL &amp; Data'!M438</f>
        <v>-7.2913747000000004</v>
      </c>
      <c r="P16" s="6">
        <f>'CL &amp; Data'!N438</f>
        <v>-48.813732000000002</v>
      </c>
      <c r="R16" s="6">
        <f>'CL &amp; Data'!O438</f>
        <v>-33.436171999999999</v>
      </c>
      <c r="T16" s="6">
        <f>'CL &amp; Data'!P438</f>
        <v>-32.525039999999997</v>
      </c>
    </row>
    <row r="17" spans="2:20" x14ac:dyDescent="0.25">
      <c r="B17" s="6">
        <f>'CL &amp; Data'!B439/1000000000</f>
        <v>10.220000000000001</v>
      </c>
      <c r="D17" s="6">
        <f>'CL &amp; Data'!C439</f>
        <v>-1.3840836000000001</v>
      </c>
      <c r="F17" s="6">
        <f>'CL &amp; Data'!D439</f>
        <v>-42.150962999999997</v>
      </c>
      <c r="H17" s="6">
        <f>'CL &amp; Data'!E439</f>
        <v>-31.9755</v>
      </c>
      <c r="J17" s="6">
        <f>'CL &amp; Data'!F439</f>
        <v>-33.391818999999998</v>
      </c>
      <c r="L17" s="6">
        <f>'CL &amp; Data'!L439/1000000000</f>
        <v>10.220000000000001</v>
      </c>
      <c r="N17" s="6">
        <f>'CL &amp; Data'!M439</f>
        <v>-7.8380650999999997</v>
      </c>
      <c r="P17" s="6">
        <f>'CL &amp; Data'!N439</f>
        <v>-48.584175000000002</v>
      </c>
      <c r="R17" s="6">
        <f>'CL &amp; Data'!O439</f>
        <v>-34.010975000000002</v>
      </c>
      <c r="T17" s="6">
        <f>'CL &amp; Data'!P439</f>
        <v>-31.773955999999998</v>
      </c>
    </row>
    <row r="18" spans="2:20" x14ac:dyDescent="0.25">
      <c r="B18" s="6">
        <f>'CL &amp; Data'!B440/1000000000</f>
        <v>10.404999999999999</v>
      </c>
      <c r="D18" s="6">
        <f>'CL &amp; Data'!C440</f>
        <v>-1.4041272</v>
      </c>
      <c r="F18" s="6">
        <f>'CL &amp; Data'!D440</f>
        <v>-41.949562</v>
      </c>
      <c r="H18" s="6">
        <f>'CL &amp; Data'!E440</f>
        <v>-31.255495</v>
      </c>
      <c r="J18" s="6">
        <f>'CL &amp; Data'!F440</f>
        <v>-33.767901999999999</v>
      </c>
      <c r="L18" s="6">
        <f>'CL &amp; Data'!L440/1000000000</f>
        <v>10.404999999999999</v>
      </c>
      <c r="N18" s="6">
        <f>'CL &amp; Data'!M440</f>
        <v>-8.5264424999999999</v>
      </c>
      <c r="P18" s="6">
        <f>'CL &amp; Data'!N440</f>
        <v>-48.485579999999999</v>
      </c>
      <c r="R18" s="6">
        <f>'CL &amp; Data'!O440</f>
        <v>-34.577263000000002</v>
      </c>
      <c r="T18" s="6">
        <f>'CL &amp; Data'!P440</f>
        <v>-31.066428999999999</v>
      </c>
    </row>
    <row r="19" spans="2:20" x14ac:dyDescent="0.25">
      <c r="B19" s="6">
        <f>'CL &amp; Data'!B441/1000000000</f>
        <v>10.59</v>
      </c>
      <c r="D19" s="6">
        <f>'CL &amp; Data'!C441</f>
        <v>-1.4676638</v>
      </c>
      <c r="F19" s="6">
        <f>'CL &amp; Data'!D441</f>
        <v>-41.725375999999997</v>
      </c>
      <c r="H19" s="6">
        <f>'CL &amp; Data'!E441</f>
        <v>-30.463170999999999</v>
      </c>
      <c r="J19" s="6">
        <f>'CL &amp; Data'!F441</f>
        <v>-34.152298000000002</v>
      </c>
      <c r="L19" s="6">
        <f>'CL &amp; Data'!L441/1000000000</f>
        <v>10.59</v>
      </c>
      <c r="N19" s="6">
        <f>'CL &amp; Data'!M441</f>
        <v>-9.2063436999999997</v>
      </c>
      <c r="P19" s="6">
        <f>'CL &amp; Data'!N441</f>
        <v>-48.490234000000001</v>
      </c>
      <c r="R19" s="6">
        <f>'CL &amp; Data'!O441</f>
        <v>-35.069507999999999</v>
      </c>
      <c r="T19" s="6">
        <f>'CL &amp; Data'!P441</f>
        <v>-30.19903</v>
      </c>
    </row>
    <row r="20" spans="2:20" x14ac:dyDescent="0.25">
      <c r="B20" s="6">
        <f>'CL &amp; Data'!B442/1000000000</f>
        <v>10.775</v>
      </c>
      <c r="D20" s="6">
        <f>'CL &amp; Data'!C442</f>
        <v>-1.5530132999999999</v>
      </c>
      <c r="F20" s="6">
        <f>'CL &amp; Data'!D442</f>
        <v>-41.763942999999998</v>
      </c>
      <c r="H20" s="6">
        <f>'CL &amp; Data'!E442</f>
        <v>-29.963194000000001</v>
      </c>
      <c r="J20" s="6">
        <f>'CL &amp; Data'!F442</f>
        <v>-34.591579000000003</v>
      </c>
      <c r="L20" s="6">
        <f>'CL &amp; Data'!L442/1000000000</f>
        <v>10.775</v>
      </c>
      <c r="N20" s="6">
        <f>'CL &amp; Data'!M442</f>
        <v>-9.9177551000000008</v>
      </c>
      <c r="P20" s="6">
        <f>'CL &amp; Data'!N442</f>
        <v>-48.496414000000001</v>
      </c>
      <c r="R20" s="6">
        <f>'CL &amp; Data'!O442</f>
        <v>-35.617812999999998</v>
      </c>
      <c r="T20" s="6">
        <f>'CL &amp; Data'!P442</f>
        <v>-29.729233000000001</v>
      </c>
    </row>
    <row r="21" spans="2:20" x14ac:dyDescent="0.25">
      <c r="B21" s="6">
        <f>'CL &amp; Data'!B443/1000000000</f>
        <v>10.96</v>
      </c>
      <c r="D21" s="6">
        <f>'CL &amp; Data'!C443</f>
        <v>-1.5533855000000001</v>
      </c>
      <c r="F21" s="6">
        <f>'CL &amp; Data'!D443</f>
        <v>-41.828029999999998</v>
      </c>
      <c r="H21" s="6">
        <f>'CL &amp; Data'!E443</f>
        <v>-29.318653000000001</v>
      </c>
      <c r="J21" s="6">
        <f>'CL &amp; Data'!F443</f>
        <v>-35.206260999999998</v>
      </c>
      <c r="L21" s="6">
        <f>'CL &amp; Data'!L443/1000000000</f>
        <v>10.96</v>
      </c>
      <c r="N21" s="6">
        <f>'CL &amp; Data'!M443</f>
        <v>-10.695884</v>
      </c>
      <c r="P21" s="6">
        <f>'CL &amp; Data'!N443</f>
        <v>-48.326981000000004</v>
      </c>
      <c r="R21" s="6">
        <f>'CL &amp; Data'!O443</f>
        <v>-36.157566000000003</v>
      </c>
      <c r="T21" s="6">
        <f>'CL &amp; Data'!P443</f>
        <v>-29.277633999999999</v>
      </c>
    </row>
    <row r="22" spans="2:20" x14ac:dyDescent="0.25">
      <c r="B22" s="6">
        <f>'CL &amp; Data'!B444/1000000000</f>
        <v>11.145</v>
      </c>
      <c r="D22" s="6">
        <f>'CL &amp; Data'!C444</f>
        <v>-1.5778877</v>
      </c>
      <c r="F22" s="6">
        <f>'CL &amp; Data'!D444</f>
        <v>-42.165852000000001</v>
      </c>
      <c r="H22" s="6">
        <f>'CL &amp; Data'!E444</f>
        <v>-28.663294</v>
      </c>
      <c r="J22" s="6">
        <f>'CL &amp; Data'!F444</f>
        <v>-35.868122</v>
      </c>
      <c r="L22" s="6">
        <f>'CL &amp; Data'!L444/1000000000</f>
        <v>11.145</v>
      </c>
      <c r="N22" s="6">
        <f>'CL &amp; Data'!M444</f>
        <v>-11.323948</v>
      </c>
      <c r="P22" s="6">
        <f>'CL &amp; Data'!N444</f>
        <v>-48.098061000000001</v>
      </c>
      <c r="R22" s="6">
        <f>'CL &amp; Data'!O444</f>
        <v>-36.590473000000003</v>
      </c>
      <c r="T22" s="6">
        <f>'CL &amp; Data'!P444</f>
        <v>-28.700227999999999</v>
      </c>
    </row>
    <row r="23" spans="2:20" x14ac:dyDescent="0.25">
      <c r="B23" s="6">
        <f>'CL &amp; Data'!B445/1000000000</f>
        <v>11.33</v>
      </c>
      <c r="D23" s="6">
        <f>'CL &amp; Data'!C445</f>
        <v>-1.6600868</v>
      </c>
      <c r="F23" s="6">
        <f>'CL &amp; Data'!D445</f>
        <v>-42.477764000000001</v>
      </c>
      <c r="H23" s="6">
        <f>'CL &amp; Data'!E445</f>
        <v>-28.145707999999999</v>
      </c>
      <c r="J23" s="6">
        <f>'CL &amp; Data'!F445</f>
        <v>-36.315703999999997</v>
      </c>
      <c r="L23" s="6">
        <f>'CL &amp; Data'!L445/1000000000</f>
        <v>11.33</v>
      </c>
      <c r="N23" s="6">
        <f>'CL &amp; Data'!M445</f>
        <v>-12.038244000000001</v>
      </c>
      <c r="P23" s="6">
        <f>'CL &amp; Data'!N445</f>
        <v>-47.940266000000001</v>
      </c>
      <c r="R23" s="6">
        <f>'CL &amp; Data'!O445</f>
        <v>-37.102061999999997</v>
      </c>
      <c r="T23" s="6">
        <f>'CL &amp; Data'!P445</f>
        <v>-28.169495000000001</v>
      </c>
    </row>
    <row r="24" spans="2:20" x14ac:dyDescent="0.25">
      <c r="B24" s="6">
        <f>'CL &amp; Data'!B446/1000000000</f>
        <v>11.515000000000001</v>
      </c>
      <c r="D24" s="6">
        <f>'CL &amp; Data'!C446</f>
        <v>-1.7831296000000001</v>
      </c>
      <c r="F24" s="6">
        <f>'CL &amp; Data'!D446</f>
        <v>-43.029518000000003</v>
      </c>
      <c r="H24" s="6">
        <f>'CL &amp; Data'!E446</f>
        <v>-27.755184</v>
      </c>
      <c r="J24" s="6">
        <f>'CL &amp; Data'!F446</f>
        <v>-36.710048999999998</v>
      </c>
      <c r="L24" s="6">
        <f>'CL &amp; Data'!L446/1000000000</f>
        <v>11.515000000000001</v>
      </c>
      <c r="N24" s="6">
        <f>'CL &amp; Data'!M446</f>
        <v>-12.722811</v>
      </c>
      <c r="P24" s="6">
        <f>'CL &amp; Data'!N446</f>
        <v>-47.815285000000003</v>
      </c>
      <c r="R24" s="6">
        <f>'CL &amp; Data'!O446</f>
        <v>-37.338473999999998</v>
      </c>
      <c r="T24" s="6">
        <f>'CL &amp; Data'!P446</f>
        <v>-27.763957999999999</v>
      </c>
    </row>
    <row r="25" spans="2:20" x14ac:dyDescent="0.25">
      <c r="B25" s="6">
        <f>'CL &amp; Data'!B447/1000000000</f>
        <v>11.7</v>
      </c>
      <c r="D25" s="6">
        <f>'CL &amp; Data'!C447</f>
        <v>-1.9350034</v>
      </c>
      <c r="F25" s="6">
        <f>'CL &amp; Data'!D447</f>
        <v>-43.560046999999997</v>
      </c>
      <c r="H25" s="6">
        <f>'CL &amp; Data'!E447</f>
        <v>-27.243483000000001</v>
      </c>
      <c r="J25" s="6">
        <f>'CL &amp; Data'!F447</f>
        <v>-37.275866999999998</v>
      </c>
      <c r="L25" s="6">
        <f>'CL &amp; Data'!L447/1000000000</f>
        <v>11.7</v>
      </c>
      <c r="N25" s="6">
        <f>'CL &amp; Data'!M447</f>
        <v>-13.303286</v>
      </c>
      <c r="P25" s="6">
        <f>'CL &amp; Data'!N447</f>
        <v>-47.785732000000003</v>
      </c>
      <c r="R25" s="6">
        <f>'CL &amp; Data'!O447</f>
        <v>-37.984661000000003</v>
      </c>
      <c r="T25" s="6">
        <f>'CL &amp; Data'!P447</f>
        <v>-27.303373000000001</v>
      </c>
    </row>
    <row r="26" spans="2:20" x14ac:dyDescent="0.25">
      <c r="B26" s="6">
        <f>'CL &amp; Data'!B448/1000000000</f>
        <v>11.885</v>
      </c>
      <c r="D26" s="6">
        <f>'CL &amp; Data'!C448</f>
        <v>-2.1151726000000002</v>
      </c>
      <c r="F26" s="6">
        <f>'CL &amp; Data'!D448</f>
        <v>-44.157260999999998</v>
      </c>
      <c r="H26" s="6">
        <f>'CL &amp; Data'!E448</f>
        <v>-26.940760000000001</v>
      </c>
      <c r="J26" s="6">
        <f>'CL &amp; Data'!F448</f>
        <v>-37.568809999999999</v>
      </c>
      <c r="L26" s="6">
        <f>'CL &amp; Data'!L448/1000000000</f>
        <v>11.885</v>
      </c>
      <c r="N26" s="6">
        <f>'CL &amp; Data'!M448</f>
        <v>-13.955220000000001</v>
      </c>
      <c r="P26" s="6">
        <f>'CL &amp; Data'!N448</f>
        <v>-47.857700000000001</v>
      </c>
      <c r="R26" s="6">
        <f>'CL &amp; Data'!O448</f>
        <v>-38.008209000000001</v>
      </c>
      <c r="T26" s="6">
        <f>'CL &amp; Data'!P448</f>
        <v>-26.970312</v>
      </c>
    </row>
    <row r="27" spans="2:20" x14ac:dyDescent="0.25">
      <c r="B27" s="6">
        <f>'CL &amp; Data'!B449/1000000000</f>
        <v>12.07</v>
      </c>
      <c r="D27" s="6">
        <f>'CL &amp; Data'!C449</f>
        <v>-2.3501172000000001</v>
      </c>
      <c r="F27" s="6">
        <f>'CL &amp; Data'!D449</f>
        <v>-44.630692000000003</v>
      </c>
      <c r="H27" s="6">
        <f>'CL &amp; Data'!E449</f>
        <v>-26.664431</v>
      </c>
      <c r="J27" s="6">
        <f>'CL &amp; Data'!F449</f>
        <v>-37.622107999999997</v>
      </c>
      <c r="L27" s="6">
        <f>'CL &amp; Data'!L449/1000000000</f>
        <v>12.07</v>
      </c>
      <c r="N27" s="6">
        <f>'CL &amp; Data'!M449</f>
        <v>-14.753527999999999</v>
      </c>
      <c r="P27" s="6">
        <f>'CL &amp; Data'!N449</f>
        <v>-48.147387999999999</v>
      </c>
      <c r="R27" s="6">
        <f>'CL &amp; Data'!O449</f>
        <v>-38.234248999999998</v>
      </c>
      <c r="T27" s="6">
        <f>'CL &amp; Data'!P449</f>
        <v>-26.584944</v>
      </c>
    </row>
    <row r="28" spans="2:20" x14ac:dyDescent="0.25">
      <c r="B28" s="6">
        <f>'CL &amp; Data'!B450/1000000000</f>
        <v>12.255000000000001</v>
      </c>
      <c r="D28" s="6">
        <f>'CL &amp; Data'!C450</f>
        <v>-2.5994909000000002</v>
      </c>
      <c r="F28" s="6">
        <f>'CL &amp; Data'!D450</f>
        <v>-45.209015000000001</v>
      </c>
      <c r="H28" s="6">
        <f>'CL &amp; Data'!E450</f>
        <v>-26.374897000000001</v>
      </c>
      <c r="J28" s="6">
        <f>'CL &amp; Data'!F450</f>
        <v>-37.751980000000003</v>
      </c>
      <c r="L28" s="6">
        <f>'CL &amp; Data'!L450/1000000000</f>
        <v>12.255000000000001</v>
      </c>
      <c r="N28" s="6">
        <f>'CL &amp; Data'!M450</f>
        <v>-15.418711999999999</v>
      </c>
      <c r="P28" s="6">
        <f>'CL &amp; Data'!N450</f>
        <v>-48.426364999999997</v>
      </c>
      <c r="R28" s="6">
        <f>'CL &amp; Data'!O450</f>
        <v>-38.267578</v>
      </c>
      <c r="T28" s="6">
        <f>'CL &amp; Data'!P450</f>
        <v>-26.163549</v>
      </c>
    </row>
    <row r="29" spans="2:20" x14ac:dyDescent="0.25">
      <c r="B29" s="6">
        <f>'CL &amp; Data'!B451/1000000000</f>
        <v>12.44</v>
      </c>
      <c r="D29" s="6">
        <f>'CL &amp; Data'!C451</f>
        <v>-2.8256923999999999</v>
      </c>
      <c r="F29" s="6">
        <f>'CL &amp; Data'!D451</f>
        <v>-45.588642</v>
      </c>
      <c r="H29" s="6">
        <f>'CL &amp; Data'!E451</f>
        <v>-26.087212000000001</v>
      </c>
      <c r="J29" s="6">
        <f>'CL &amp; Data'!F451</f>
        <v>-37.939354000000002</v>
      </c>
      <c r="L29" s="6">
        <f>'CL &amp; Data'!L451/1000000000</f>
        <v>12.44</v>
      </c>
      <c r="N29" s="6">
        <f>'CL &amp; Data'!M451</f>
        <v>-16.209515</v>
      </c>
      <c r="P29" s="6">
        <f>'CL &amp; Data'!N451</f>
        <v>-48.760868000000002</v>
      </c>
      <c r="R29" s="6">
        <f>'CL &amp; Data'!O451</f>
        <v>-38.668441999999999</v>
      </c>
      <c r="T29" s="6">
        <f>'CL &amp; Data'!P451</f>
        <v>-25.887177000000001</v>
      </c>
    </row>
    <row r="30" spans="2:20" x14ac:dyDescent="0.25">
      <c r="B30" s="6">
        <f>'CL &amp; Data'!B452/1000000000</f>
        <v>12.625</v>
      </c>
      <c r="D30" s="6">
        <f>'CL &amp; Data'!C452</f>
        <v>-2.9098921</v>
      </c>
      <c r="F30" s="6">
        <f>'CL &amp; Data'!D452</f>
        <v>-45.545231000000001</v>
      </c>
      <c r="H30" s="6">
        <f>'CL &amp; Data'!E452</f>
        <v>-25.691670999999999</v>
      </c>
      <c r="J30" s="6">
        <f>'CL &amp; Data'!F452</f>
        <v>-38.116267999999998</v>
      </c>
      <c r="L30" s="6">
        <f>'CL &amp; Data'!L452/1000000000</f>
        <v>12.625</v>
      </c>
      <c r="N30" s="6">
        <f>'CL &amp; Data'!M452</f>
        <v>-16.421513000000001</v>
      </c>
      <c r="P30" s="6">
        <f>'CL &amp; Data'!N452</f>
        <v>-48.967830999999997</v>
      </c>
      <c r="R30" s="6">
        <f>'CL &amp; Data'!O452</f>
        <v>-38.526878000000004</v>
      </c>
      <c r="T30" s="6">
        <f>'CL &amp; Data'!P452</f>
        <v>-25.581951</v>
      </c>
    </row>
    <row r="31" spans="2:20" x14ac:dyDescent="0.25">
      <c r="B31" s="6">
        <f>'CL &amp; Data'!B453/1000000000</f>
        <v>12.81</v>
      </c>
      <c r="D31" s="6">
        <f>'CL &amp; Data'!C453</f>
        <v>-3.1933956000000001</v>
      </c>
      <c r="F31" s="6">
        <f>'CL &amp; Data'!D453</f>
        <v>-45.89687</v>
      </c>
      <c r="H31" s="6">
        <f>'CL &amp; Data'!E453</f>
        <v>-25.444984000000002</v>
      </c>
      <c r="J31" s="6">
        <f>'CL &amp; Data'!F453</f>
        <v>-38.478400999999998</v>
      </c>
      <c r="L31" s="6">
        <f>'CL &amp; Data'!L453/1000000000</f>
        <v>12.81</v>
      </c>
      <c r="N31" s="6">
        <f>'CL &amp; Data'!M453</f>
        <v>-17.050276</v>
      </c>
      <c r="P31" s="6">
        <f>'CL &amp; Data'!N453</f>
        <v>-49.290703000000001</v>
      </c>
      <c r="R31" s="6">
        <f>'CL &amp; Data'!O453</f>
        <v>-39.068263999999999</v>
      </c>
      <c r="T31" s="6">
        <f>'CL &amp; Data'!P453</f>
        <v>-25.1968</v>
      </c>
    </row>
    <row r="32" spans="2:20" x14ac:dyDescent="0.25">
      <c r="B32" s="6">
        <f>'CL &amp; Data'!B454/1000000000</f>
        <v>12.994999999999999</v>
      </c>
      <c r="D32" s="6">
        <f>'CL &amp; Data'!C454</f>
        <v>-3.4466242999999999</v>
      </c>
      <c r="F32" s="6">
        <f>'CL &amp; Data'!D454</f>
        <v>-45.985531000000002</v>
      </c>
      <c r="H32" s="6">
        <f>'CL &amp; Data'!E454</f>
        <v>-25.104593000000001</v>
      </c>
      <c r="J32" s="6">
        <f>'CL &amp; Data'!F454</f>
        <v>-38.790722000000002</v>
      </c>
      <c r="L32" s="6">
        <f>'CL &amp; Data'!L454/1000000000</f>
        <v>12.994999999999999</v>
      </c>
      <c r="N32" s="6">
        <f>'CL &amp; Data'!M454</f>
        <v>-17.182789</v>
      </c>
      <c r="P32" s="6">
        <f>'CL &amp; Data'!N454</f>
        <v>-49.237121999999999</v>
      </c>
      <c r="R32" s="6">
        <f>'CL &amp; Data'!O454</f>
        <v>-39.296875</v>
      </c>
      <c r="T32" s="6">
        <f>'CL &amp; Data'!P454</f>
        <v>-24.853348</v>
      </c>
    </row>
    <row r="33" spans="2:20" x14ac:dyDescent="0.25">
      <c r="B33" s="6">
        <f>'CL &amp; Data'!B455/1000000000</f>
        <v>13.18</v>
      </c>
      <c r="D33" s="6">
        <f>'CL &amp; Data'!C455</f>
        <v>-3.7445263999999998</v>
      </c>
      <c r="F33" s="6">
        <f>'CL &amp; Data'!D455</f>
        <v>-46.850425999999999</v>
      </c>
      <c r="H33" s="6">
        <f>'CL &amp; Data'!E455</f>
        <v>-25.247602000000001</v>
      </c>
      <c r="J33" s="6">
        <f>'CL &amp; Data'!F455</f>
        <v>-40.0411</v>
      </c>
      <c r="L33" s="6">
        <f>'CL &amp; Data'!L455/1000000000</f>
        <v>13.18</v>
      </c>
      <c r="N33" s="6">
        <f>'CL &amp; Data'!M455</f>
        <v>-18.119539</v>
      </c>
      <c r="P33" s="6">
        <f>'CL &amp; Data'!N455</f>
        <v>-50.511859999999999</v>
      </c>
      <c r="R33" s="6">
        <f>'CL &amp; Data'!O455</f>
        <v>-40.311863000000002</v>
      </c>
      <c r="T33" s="6">
        <f>'CL &amp; Data'!P455</f>
        <v>-25.112117999999999</v>
      </c>
    </row>
    <row r="34" spans="2:20" x14ac:dyDescent="0.25">
      <c r="B34" s="6">
        <f>'CL &amp; Data'!B456/1000000000</f>
        <v>13.365</v>
      </c>
      <c r="D34" s="6">
        <f>'CL &amp; Data'!C456</f>
        <v>-4.0063776999999998</v>
      </c>
      <c r="F34" s="6">
        <f>'CL &amp; Data'!D456</f>
        <v>-47.754764999999999</v>
      </c>
      <c r="H34" s="6">
        <f>'CL &amp; Data'!E456</f>
        <v>-25.419198999999999</v>
      </c>
      <c r="J34" s="6">
        <f>'CL &amp; Data'!F456</f>
        <v>-41.267325999999997</v>
      </c>
      <c r="L34" s="6">
        <f>'CL &amp; Data'!L456/1000000000</f>
        <v>13.365</v>
      </c>
      <c r="N34" s="6">
        <f>'CL &amp; Data'!M456</f>
        <v>-19.179468</v>
      </c>
      <c r="P34" s="6">
        <f>'CL &amp; Data'!N456</f>
        <v>-52.210991</v>
      </c>
      <c r="R34" s="6">
        <f>'CL &amp; Data'!O456</f>
        <v>-41.399268999999997</v>
      </c>
      <c r="T34" s="6">
        <f>'CL &amp; Data'!P456</f>
        <v>-25.320744999999999</v>
      </c>
    </row>
    <row r="35" spans="2:20" x14ac:dyDescent="0.25">
      <c r="B35" s="6">
        <f>'CL &amp; Data'!B457/1000000000</f>
        <v>13.55</v>
      </c>
      <c r="D35" s="6">
        <f>'CL &amp; Data'!C457</f>
        <v>-4.3540564000000002</v>
      </c>
      <c r="F35" s="6">
        <f>'CL &amp; Data'!D457</f>
        <v>-49.115977999999998</v>
      </c>
      <c r="H35" s="6">
        <f>'CL &amp; Data'!E457</f>
        <v>-25.699916999999999</v>
      </c>
      <c r="J35" s="6">
        <f>'CL &amp; Data'!F457</f>
        <v>-42.371220000000001</v>
      </c>
      <c r="L35" s="6">
        <f>'CL &amp; Data'!L457/1000000000</f>
        <v>13.55</v>
      </c>
      <c r="N35" s="6">
        <f>'CL &amp; Data'!M457</f>
        <v>-20.309681000000001</v>
      </c>
      <c r="P35" s="6">
        <f>'CL &amp; Data'!N457</f>
        <v>-54.333407999999999</v>
      </c>
      <c r="R35" s="6">
        <f>'CL &amp; Data'!O457</f>
        <v>-42.673243999999997</v>
      </c>
      <c r="T35" s="6">
        <f>'CL &amp; Data'!P457</f>
        <v>-25.480647999999999</v>
      </c>
    </row>
    <row r="36" spans="2:20" x14ac:dyDescent="0.25">
      <c r="B36" s="6">
        <f>'CL &amp; Data'!B458/1000000000</f>
        <v>13.734999999999999</v>
      </c>
      <c r="D36" s="6">
        <f>'CL &amp; Data'!C458</f>
        <v>-4.6318250000000001</v>
      </c>
      <c r="F36" s="6">
        <f>'CL &amp; Data'!D458</f>
        <v>-50.077843000000001</v>
      </c>
      <c r="H36" s="6">
        <f>'CL &amp; Data'!E458</f>
        <v>-25.850826000000001</v>
      </c>
      <c r="J36" s="6">
        <f>'CL &amp; Data'!F458</f>
        <v>-43.711787999999999</v>
      </c>
      <c r="L36" s="6">
        <f>'CL &amp; Data'!L458/1000000000</f>
        <v>13.734999999999999</v>
      </c>
      <c r="N36" s="6">
        <f>'CL &amp; Data'!M458</f>
        <v>-21.218775000000001</v>
      </c>
      <c r="P36" s="6">
        <f>'CL &amp; Data'!N458</f>
        <v>-56.229953999999999</v>
      </c>
      <c r="R36" s="6">
        <f>'CL &amp; Data'!O458</f>
        <v>-43.871029</v>
      </c>
      <c r="T36" s="6">
        <f>'CL &amp; Data'!P458</f>
        <v>-25.799557</v>
      </c>
    </row>
    <row r="37" spans="2:20" x14ac:dyDescent="0.25">
      <c r="B37" s="6">
        <f>'CL &amp; Data'!B459/1000000000</f>
        <v>13.92</v>
      </c>
      <c r="D37" s="6">
        <f>'CL &amp; Data'!C459</f>
        <v>-4.8676405000000003</v>
      </c>
      <c r="F37" s="6">
        <f>'CL &amp; Data'!D459</f>
        <v>-51.232692999999998</v>
      </c>
      <c r="H37" s="6">
        <f>'CL &amp; Data'!E459</f>
        <v>-26.100477000000001</v>
      </c>
      <c r="J37" s="6">
        <f>'CL &amp; Data'!F459</f>
        <v>-45.116695</v>
      </c>
      <c r="L37" s="6">
        <f>'CL &amp; Data'!L459/1000000000</f>
        <v>13.92</v>
      </c>
      <c r="N37" s="6">
        <f>'CL &amp; Data'!M459</f>
        <v>-21.938292000000001</v>
      </c>
      <c r="P37" s="6">
        <f>'CL &amp; Data'!N459</f>
        <v>-57.991196000000002</v>
      </c>
      <c r="R37" s="6">
        <f>'CL &amp; Data'!O459</f>
        <v>-45.201152999999998</v>
      </c>
      <c r="T37" s="6">
        <f>'CL &amp; Data'!P459</f>
        <v>-26.152090000000001</v>
      </c>
    </row>
    <row r="38" spans="2:20" x14ac:dyDescent="0.25">
      <c r="B38" s="6">
        <f>'CL &amp; Data'!B460/1000000000</f>
        <v>14.105</v>
      </c>
      <c r="D38" s="6">
        <f>'CL &amp; Data'!C460</f>
        <v>-5.0889515999999997</v>
      </c>
      <c r="F38" s="6">
        <f>'CL &amp; Data'!D460</f>
        <v>-51.378391000000001</v>
      </c>
      <c r="H38" s="6">
        <f>'CL &amp; Data'!E460</f>
        <v>-25.919671999999998</v>
      </c>
      <c r="J38" s="6">
        <f>'CL &amp; Data'!F460</f>
        <v>-45.696812000000001</v>
      </c>
      <c r="L38" s="6">
        <f>'CL &amp; Data'!L460/1000000000</f>
        <v>14.105</v>
      </c>
      <c r="N38" s="6">
        <f>'CL &amp; Data'!M460</f>
        <v>-21.459167000000001</v>
      </c>
      <c r="P38" s="6">
        <f>'CL &amp; Data'!N460</f>
        <v>-58.067745000000002</v>
      </c>
      <c r="R38" s="6">
        <f>'CL &amp; Data'!O460</f>
        <v>-45.817863000000003</v>
      </c>
      <c r="T38" s="6">
        <f>'CL &amp; Data'!P460</f>
        <v>-26.078009000000002</v>
      </c>
    </row>
    <row r="39" spans="2:20" x14ac:dyDescent="0.25">
      <c r="B39" s="6">
        <f>'CL &amp; Data'!B461/1000000000</f>
        <v>14.29</v>
      </c>
      <c r="D39" s="6">
        <f>'CL &amp; Data'!C461</f>
        <v>-5.3844566</v>
      </c>
      <c r="F39" s="6">
        <f>'CL &amp; Data'!D461</f>
        <v>-51.536163000000002</v>
      </c>
      <c r="H39" s="6">
        <f>'CL &amp; Data'!E461</f>
        <v>-25.759802000000001</v>
      </c>
      <c r="J39" s="6">
        <f>'CL &amp; Data'!F461</f>
        <v>-46.049472999999999</v>
      </c>
      <c r="L39" s="6">
        <f>'CL &amp; Data'!L461/1000000000</f>
        <v>14.29</v>
      </c>
      <c r="N39" s="6">
        <f>'CL &amp; Data'!M461</f>
        <v>-20.462643</v>
      </c>
      <c r="P39" s="6">
        <f>'CL &amp; Data'!N461</f>
        <v>-57.563839000000002</v>
      </c>
      <c r="R39" s="6">
        <f>'CL &amp; Data'!O461</f>
        <v>-46.109051000000001</v>
      </c>
      <c r="T39" s="6">
        <f>'CL &amp; Data'!P461</f>
        <v>-25.940498000000002</v>
      </c>
    </row>
    <row r="40" spans="2:20" x14ac:dyDescent="0.25">
      <c r="B40" s="6">
        <f>'CL &amp; Data'!B462/1000000000</f>
        <v>14.475</v>
      </c>
      <c r="D40" s="6">
        <f>'CL &amp; Data'!C462</f>
        <v>-5.7634201000000003</v>
      </c>
      <c r="F40" s="6">
        <f>'CL &amp; Data'!D462</f>
        <v>-51.501883999999997</v>
      </c>
      <c r="H40" s="6">
        <f>'CL &amp; Data'!E462</f>
        <v>-25.709288000000001</v>
      </c>
      <c r="J40" s="6">
        <f>'CL &amp; Data'!F462</f>
        <v>-46.217323</v>
      </c>
      <c r="L40" s="6">
        <f>'CL &amp; Data'!L462/1000000000</f>
        <v>14.475</v>
      </c>
      <c r="N40" s="6">
        <f>'CL &amp; Data'!M462</f>
        <v>-19.931588999999999</v>
      </c>
      <c r="P40" s="6">
        <f>'CL &amp; Data'!N462</f>
        <v>-56.995888000000001</v>
      </c>
      <c r="R40" s="6">
        <f>'CL &amp; Data'!O462</f>
        <v>-46.40522</v>
      </c>
      <c r="T40" s="6">
        <f>'CL &amp; Data'!P462</f>
        <v>-25.813310999999999</v>
      </c>
    </row>
    <row r="41" spans="2:20" x14ac:dyDescent="0.25">
      <c r="B41" s="6">
        <f>'CL &amp; Data'!B463/1000000000</f>
        <v>14.66</v>
      </c>
      <c r="D41" s="6">
        <f>'CL &amp; Data'!C463</f>
        <v>-6.2267713999999996</v>
      </c>
      <c r="F41" s="6">
        <f>'CL &amp; Data'!D463</f>
        <v>-51.424743999999997</v>
      </c>
      <c r="H41" s="6">
        <f>'CL &amp; Data'!E463</f>
        <v>-25.657775999999998</v>
      </c>
      <c r="J41" s="6">
        <f>'CL &amp; Data'!F463</f>
        <v>-46.014664000000003</v>
      </c>
      <c r="L41" s="6">
        <f>'CL &amp; Data'!L463/1000000000</f>
        <v>14.66</v>
      </c>
      <c r="N41" s="6">
        <f>'CL &amp; Data'!M463</f>
        <v>-18.748843999999998</v>
      </c>
      <c r="P41" s="6">
        <f>'CL &amp; Data'!N463</f>
        <v>-56.418354000000001</v>
      </c>
      <c r="R41" s="6">
        <f>'CL &amp; Data'!O463</f>
        <v>-46.335906999999999</v>
      </c>
      <c r="T41" s="6">
        <f>'CL &amp; Data'!P463</f>
        <v>-25.69669</v>
      </c>
    </row>
    <row r="42" spans="2:20" x14ac:dyDescent="0.25">
      <c r="B42" s="6">
        <f>'CL &amp; Data'!B464/1000000000</f>
        <v>14.845000000000001</v>
      </c>
      <c r="D42" s="6">
        <f>'CL &amp; Data'!C464</f>
        <v>-6.8168930999999997</v>
      </c>
      <c r="F42" s="6">
        <f>'CL &amp; Data'!D464</f>
        <v>-51.019432000000002</v>
      </c>
      <c r="H42" s="6">
        <f>'CL &amp; Data'!E464</f>
        <v>-25.721164999999999</v>
      </c>
      <c r="J42" s="6">
        <f>'CL &amp; Data'!F464</f>
        <v>-45.697346000000003</v>
      </c>
      <c r="L42" s="6">
        <f>'CL &amp; Data'!L464/1000000000</f>
        <v>14.845000000000001</v>
      </c>
      <c r="N42" s="6">
        <f>'CL &amp; Data'!M464</f>
        <v>-18.071784999999998</v>
      </c>
      <c r="P42" s="6">
        <f>'CL &amp; Data'!N464</f>
        <v>-56.045749999999998</v>
      </c>
      <c r="R42" s="6">
        <f>'CL &amp; Data'!O464</f>
        <v>-46.285969000000001</v>
      </c>
      <c r="T42" s="6">
        <f>'CL &amp; Data'!P464</f>
        <v>-25.684260999999999</v>
      </c>
    </row>
    <row r="43" spans="2:20" x14ac:dyDescent="0.25">
      <c r="B43" s="6">
        <f>'CL &amp; Data'!B465/1000000000</f>
        <v>15.03</v>
      </c>
      <c r="D43" s="6">
        <f>'CL &amp; Data'!C465</f>
        <v>-7.4163598999999998</v>
      </c>
      <c r="F43" s="6">
        <f>'CL &amp; Data'!D465</f>
        <v>-50.203952999999998</v>
      </c>
      <c r="H43" s="6">
        <f>'CL &amp; Data'!E465</f>
        <v>-25.775956999999998</v>
      </c>
      <c r="J43" s="6">
        <f>'CL &amp; Data'!F465</f>
        <v>-45.141734999999997</v>
      </c>
      <c r="L43" s="6">
        <f>'CL &amp; Data'!L465/1000000000</f>
        <v>15.03</v>
      </c>
      <c r="N43" s="6">
        <f>'CL &amp; Data'!M465</f>
        <v>-17.660404</v>
      </c>
      <c r="P43" s="6">
        <f>'CL &amp; Data'!N465</f>
        <v>-55.571865000000003</v>
      </c>
      <c r="R43" s="6">
        <f>'CL &amp; Data'!O465</f>
        <v>-46.114094000000001</v>
      </c>
      <c r="T43" s="6">
        <f>'CL &amp; Data'!P465</f>
        <v>-25.599284999999998</v>
      </c>
    </row>
    <row r="44" spans="2:20" x14ac:dyDescent="0.25">
      <c r="B44" s="6">
        <f>'CL &amp; Data'!B466/1000000000</f>
        <v>15.215</v>
      </c>
      <c r="D44" s="6">
        <f>'CL &amp; Data'!C466</f>
        <v>-7.8895325999999999</v>
      </c>
      <c r="F44" s="6">
        <f>'CL &amp; Data'!D466</f>
        <v>-48.894978000000002</v>
      </c>
      <c r="H44" s="6">
        <f>'CL &amp; Data'!E466</f>
        <v>-25.610374</v>
      </c>
      <c r="J44" s="6">
        <f>'CL &amp; Data'!F466</f>
        <v>-44.422539</v>
      </c>
      <c r="L44" s="6">
        <f>'CL &amp; Data'!L466/1000000000</f>
        <v>15.215</v>
      </c>
      <c r="N44" s="6">
        <f>'CL &amp; Data'!M466</f>
        <v>-17.60783</v>
      </c>
      <c r="P44" s="6">
        <f>'CL &amp; Data'!N466</f>
        <v>-54.147938000000003</v>
      </c>
      <c r="R44" s="6">
        <f>'CL &amp; Data'!O466</f>
        <v>-45.759270000000001</v>
      </c>
      <c r="T44" s="6">
        <f>'CL &amp; Data'!P466</f>
        <v>-25.423802999999999</v>
      </c>
    </row>
    <row r="45" spans="2:20" x14ac:dyDescent="0.25">
      <c r="B45" s="6">
        <f>'CL &amp; Data'!B467/1000000000</f>
        <v>15.4</v>
      </c>
      <c r="D45" s="6">
        <f>'CL &amp; Data'!C467</f>
        <v>-8.3577566000000001</v>
      </c>
      <c r="F45" s="6">
        <f>'CL &amp; Data'!D467</f>
        <v>-47.109057999999997</v>
      </c>
      <c r="H45" s="6">
        <f>'CL &amp; Data'!E467</f>
        <v>-25.413048</v>
      </c>
      <c r="J45" s="6">
        <f>'CL &amp; Data'!F467</f>
        <v>-43.923034999999999</v>
      </c>
      <c r="L45" s="6">
        <f>'CL &amp; Data'!L467/1000000000</f>
        <v>15.4</v>
      </c>
      <c r="N45" s="6">
        <f>'CL &amp; Data'!M467</f>
        <v>-17.230830999999998</v>
      </c>
      <c r="P45" s="6">
        <f>'CL &amp; Data'!N467</f>
        <v>-51.784511999999999</v>
      </c>
      <c r="R45" s="6">
        <f>'CL &amp; Data'!O467</f>
        <v>-45.343643</v>
      </c>
      <c r="T45" s="6">
        <f>'CL &amp; Data'!P467</f>
        <v>-25.342524999999998</v>
      </c>
    </row>
    <row r="46" spans="2:20" x14ac:dyDescent="0.25">
      <c r="B46" s="6">
        <f>'CL &amp; Data'!B468/1000000000</f>
        <v>15.585000000000001</v>
      </c>
      <c r="D46" s="6">
        <f>'CL &amp; Data'!C468</f>
        <v>-8.7392167999999995</v>
      </c>
      <c r="F46" s="6">
        <f>'CL &amp; Data'!D468</f>
        <v>-44.743786</v>
      </c>
      <c r="H46" s="6">
        <f>'CL &amp; Data'!E468</f>
        <v>-25.244591</v>
      </c>
      <c r="J46" s="6">
        <f>'CL &amp; Data'!F468</f>
        <v>-43.695591</v>
      </c>
      <c r="L46" s="6">
        <f>'CL &amp; Data'!L468/1000000000</f>
        <v>15.585000000000001</v>
      </c>
      <c r="N46" s="6">
        <f>'CL &amp; Data'!M468</f>
        <v>-17.358335</v>
      </c>
      <c r="P46" s="6">
        <f>'CL &amp; Data'!N468</f>
        <v>-48.893608</v>
      </c>
      <c r="R46" s="6">
        <f>'CL &amp; Data'!O468</f>
        <v>-45.241427999999999</v>
      </c>
      <c r="T46" s="6">
        <f>'CL &amp; Data'!P468</f>
        <v>-25.242964000000001</v>
      </c>
    </row>
    <row r="47" spans="2:20" x14ac:dyDescent="0.25">
      <c r="B47" s="6">
        <f>'CL &amp; Data'!B469/1000000000</f>
        <v>15.77</v>
      </c>
      <c r="D47" s="6">
        <f>'CL &amp; Data'!C469</f>
        <v>-8.9769354000000003</v>
      </c>
      <c r="F47" s="6">
        <f>'CL &amp; Data'!D469</f>
        <v>-42.177193000000003</v>
      </c>
      <c r="H47" s="6">
        <f>'CL &amp; Data'!E469</f>
        <v>-24.973122</v>
      </c>
      <c r="J47" s="6">
        <f>'CL &amp; Data'!F469</f>
        <v>-43.612423</v>
      </c>
      <c r="L47" s="6">
        <f>'CL &amp; Data'!L469/1000000000</f>
        <v>15.77</v>
      </c>
      <c r="N47" s="6">
        <f>'CL &amp; Data'!M469</f>
        <v>-17.122654000000001</v>
      </c>
      <c r="P47" s="6">
        <f>'CL &amp; Data'!N469</f>
        <v>-45.679366999999999</v>
      </c>
      <c r="R47" s="6">
        <f>'CL &amp; Data'!O469</f>
        <v>-45.243923000000002</v>
      </c>
      <c r="T47" s="6">
        <f>'CL &amp; Data'!P469</f>
        <v>-25.063776000000001</v>
      </c>
    </row>
    <row r="48" spans="2:20" x14ac:dyDescent="0.25">
      <c r="B48" s="6">
        <f>'CL &amp; Data'!B470/1000000000</f>
        <v>15.955</v>
      </c>
      <c r="D48" s="6">
        <f>'CL &amp; Data'!C470</f>
        <v>-9.4005156000000003</v>
      </c>
      <c r="F48" s="6">
        <f>'CL &amp; Data'!D470</f>
        <v>-39.760429000000002</v>
      </c>
      <c r="H48" s="6">
        <f>'CL &amp; Data'!E470</f>
        <v>-24.687954000000001</v>
      </c>
      <c r="J48" s="6">
        <f>'CL &amp; Data'!F470</f>
        <v>-43.823081999999999</v>
      </c>
      <c r="L48" s="6">
        <f>'CL &amp; Data'!L470/1000000000</f>
        <v>15.955</v>
      </c>
      <c r="N48" s="6">
        <f>'CL &amp; Data'!M470</f>
        <v>-17.398330999999999</v>
      </c>
      <c r="P48" s="6">
        <f>'CL &amp; Data'!N470</f>
        <v>-42.612533999999997</v>
      </c>
      <c r="R48" s="6">
        <f>'CL &amp; Data'!O470</f>
        <v>-45.335845999999997</v>
      </c>
      <c r="T48" s="6">
        <f>'CL &amp; Data'!P470</f>
        <v>-24.905702999999999</v>
      </c>
    </row>
    <row r="49" spans="2:20" x14ac:dyDescent="0.25">
      <c r="B49" s="6">
        <f>'CL &amp; Data'!B471/1000000000</f>
        <v>16.14</v>
      </c>
      <c r="D49" s="6">
        <f>'CL &amp; Data'!C471</f>
        <v>-9.8495073000000009</v>
      </c>
      <c r="F49" s="6">
        <f>'CL &amp; Data'!D471</f>
        <v>-37.961758000000003</v>
      </c>
      <c r="H49" s="6">
        <f>'CL &amp; Data'!E471</f>
        <v>-24.554290999999999</v>
      </c>
      <c r="J49" s="6">
        <f>'CL &amp; Data'!F471</f>
        <v>-44.485728999999999</v>
      </c>
      <c r="L49" s="6">
        <f>'CL &amp; Data'!L471/1000000000</f>
        <v>16.14</v>
      </c>
      <c r="N49" s="6">
        <f>'CL &amp; Data'!M471</f>
        <v>-17.141726999999999</v>
      </c>
      <c r="P49" s="6">
        <f>'CL &amp; Data'!N471</f>
        <v>-40.607697000000002</v>
      </c>
      <c r="R49" s="6">
        <f>'CL &amp; Data'!O471</f>
        <v>-45.682628999999999</v>
      </c>
      <c r="T49" s="6">
        <f>'CL &amp; Data'!P471</f>
        <v>-24.884830000000001</v>
      </c>
    </row>
    <row r="50" spans="2:20" x14ac:dyDescent="0.25">
      <c r="B50" s="6">
        <f>'CL &amp; Data'!B472/1000000000</f>
        <v>16.324999999999999</v>
      </c>
      <c r="D50" s="6">
        <f>'CL &amp; Data'!C472</f>
        <v>-10.823983999999999</v>
      </c>
      <c r="F50" s="6">
        <f>'CL &amp; Data'!D472</f>
        <v>-37.176735000000001</v>
      </c>
      <c r="H50" s="6">
        <f>'CL &amp; Data'!E472</f>
        <v>-24.467521999999999</v>
      </c>
      <c r="J50" s="6">
        <f>'CL &amp; Data'!F472</f>
        <v>-45.125767000000003</v>
      </c>
      <c r="L50" s="6">
        <f>'CL &amp; Data'!L472/1000000000</f>
        <v>16.324999999999999</v>
      </c>
      <c r="N50" s="6">
        <f>'CL &amp; Data'!M472</f>
        <v>-17.976665000000001</v>
      </c>
      <c r="P50" s="6">
        <f>'CL &amp; Data'!N472</f>
        <v>-39.735142000000003</v>
      </c>
      <c r="R50" s="6">
        <f>'CL &amp; Data'!O472</f>
        <v>-46.076053999999999</v>
      </c>
      <c r="T50" s="6">
        <f>'CL &amp; Data'!P472</f>
        <v>-24.803493</v>
      </c>
    </row>
    <row r="51" spans="2:20" x14ac:dyDescent="0.25">
      <c r="B51" s="6">
        <f>'CL &amp; Data'!B473/1000000000</f>
        <v>16.510000000000002</v>
      </c>
      <c r="D51" s="6">
        <f>'CL &amp; Data'!C473</f>
        <v>-11.907026999999999</v>
      </c>
      <c r="F51" s="6">
        <f>'CL &amp; Data'!D473</f>
        <v>-37.052807000000001</v>
      </c>
      <c r="H51" s="6">
        <f>'CL &amp; Data'!E473</f>
        <v>-24.473801000000002</v>
      </c>
      <c r="J51" s="6">
        <f>'CL &amp; Data'!F473</f>
        <v>-45.747475000000001</v>
      </c>
      <c r="L51" s="6">
        <f>'CL &amp; Data'!L473/1000000000</f>
        <v>16.510000000000002</v>
      </c>
      <c r="N51" s="6">
        <f>'CL &amp; Data'!M473</f>
        <v>-18.590736</v>
      </c>
      <c r="P51" s="6">
        <f>'CL &amp; Data'!N473</f>
        <v>-39.86515</v>
      </c>
      <c r="R51" s="6">
        <f>'CL &amp; Data'!O473</f>
        <v>-46.414107999999999</v>
      </c>
      <c r="T51" s="6">
        <f>'CL &amp; Data'!P473</f>
        <v>-24.794675999999999</v>
      </c>
    </row>
    <row r="52" spans="2:20" x14ac:dyDescent="0.25">
      <c r="B52" s="6">
        <f>'CL &amp; Data'!B474/1000000000</f>
        <v>16.695</v>
      </c>
      <c r="D52" s="6">
        <f>'CL &amp; Data'!C474</f>
        <v>-13.203101</v>
      </c>
      <c r="F52" s="6">
        <f>'CL &amp; Data'!D474</f>
        <v>-37.565024999999999</v>
      </c>
      <c r="H52" s="6">
        <f>'CL &amp; Data'!E474</f>
        <v>-24.571978000000001</v>
      </c>
      <c r="J52" s="6">
        <f>'CL &amp; Data'!F474</f>
        <v>-46.445484</v>
      </c>
      <c r="L52" s="6">
        <f>'CL &amp; Data'!L474/1000000000</f>
        <v>16.695</v>
      </c>
      <c r="N52" s="6">
        <f>'CL &amp; Data'!M474</f>
        <v>-19.973075999999999</v>
      </c>
      <c r="P52" s="6">
        <f>'CL &amp; Data'!N474</f>
        <v>-41.073711000000003</v>
      </c>
      <c r="R52" s="6">
        <f>'CL &amp; Data'!O474</f>
        <v>-46.841030000000003</v>
      </c>
      <c r="T52" s="6">
        <f>'CL &amp; Data'!P474</f>
        <v>-24.841677000000001</v>
      </c>
    </row>
    <row r="53" spans="2:20" x14ac:dyDescent="0.25">
      <c r="B53" s="6">
        <f>'CL &amp; Data'!B475/1000000000</f>
        <v>16.88</v>
      </c>
      <c r="D53" s="6">
        <f>'CL &amp; Data'!C475</f>
        <v>-14.155639000000001</v>
      </c>
      <c r="F53" s="6">
        <f>'CL &amp; Data'!D475</f>
        <v>-38.761284000000003</v>
      </c>
      <c r="H53" s="6">
        <f>'CL &amp; Data'!E475</f>
        <v>-24.731525000000001</v>
      </c>
      <c r="J53" s="6">
        <f>'CL &amp; Data'!F475</f>
        <v>-47.329121000000001</v>
      </c>
      <c r="L53" s="6">
        <f>'CL &amp; Data'!L475/1000000000</f>
        <v>16.88</v>
      </c>
      <c r="N53" s="6">
        <f>'CL &amp; Data'!M475</f>
        <v>-20.813751</v>
      </c>
      <c r="P53" s="6">
        <f>'CL &amp; Data'!N475</f>
        <v>-43.016101999999997</v>
      </c>
      <c r="R53" s="6">
        <f>'CL &amp; Data'!O475</f>
        <v>-47.361331999999997</v>
      </c>
      <c r="T53" s="6">
        <f>'CL &amp; Data'!P475</f>
        <v>-24.985443</v>
      </c>
    </row>
    <row r="54" spans="2:20" x14ac:dyDescent="0.25">
      <c r="B54" s="6">
        <f>'CL &amp; Data'!B476/1000000000</f>
        <v>17.065000000000001</v>
      </c>
      <c r="D54" s="6">
        <f>'CL &amp; Data'!C476</f>
        <v>-15.205607000000001</v>
      </c>
      <c r="F54" s="6">
        <f>'CL &amp; Data'!D476</f>
        <v>-40.099518000000003</v>
      </c>
      <c r="H54" s="6">
        <f>'CL &amp; Data'!E476</f>
        <v>-25.024982000000001</v>
      </c>
      <c r="J54" s="6">
        <f>'CL &amp; Data'!F476</f>
        <v>-48.045257999999997</v>
      </c>
      <c r="L54" s="6">
        <f>'CL &amp; Data'!L476/1000000000</f>
        <v>17.065000000000001</v>
      </c>
      <c r="N54" s="6">
        <f>'CL &amp; Data'!M476</f>
        <v>-22.056881000000001</v>
      </c>
      <c r="P54" s="6">
        <f>'CL &amp; Data'!N476</f>
        <v>-45.342917999999997</v>
      </c>
      <c r="R54" s="6">
        <f>'CL &amp; Data'!O476</f>
        <v>-48.012348000000003</v>
      </c>
      <c r="T54" s="6">
        <f>'CL &amp; Data'!P476</f>
        <v>-25.203039</v>
      </c>
    </row>
    <row r="55" spans="2:20" x14ac:dyDescent="0.25">
      <c r="B55" s="6">
        <f>'CL &amp; Data'!B477/1000000000</f>
        <v>17.25</v>
      </c>
      <c r="D55" s="6">
        <f>'CL &amp; Data'!C477</f>
        <v>-15.430959</v>
      </c>
      <c r="F55" s="6">
        <f>'CL &amp; Data'!D477</f>
        <v>-41.382137</v>
      </c>
      <c r="H55" s="6">
        <f>'CL &amp; Data'!E477</f>
        <v>-25.365362000000001</v>
      </c>
      <c r="J55" s="6">
        <f>'CL &amp; Data'!F477</f>
        <v>-48.762154000000002</v>
      </c>
      <c r="L55" s="6">
        <f>'CL &amp; Data'!L477/1000000000</f>
        <v>17.25</v>
      </c>
      <c r="N55" s="6">
        <f>'CL &amp; Data'!M477</f>
        <v>-22.441046</v>
      </c>
      <c r="P55" s="6">
        <f>'CL &amp; Data'!N477</f>
        <v>-47.651760000000003</v>
      </c>
      <c r="R55" s="6">
        <f>'CL &amp; Data'!O477</f>
        <v>-48.715603000000002</v>
      </c>
      <c r="T55" s="6">
        <f>'CL &amp; Data'!P477</f>
        <v>-25.493228999999999</v>
      </c>
    </row>
    <row r="56" spans="2:20" x14ac:dyDescent="0.25">
      <c r="B56" s="6">
        <f>'CL &amp; Data'!B478/1000000000</f>
        <v>17.434999999999999</v>
      </c>
      <c r="D56" s="6">
        <f>'CL &amp; Data'!C478</f>
        <v>-15.395108</v>
      </c>
      <c r="F56" s="6">
        <f>'CL &amp; Data'!D478</f>
        <v>-42.994385000000001</v>
      </c>
      <c r="H56" s="6">
        <f>'CL &amp; Data'!E478</f>
        <v>-25.692371000000001</v>
      </c>
      <c r="J56" s="6">
        <f>'CL &amp; Data'!F478</f>
        <v>-49.407406000000002</v>
      </c>
      <c r="L56" s="6">
        <f>'CL &amp; Data'!L478/1000000000</f>
        <v>17.434999999999999</v>
      </c>
      <c r="N56" s="6">
        <f>'CL &amp; Data'!M478</f>
        <v>-22.521832</v>
      </c>
      <c r="P56" s="6">
        <f>'CL &amp; Data'!N478</f>
        <v>-49.813744</v>
      </c>
      <c r="R56" s="6">
        <f>'CL &amp; Data'!O478</f>
        <v>-49.350085999999997</v>
      </c>
      <c r="T56" s="6">
        <f>'CL &amp; Data'!P478</f>
        <v>-25.771011000000001</v>
      </c>
    </row>
    <row r="57" spans="2:20" x14ac:dyDescent="0.25">
      <c r="B57" s="6">
        <f>'CL &amp; Data'!B479/1000000000</f>
        <v>17.62</v>
      </c>
      <c r="D57" s="6">
        <f>'CL &amp; Data'!C479</f>
        <v>-15.105703999999999</v>
      </c>
      <c r="F57" s="6">
        <f>'CL &amp; Data'!D479</f>
        <v>-45.119694000000003</v>
      </c>
      <c r="H57" s="6">
        <f>'CL &amp; Data'!E479</f>
        <v>-26.015633000000001</v>
      </c>
      <c r="J57" s="6">
        <f>'CL &amp; Data'!F479</f>
        <v>-49.937247999999997</v>
      </c>
      <c r="L57" s="6">
        <f>'CL &amp; Data'!L479/1000000000</f>
        <v>17.62</v>
      </c>
      <c r="N57" s="6">
        <f>'CL &amp; Data'!M479</f>
        <v>-21.770954</v>
      </c>
      <c r="P57" s="6">
        <f>'CL &amp; Data'!N479</f>
        <v>-51.817431999999997</v>
      </c>
      <c r="R57" s="6">
        <f>'CL &amp; Data'!O479</f>
        <v>-49.802483000000002</v>
      </c>
      <c r="T57" s="6">
        <f>'CL &amp; Data'!P479</f>
        <v>-26.056312999999999</v>
      </c>
    </row>
    <row r="58" spans="2:20" x14ac:dyDescent="0.25">
      <c r="B58" s="6">
        <f>'CL &amp; Data'!B480/1000000000</f>
        <v>17.805</v>
      </c>
      <c r="D58" s="6">
        <f>'CL &amp; Data'!C480</f>
        <v>-14.52735</v>
      </c>
      <c r="F58" s="6">
        <f>'CL &amp; Data'!D480</f>
        <v>-47.446418999999999</v>
      </c>
      <c r="H58" s="6">
        <f>'CL &amp; Data'!E480</f>
        <v>-26.297701</v>
      </c>
      <c r="J58" s="6">
        <f>'CL &amp; Data'!F480</f>
        <v>-50.266570999999999</v>
      </c>
      <c r="L58" s="6">
        <f>'CL &amp; Data'!L480/1000000000</f>
        <v>17.805</v>
      </c>
      <c r="N58" s="6">
        <f>'CL &amp; Data'!M480</f>
        <v>-21.181944000000001</v>
      </c>
      <c r="P58" s="6">
        <f>'CL &amp; Data'!N480</f>
        <v>-53.895504000000003</v>
      </c>
      <c r="R58" s="6">
        <f>'CL &amp; Data'!O480</f>
        <v>-50.196570999999999</v>
      </c>
      <c r="T58" s="6">
        <f>'CL &amp; Data'!P480</f>
        <v>-26.293568</v>
      </c>
    </row>
    <row r="59" spans="2:20" x14ac:dyDescent="0.25">
      <c r="B59" s="6">
        <f>'CL &amp; Data'!B481/1000000000</f>
        <v>17.989999999999998</v>
      </c>
      <c r="D59" s="6">
        <f>'CL &amp; Data'!C481</f>
        <v>-13.304852</v>
      </c>
      <c r="F59" s="6">
        <f>'CL &amp; Data'!D481</f>
        <v>-49.542023</v>
      </c>
      <c r="H59" s="6">
        <f>'CL &amp; Data'!E481</f>
        <v>-26.50281</v>
      </c>
      <c r="J59" s="6">
        <f>'CL &amp; Data'!F481</f>
        <v>-50.498013</v>
      </c>
      <c r="L59" s="6">
        <f>'CL &amp; Data'!L481/1000000000</f>
        <v>17.989999999999998</v>
      </c>
      <c r="N59" s="6">
        <f>'CL &amp; Data'!M481</f>
        <v>-20.382028999999999</v>
      </c>
      <c r="P59" s="6">
        <f>'CL &amp; Data'!N481</f>
        <v>-55.970801999999999</v>
      </c>
      <c r="R59" s="6">
        <f>'CL &amp; Data'!O481</f>
        <v>-50.457374999999999</v>
      </c>
      <c r="T59" s="6">
        <f>'CL &amp; Data'!P481</f>
        <v>-26.482882</v>
      </c>
    </row>
    <row r="60" spans="2:20" x14ac:dyDescent="0.25">
      <c r="B60" s="6">
        <f>'CL &amp; Data'!B482/1000000000</f>
        <v>18.175000000000001</v>
      </c>
      <c r="D60" s="6">
        <f>'CL &amp; Data'!C482</f>
        <v>-12.354476999999999</v>
      </c>
      <c r="F60" s="6">
        <f>'CL &amp; Data'!D482</f>
        <v>-51.140354000000002</v>
      </c>
      <c r="H60" s="6">
        <f>'CL &amp; Data'!E482</f>
        <v>-26.699473999999999</v>
      </c>
      <c r="J60" s="6">
        <f>'CL &amp; Data'!F482</f>
        <v>-50.722324</v>
      </c>
      <c r="L60" s="6">
        <f>'CL &amp; Data'!L482/1000000000</f>
        <v>18.175000000000001</v>
      </c>
      <c r="N60" s="6">
        <f>'CL &amp; Data'!M482</f>
        <v>-19.236204000000001</v>
      </c>
      <c r="P60" s="6">
        <f>'CL &amp; Data'!N482</f>
        <v>-58.347526999999999</v>
      </c>
      <c r="R60" s="6">
        <f>'CL &amp; Data'!O482</f>
        <v>-50.707397</v>
      </c>
      <c r="T60" s="6">
        <f>'CL &amp; Data'!P482</f>
        <v>-26.659237000000001</v>
      </c>
    </row>
    <row r="61" spans="2:20" x14ac:dyDescent="0.25">
      <c r="B61" s="6">
        <f>'CL &amp; Data'!B483/1000000000</f>
        <v>18.36</v>
      </c>
      <c r="D61" s="6">
        <f>'CL &amp; Data'!C483</f>
        <v>-11.436965000000001</v>
      </c>
      <c r="F61" s="6">
        <f>'CL &amp; Data'!D483</f>
        <v>-52.655197000000001</v>
      </c>
      <c r="H61" s="6">
        <f>'CL &amp; Data'!E483</f>
        <v>-26.884872000000001</v>
      </c>
      <c r="J61" s="6">
        <f>'CL &amp; Data'!F483</f>
        <v>-51.007663999999998</v>
      </c>
      <c r="L61" s="6">
        <f>'CL &amp; Data'!L483/1000000000</f>
        <v>18.36</v>
      </c>
      <c r="N61" s="6">
        <f>'CL &amp; Data'!M483</f>
        <v>-18.198093</v>
      </c>
      <c r="P61" s="6">
        <f>'CL &amp; Data'!N483</f>
        <v>-60.138106999999998</v>
      </c>
      <c r="R61" s="6">
        <f>'CL &amp; Data'!O483</f>
        <v>-50.911133</v>
      </c>
      <c r="T61" s="6">
        <f>'CL &amp; Data'!P483</f>
        <v>-26.830082000000001</v>
      </c>
    </row>
    <row r="62" spans="2:20" x14ac:dyDescent="0.25">
      <c r="B62" s="6">
        <f>'CL &amp; Data'!B484/1000000000</f>
        <v>18.545000000000002</v>
      </c>
      <c r="D62" s="6">
        <f>'CL &amp; Data'!C484</f>
        <v>-10.270167000000001</v>
      </c>
      <c r="F62" s="6">
        <f>'CL &amp; Data'!D484</f>
        <v>-53.428986000000002</v>
      </c>
      <c r="H62" s="6">
        <f>'CL &amp; Data'!E484</f>
        <v>-27.072319</v>
      </c>
      <c r="J62" s="6">
        <f>'CL &amp; Data'!F484</f>
        <v>-51.328957000000003</v>
      </c>
      <c r="L62" s="6">
        <f>'CL &amp; Data'!L484/1000000000</f>
        <v>18.545000000000002</v>
      </c>
      <c r="N62" s="6">
        <f>'CL &amp; Data'!M484</f>
        <v>-17.414705000000001</v>
      </c>
      <c r="P62" s="6">
        <f>'CL &amp; Data'!N484</f>
        <v>-60.973357999999998</v>
      </c>
      <c r="R62" s="6">
        <f>'CL &amp; Data'!O484</f>
        <v>-51.315598000000001</v>
      </c>
      <c r="T62" s="6">
        <f>'CL &amp; Data'!P484</f>
        <v>-27.033066000000002</v>
      </c>
    </row>
    <row r="63" spans="2:20" x14ac:dyDescent="0.25">
      <c r="B63" s="6">
        <f>'CL &amp; Data'!B485/1000000000</f>
        <v>18.73</v>
      </c>
      <c r="D63" s="6">
        <f>'CL &amp; Data'!C485</f>
        <v>-9.5881995999999994</v>
      </c>
      <c r="F63" s="6">
        <f>'CL &amp; Data'!D485</f>
        <v>-52.898162999999997</v>
      </c>
      <c r="H63" s="6">
        <f>'CL &amp; Data'!E485</f>
        <v>-27.240670999999999</v>
      </c>
      <c r="J63" s="6">
        <f>'CL &amp; Data'!F485</f>
        <v>-51.763961999999999</v>
      </c>
      <c r="L63" s="6">
        <f>'CL &amp; Data'!L485/1000000000</f>
        <v>18.73</v>
      </c>
      <c r="N63" s="6">
        <f>'CL &amp; Data'!M485</f>
        <v>-16.391922000000001</v>
      </c>
      <c r="P63" s="6">
        <f>'CL &amp; Data'!N485</f>
        <v>-61.241656999999996</v>
      </c>
      <c r="R63" s="6">
        <f>'CL &amp; Data'!O485</f>
        <v>-51.577933999999999</v>
      </c>
      <c r="T63" s="6">
        <f>'CL &amp; Data'!P485</f>
        <v>-27.305471000000001</v>
      </c>
    </row>
    <row r="64" spans="2:20" x14ac:dyDescent="0.25">
      <c r="B64" s="6">
        <f>'CL &amp; Data'!B486/1000000000</f>
        <v>18.914999999999999</v>
      </c>
      <c r="D64" s="6">
        <f>'CL &amp; Data'!C486</f>
        <v>-9.3707981</v>
      </c>
      <c r="F64" s="6">
        <f>'CL &amp; Data'!D486</f>
        <v>-51.790450999999997</v>
      </c>
      <c r="H64" s="6">
        <f>'CL &amp; Data'!E486</f>
        <v>-27.439129000000001</v>
      </c>
      <c r="J64" s="6">
        <f>'CL &amp; Data'!F486</f>
        <v>-52.277785999999999</v>
      </c>
      <c r="L64" s="6">
        <f>'CL &amp; Data'!L486/1000000000</f>
        <v>18.914999999999999</v>
      </c>
      <c r="N64" s="6">
        <f>'CL &amp; Data'!M486</f>
        <v>-15.363994</v>
      </c>
      <c r="P64" s="6">
        <f>'CL &amp; Data'!N486</f>
        <v>-60.339851000000003</v>
      </c>
      <c r="R64" s="6">
        <f>'CL &amp; Data'!O486</f>
        <v>-51.893932</v>
      </c>
      <c r="T64" s="6">
        <f>'CL &amp; Data'!P486</f>
        <v>-27.621164</v>
      </c>
    </row>
    <row r="65" spans="2:20" x14ac:dyDescent="0.25">
      <c r="B65" s="6">
        <f>'CL &amp; Data'!B487/1000000000</f>
        <v>19.100000000000001</v>
      </c>
      <c r="D65" s="6">
        <f>'CL &amp; Data'!C487</f>
        <v>-9.2457819000000008</v>
      </c>
      <c r="F65" s="6">
        <f>'CL &amp; Data'!D487</f>
        <v>-50.670375999999997</v>
      </c>
      <c r="H65" s="6">
        <f>'CL &amp; Data'!E487</f>
        <v>-27.675792999999999</v>
      </c>
      <c r="J65" s="6">
        <f>'CL &amp; Data'!F487</f>
        <v>-52.833602999999997</v>
      </c>
      <c r="L65" s="6">
        <f>'CL &amp; Data'!L487/1000000000</f>
        <v>19.100000000000001</v>
      </c>
      <c r="N65" s="6">
        <f>'CL &amp; Data'!M487</f>
        <v>-14.727399</v>
      </c>
      <c r="P65" s="6">
        <f>'CL &amp; Data'!N487</f>
        <v>-58.057147999999998</v>
      </c>
      <c r="R65" s="6">
        <f>'CL &amp; Data'!O487</f>
        <v>-52.262135000000001</v>
      </c>
      <c r="T65" s="6">
        <f>'CL &amp; Data'!P487</f>
        <v>-27.958162000000002</v>
      </c>
    </row>
    <row r="66" spans="2:20" x14ac:dyDescent="0.25">
      <c r="B66" s="6">
        <f>'CL &amp; Data'!B488/1000000000</f>
        <v>19.285</v>
      </c>
      <c r="D66" s="6">
        <f>'CL &amp; Data'!C488</f>
        <v>-9.1515312000000009</v>
      </c>
      <c r="F66" s="6">
        <f>'CL &amp; Data'!D488</f>
        <v>-49.189014</v>
      </c>
      <c r="H66" s="6">
        <f>'CL &amp; Data'!E488</f>
        <v>-27.947994000000001</v>
      </c>
      <c r="J66" s="6">
        <f>'CL &amp; Data'!F488</f>
        <v>-53.455821999999998</v>
      </c>
      <c r="L66" s="6">
        <f>'CL &amp; Data'!L488/1000000000</f>
        <v>19.285</v>
      </c>
      <c r="N66" s="6">
        <f>'CL &amp; Data'!M488</f>
        <v>-14.199037000000001</v>
      </c>
      <c r="P66" s="6">
        <f>'CL &amp; Data'!N488</f>
        <v>-55.562407999999998</v>
      </c>
      <c r="R66" s="6">
        <f>'CL &amp; Data'!O488</f>
        <v>-52.800789000000002</v>
      </c>
      <c r="T66" s="6">
        <f>'CL &amp; Data'!P488</f>
        <v>-28.311851999999998</v>
      </c>
    </row>
    <row r="67" spans="2:20" x14ac:dyDescent="0.25">
      <c r="B67" s="6">
        <f>'CL &amp; Data'!B489/1000000000</f>
        <v>19.47</v>
      </c>
      <c r="D67" s="6">
        <f>'CL &amp; Data'!C489</f>
        <v>-9.3875016999999996</v>
      </c>
      <c r="F67" s="6">
        <f>'CL &amp; Data'!D489</f>
        <v>-47.747917000000001</v>
      </c>
      <c r="H67" s="6">
        <f>'CL &amp; Data'!E489</f>
        <v>-28.261237999999999</v>
      </c>
      <c r="J67" s="6">
        <f>'CL &amp; Data'!F489</f>
        <v>-54.140236000000002</v>
      </c>
      <c r="L67" s="6">
        <f>'CL &amp; Data'!L489/1000000000</f>
        <v>19.47</v>
      </c>
      <c r="N67" s="6">
        <f>'CL &amp; Data'!M489</f>
        <v>-13.902555</v>
      </c>
      <c r="P67" s="6">
        <f>'CL &amp; Data'!N489</f>
        <v>-53.266308000000002</v>
      </c>
      <c r="R67" s="6">
        <f>'CL &amp; Data'!O489</f>
        <v>-53.364593999999997</v>
      </c>
      <c r="T67" s="6">
        <f>'CL &amp; Data'!P489</f>
        <v>-28.679348000000001</v>
      </c>
    </row>
    <row r="68" spans="2:20" x14ac:dyDescent="0.25">
      <c r="B68" s="6">
        <f>'CL &amp; Data'!B490/1000000000</f>
        <v>19.655000000000001</v>
      </c>
      <c r="D68" s="6">
        <f>'CL &amp; Data'!C490</f>
        <v>-9.2613410999999992</v>
      </c>
      <c r="F68" s="6">
        <f>'CL &amp; Data'!D490</f>
        <v>-47.090611000000003</v>
      </c>
      <c r="H68" s="6">
        <f>'CL &amp; Data'!E490</f>
        <v>-28.752680000000002</v>
      </c>
      <c r="J68" s="6">
        <f>'CL &amp; Data'!F490</f>
        <v>-54.924252000000003</v>
      </c>
      <c r="L68" s="6">
        <f>'CL &amp; Data'!L490/1000000000</f>
        <v>19.655000000000001</v>
      </c>
      <c r="N68" s="6">
        <f>'CL &amp; Data'!M490</f>
        <v>-13.559262</v>
      </c>
      <c r="P68" s="6">
        <f>'CL &amp; Data'!N490</f>
        <v>-50.844994</v>
      </c>
      <c r="R68" s="6">
        <f>'CL &amp; Data'!O490</f>
        <v>-54.269584999999999</v>
      </c>
      <c r="T68" s="6">
        <f>'CL &amp; Data'!P490</f>
        <v>-29.08803</v>
      </c>
    </row>
    <row r="69" spans="2:20" x14ac:dyDescent="0.25">
      <c r="B69" s="6">
        <f>'CL &amp; Data'!B491/1000000000</f>
        <v>19.84</v>
      </c>
      <c r="D69" s="6">
        <f>'CL &amp; Data'!C491</f>
        <v>-9.5366602</v>
      </c>
      <c r="F69" s="6">
        <f>'CL &amp; Data'!D491</f>
        <v>-46.711722999999999</v>
      </c>
      <c r="H69" s="6">
        <f>'CL &amp; Data'!E491</f>
        <v>-29.206907000000001</v>
      </c>
      <c r="J69" s="6">
        <f>'CL &amp; Data'!F491</f>
        <v>-55.522423000000003</v>
      </c>
      <c r="L69" s="6">
        <f>'CL &amp; Data'!L491/1000000000</f>
        <v>19.84</v>
      </c>
      <c r="N69" s="6">
        <f>'CL &amp; Data'!M491</f>
        <v>-13.575161</v>
      </c>
      <c r="P69" s="6">
        <f>'CL &amp; Data'!N491</f>
        <v>-48.941509000000003</v>
      </c>
      <c r="R69" s="6">
        <f>'CL &amp; Data'!O491</f>
        <v>-55.265591000000001</v>
      </c>
      <c r="T69" s="6">
        <f>'CL &amp; Data'!P491</f>
        <v>-29.513850999999999</v>
      </c>
    </row>
    <row r="70" spans="2:20" x14ac:dyDescent="0.25">
      <c r="B70" s="6">
        <f>'CL &amp; Data'!B492/1000000000</f>
        <v>20.024999999999999</v>
      </c>
      <c r="D70" s="6">
        <f>'CL &amp; Data'!C492</f>
        <v>-9.8481798000000005</v>
      </c>
      <c r="F70" s="6">
        <f>'CL &amp; Data'!D492</f>
        <v>-46.268970000000003</v>
      </c>
      <c r="H70" s="6">
        <f>'CL &amp; Data'!E492</f>
        <v>-29.584854</v>
      </c>
      <c r="J70" s="6">
        <f>'CL &amp; Data'!F492</f>
        <v>-55.493304999999999</v>
      </c>
      <c r="L70" s="6">
        <f>'CL &amp; Data'!L492/1000000000</f>
        <v>20.024999999999999</v>
      </c>
      <c r="N70" s="6">
        <f>'CL &amp; Data'!M492</f>
        <v>-13.572924</v>
      </c>
      <c r="P70" s="6">
        <f>'CL &amp; Data'!N492</f>
        <v>-47.497245999999997</v>
      </c>
      <c r="R70" s="6">
        <f>'CL &amp; Data'!O492</f>
        <v>-55.892341999999999</v>
      </c>
      <c r="T70" s="6">
        <f>'CL &amp; Data'!P492</f>
        <v>-29.973082000000002</v>
      </c>
    </row>
    <row r="71" spans="2:20" x14ac:dyDescent="0.25">
      <c r="B71" s="6">
        <f>'CL &amp; Data'!B493/1000000000</f>
        <v>20.21</v>
      </c>
      <c r="D71" s="6">
        <f>'CL &amp; Data'!C493</f>
        <v>-10.088951</v>
      </c>
      <c r="F71" s="6">
        <f>'CL &amp; Data'!D493</f>
        <v>-45.735348000000002</v>
      </c>
      <c r="H71" s="6">
        <f>'CL &amp; Data'!E493</f>
        <v>-29.951364999999999</v>
      </c>
      <c r="J71" s="6">
        <f>'CL &amp; Data'!F493</f>
        <v>-54.537579000000001</v>
      </c>
      <c r="L71" s="6">
        <f>'CL &amp; Data'!L493/1000000000</f>
        <v>20.21</v>
      </c>
      <c r="N71" s="6">
        <f>'CL &amp; Data'!M493</f>
        <v>-13.661644000000001</v>
      </c>
      <c r="P71" s="6">
        <f>'CL &amp; Data'!N493</f>
        <v>-46.474888</v>
      </c>
      <c r="R71" s="6">
        <f>'CL &amp; Data'!O493</f>
        <v>-55.397368999999998</v>
      </c>
      <c r="T71" s="6">
        <f>'CL &amp; Data'!P493</f>
        <v>-30.499677999999999</v>
      </c>
    </row>
    <row r="72" spans="2:20" x14ac:dyDescent="0.25">
      <c r="B72" s="6">
        <f>'CL &amp; Data'!B494/1000000000</f>
        <v>20.395</v>
      </c>
      <c r="D72" s="6">
        <f>'CL &amp; Data'!C494</f>
        <v>-10.109875000000001</v>
      </c>
      <c r="F72" s="6">
        <f>'CL &amp; Data'!D494</f>
        <v>-45.194091999999998</v>
      </c>
      <c r="H72" s="6">
        <f>'CL &amp; Data'!E494</f>
        <v>-30.212229000000001</v>
      </c>
      <c r="J72" s="6">
        <f>'CL &amp; Data'!F494</f>
        <v>-52.429836000000002</v>
      </c>
      <c r="L72" s="6">
        <f>'CL &amp; Data'!L494/1000000000</f>
        <v>20.395</v>
      </c>
      <c r="N72" s="6">
        <f>'CL &amp; Data'!M494</f>
        <v>-13.596883999999999</v>
      </c>
      <c r="P72" s="6">
        <f>'CL &amp; Data'!N494</f>
        <v>-45.629364000000002</v>
      </c>
      <c r="R72" s="6">
        <f>'CL &amp; Data'!O494</f>
        <v>-53.471992</v>
      </c>
      <c r="T72" s="6">
        <f>'CL &amp; Data'!P494</f>
        <v>-30.940823000000002</v>
      </c>
    </row>
    <row r="73" spans="2:20" x14ac:dyDescent="0.25">
      <c r="B73" s="6">
        <f>'CL &amp; Data'!B495/1000000000</f>
        <v>20.58</v>
      </c>
      <c r="D73" s="6">
        <f>'CL &amp; Data'!C495</f>
        <v>-10.112833999999999</v>
      </c>
      <c r="F73" s="6">
        <f>'CL &amp; Data'!D495</f>
        <v>-44.606341999999998</v>
      </c>
      <c r="H73" s="6">
        <f>'CL &amp; Data'!E495</f>
        <v>-29.503240999999999</v>
      </c>
      <c r="J73" s="6">
        <f>'CL &amp; Data'!F495</f>
        <v>-48.770221999999997</v>
      </c>
      <c r="L73" s="6">
        <f>'CL &amp; Data'!L495/1000000000</f>
        <v>20.58</v>
      </c>
      <c r="N73" s="6">
        <f>'CL &amp; Data'!M495</f>
        <v>-13.635014999999999</v>
      </c>
      <c r="P73" s="6">
        <f>'CL &amp; Data'!N495</f>
        <v>-44.586117000000002</v>
      </c>
      <c r="R73" s="6">
        <f>'CL &amp; Data'!O495</f>
        <v>-49.866844</v>
      </c>
      <c r="T73" s="6">
        <f>'CL &amp; Data'!P495</f>
        <v>-30.270537999999998</v>
      </c>
    </row>
    <row r="74" spans="2:20" x14ac:dyDescent="0.25">
      <c r="B74" s="6">
        <f>'CL &amp; Data'!B496/1000000000</f>
        <v>20.765000000000001</v>
      </c>
      <c r="D74" s="6">
        <f>'CL &amp; Data'!C496</f>
        <v>-9.9346665999999999</v>
      </c>
      <c r="F74" s="6">
        <f>'CL &amp; Data'!D496</f>
        <v>-43.444083999999997</v>
      </c>
      <c r="H74" s="6">
        <f>'CL &amp; Data'!E496</f>
        <v>-28.439177999999998</v>
      </c>
      <c r="J74" s="6">
        <f>'CL &amp; Data'!F496</f>
        <v>-43.535366000000003</v>
      </c>
      <c r="L74" s="6">
        <f>'CL &amp; Data'!L496/1000000000</f>
        <v>20.765000000000001</v>
      </c>
      <c r="N74" s="6">
        <f>'CL &amp; Data'!M496</f>
        <v>-13.656987000000001</v>
      </c>
      <c r="P74" s="6">
        <f>'CL &amp; Data'!N496</f>
        <v>-43.421261000000001</v>
      </c>
      <c r="R74" s="6">
        <f>'CL &amp; Data'!O496</f>
        <v>-44.421028</v>
      </c>
      <c r="T74" s="6">
        <f>'CL &amp; Data'!P496</f>
        <v>-29.114716000000001</v>
      </c>
    </row>
    <row r="75" spans="2:20" x14ac:dyDescent="0.25">
      <c r="B75" s="6">
        <f>'CL &amp; Data'!B497/1000000000</f>
        <v>20.95</v>
      </c>
      <c r="D75" s="6">
        <f>'CL &amp; Data'!C497</f>
        <v>-9.4517735999999992</v>
      </c>
      <c r="F75" s="6">
        <f>'CL &amp; Data'!D497</f>
        <v>-42.665379000000001</v>
      </c>
      <c r="H75" s="6">
        <f>'CL &amp; Data'!E497</f>
        <v>-28.152811</v>
      </c>
      <c r="J75" s="6">
        <f>'CL &amp; Data'!F497</f>
        <v>-39.297272</v>
      </c>
      <c r="L75" s="6">
        <f>'CL &amp; Data'!L497/1000000000</f>
        <v>20.95</v>
      </c>
      <c r="N75" s="6">
        <f>'CL &amp; Data'!M497</f>
        <v>-13.278003</v>
      </c>
      <c r="P75" s="6">
        <f>'CL &amp; Data'!N497</f>
        <v>-42.660373999999997</v>
      </c>
      <c r="R75" s="6">
        <f>'CL &amp; Data'!O497</f>
        <v>-39.673904</v>
      </c>
      <c r="T75" s="6">
        <f>'CL &amp; Data'!P497</f>
        <v>-28.709229000000001</v>
      </c>
    </row>
    <row r="76" spans="2:20" x14ac:dyDescent="0.25">
      <c r="B76" s="6">
        <f>'CL &amp; Data'!B498/1000000000</f>
        <v>21.135000000000002</v>
      </c>
      <c r="D76" s="6">
        <f>'CL &amp; Data'!C498</f>
        <v>-9.1220903</v>
      </c>
      <c r="F76" s="6">
        <f>'CL &amp; Data'!D498</f>
        <v>-41.966228000000001</v>
      </c>
      <c r="H76" s="6">
        <f>'CL &amp; Data'!E498</f>
        <v>-28.039971999999999</v>
      </c>
      <c r="J76" s="6">
        <f>'CL &amp; Data'!F498</f>
        <v>-36.746352999999999</v>
      </c>
      <c r="L76" s="6">
        <f>'CL &amp; Data'!L498/1000000000</f>
        <v>21.135000000000002</v>
      </c>
      <c r="N76" s="6">
        <f>'CL &amp; Data'!M498</f>
        <v>-13.090045</v>
      </c>
      <c r="P76" s="6">
        <f>'CL &amp; Data'!N498</f>
        <v>-41.893166000000001</v>
      </c>
      <c r="R76" s="6">
        <f>'CL &amp; Data'!O498</f>
        <v>-36.750945999999999</v>
      </c>
      <c r="T76" s="6">
        <f>'CL &amp; Data'!P498</f>
        <v>-28.580765</v>
      </c>
    </row>
    <row r="77" spans="2:20" x14ac:dyDescent="0.25">
      <c r="B77" s="6">
        <f>'CL &amp; Data'!B499/1000000000</f>
        <v>21.32</v>
      </c>
      <c r="D77" s="6">
        <f>'CL &amp; Data'!C499</f>
        <v>-8.7532387000000007</v>
      </c>
      <c r="F77" s="6">
        <f>'CL &amp; Data'!D499</f>
        <v>-41.362000000000002</v>
      </c>
      <c r="H77" s="6">
        <f>'CL &amp; Data'!E499</f>
        <v>-28.204412000000001</v>
      </c>
      <c r="J77" s="6">
        <f>'CL &amp; Data'!F499</f>
        <v>-35.599781</v>
      </c>
      <c r="L77" s="6">
        <f>'CL &amp; Data'!L499/1000000000</f>
        <v>21.32</v>
      </c>
      <c r="N77" s="6">
        <f>'CL &amp; Data'!M499</f>
        <v>-12.985075</v>
      </c>
      <c r="P77" s="6">
        <f>'CL &amp; Data'!N499</f>
        <v>-41.246876</v>
      </c>
      <c r="R77" s="6">
        <f>'CL &amp; Data'!O499</f>
        <v>-35.551575</v>
      </c>
      <c r="T77" s="6">
        <f>'CL &amp; Data'!P499</f>
        <v>-28.503060999999999</v>
      </c>
    </row>
    <row r="78" spans="2:20" x14ac:dyDescent="0.25">
      <c r="B78" s="6">
        <f>'CL &amp; Data'!B500/1000000000</f>
        <v>21.504999999999999</v>
      </c>
      <c r="D78" s="6">
        <f>'CL &amp; Data'!C500</f>
        <v>-8.5292101000000002</v>
      </c>
      <c r="F78" s="6">
        <f>'CL &amp; Data'!D500</f>
        <v>-40.865875000000003</v>
      </c>
      <c r="H78" s="6">
        <f>'CL &amp; Data'!E500</f>
        <v>-29.304722000000002</v>
      </c>
      <c r="J78" s="6">
        <f>'CL &amp; Data'!F500</f>
        <v>-36.101883000000001</v>
      </c>
      <c r="L78" s="6">
        <f>'CL &amp; Data'!L500/1000000000</f>
        <v>21.504999999999999</v>
      </c>
      <c r="N78" s="6">
        <f>'CL &amp; Data'!M500</f>
        <v>-12.924911</v>
      </c>
      <c r="P78" s="6">
        <f>'CL &amp; Data'!N500</f>
        <v>-40.905369</v>
      </c>
      <c r="R78" s="6">
        <f>'CL &amp; Data'!O500</f>
        <v>-36.026245000000003</v>
      </c>
      <c r="T78" s="6">
        <f>'CL &amp; Data'!P500</f>
        <v>-29.413499999999999</v>
      </c>
    </row>
    <row r="79" spans="2:20" x14ac:dyDescent="0.25">
      <c r="B79" s="6">
        <f>'CL &amp; Data'!B501/1000000000</f>
        <v>21.69</v>
      </c>
      <c r="D79" s="6">
        <f>'CL &amp; Data'!C501</f>
        <v>-8.2445049000000008</v>
      </c>
      <c r="F79" s="6">
        <f>'CL &amp; Data'!D501</f>
        <v>-41.262604000000003</v>
      </c>
      <c r="H79" s="6">
        <f>'CL &amp; Data'!E501</f>
        <v>-30.737290999999999</v>
      </c>
      <c r="J79" s="6">
        <f>'CL &amp; Data'!F501</f>
        <v>-38.434418000000001</v>
      </c>
      <c r="L79" s="6">
        <f>'CL &amp; Data'!L501/1000000000</f>
        <v>21.69</v>
      </c>
      <c r="N79" s="6">
        <f>'CL &amp; Data'!M501</f>
        <v>-12.680854</v>
      </c>
      <c r="P79" s="6">
        <f>'CL &amp; Data'!N501</f>
        <v>-40.998027999999998</v>
      </c>
      <c r="R79" s="6">
        <f>'CL &amp; Data'!O501</f>
        <v>-38.353928000000003</v>
      </c>
      <c r="T79" s="6">
        <f>'CL &amp; Data'!P501</f>
        <v>-30.779667</v>
      </c>
    </row>
    <row r="80" spans="2:20" x14ac:dyDescent="0.25">
      <c r="B80" s="6">
        <f>'CL &amp; Data'!B502/1000000000</f>
        <v>21.875</v>
      </c>
      <c r="D80" s="6">
        <f>'CL &amp; Data'!C502</f>
        <v>-8.1442013000000006</v>
      </c>
      <c r="F80" s="6">
        <f>'CL &amp; Data'!D502</f>
        <v>-41.506751999999999</v>
      </c>
      <c r="H80" s="6">
        <f>'CL &amp; Data'!E502</f>
        <v>-31.338574999999999</v>
      </c>
      <c r="J80" s="6">
        <f>'CL &amp; Data'!F502</f>
        <v>-40.418903</v>
      </c>
      <c r="L80" s="6">
        <f>'CL &amp; Data'!L502/1000000000</f>
        <v>21.875</v>
      </c>
      <c r="N80" s="6">
        <f>'CL &amp; Data'!M502</f>
        <v>-12.694819000000001</v>
      </c>
      <c r="P80" s="6">
        <f>'CL &amp; Data'!N502</f>
        <v>-40.976855999999998</v>
      </c>
      <c r="R80" s="6">
        <f>'CL &amp; Data'!O502</f>
        <v>-40.361122000000002</v>
      </c>
      <c r="T80" s="6">
        <f>'CL &amp; Data'!P502</f>
        <v>-31.503489999999999</v>
      </c>
    </row>
    <row r="81" spans="2:20" x14ac:dyDescent="0.25">
      <c r="B81" s="6">
        <f>'CL &amp; Data'!B503/1000000000</f>
        <v>22.06</v>
      </c>
      <c r="D81" s="6">
        <f>'CL &amp; Data'!C503</f>
        <v>-7.7327709000000002</v>
      </c>
      <c r="F81" s="6">
        <f>'CL &amp; Data'!D503</f>
        <v>-41.720534999999998</v>
      </c>
      <c r="H81" s="6">
        <f>'CL &amp; Data'!E503</f>
        <v>-31.836344</v>
      </c>
      <c r="J81" s="6">
        <f>'CL &amp; Data'!F503</f>
        <v>-41.572215999999997</v>
      </c>
      <c r="L81" s="6">
        <f>'CL &amp; Data'!L503/1000000000</f>
        <v>22.06</v>
      </c>
      <c r="N81" s="6">
        <f>'CL &amp; Data'!M503</f>
        <v>-12.083576000000001</v>
      </c>
      <c r="P81" s="6">
        <f>'CL &amp; Data'!N503</f>
        <v>-41.142043999999999</v>
      </c>
      <c r="R81" s="6">
        <f>'CL &amp; Data'!O503</f>
        <v>-41.707298000000002</v>
      </c>
      <c r="T81" s="6">
        <f>'CL &amp; Data'!P503</f>
        <v>-31.786681999999999</v>
      </c>
    </row>
    <row r="82" spans="2:20" x14ac:dyDescent="0.25">
      <c r="B82" s="6">
        <f>'CL &amp; Data'!B504/1000000000</f>
        <v>22.245000000000001</v>
      </c>
      <c r="D82" s="6">
        <f>'CL &amp; Data'!C504</f>
        <v>-7.4444312999999998</v>
      </c>
      <c r="F82" s="6">
        <f>'CL &amp; Data'!D504</f>
        <v>-41.929234000000001</v>
      </c>
      <c r="H82" s="6">
        <f>'CL &amp; Data'!E504</f>
        <v>-32.103996000000002</v>
      </c>
      <c r="J82" s="6">
        <f>'CL &amp; Data'!F504</f>
        <v>-42.437263000000002</v>
      </c>
      <c r="L82" s="6">
        <f>'CL &amp; Data'!L504/1000000000</f>
        <v>22.245000000000001</v>
      </c>
      <c r="N82" s="6">
        <f>'CL &amp; Data'!M504</f>
        <v>-11.273736</v>
      </c>
      <c r="P82" s="6">
        <f>'CL &amp; Data'!N504</f>
        <v>-41.347622000000001</v>
      </c>
      <c r="R82" s="6">
        <f>'CL &amp; Data'!O504</f>
        <v>-42.676144000000001</v>
      </c>
      <c r="T82" s="6">
        <f>'CL &amp; Data'!P504</f>
        <v>-31.924831000000001</v>
      </c>
    </row>
    <row r="83" spans="2:20" x14ac:dyDescent="0.25">
      <c r="B83" s="6">
        <f>'CL &amp; Data'!B505/1000000000</f>
        <v>22.43</v>
      </c>
      <c r="D83" s="6">
        <f>'CL &amp; Data'!C505</f>
        <v>-7.3457059999999998</v>
      </c>
      <c r="F83" s="6">
        <f>'CL &amp; Data'!D505</f>
        <v>-42.179886000000003</v>
      </c>
      <c r="H83" s="6">
        <f>'CL &amp; Data'!E505</f>
        <v>-32.054825000000001</v>
      </c>
      <c r="J83" s="6">
        <f>'CL &amp; Data'!F505</f>
        <v>-43.094302999999996</v>
      </c>
      <c r="L83" s="6">
        <f>'CL &amp; Data'!L505/1000000000</f>
        <v>22.43</v>
      </c>
      <c r="N83" s="6">
        <f>'CL &amp; Data'!M505</f>
        <v>-10.618922</v>
      </c>
      <c r="P83" s="6">
        <f>'CL &amp; Data'!N505</f>
        <v>-41.639107000000003</v>
      </c>
      <c r="R83" s="6">
        <f>'CL &amp; Data'!O505</f>
        <v>-43.301322999999996</v>
      </c>
      <c r="T83" s="6">
        <f>'CL &amp; Data'!P505</f>
        <v>-31.91028</v>
      </c>
    </row>
    <row r="84" spans="2:20" x14ac:dyDescent="0.25">
      <c r="B84" s="6">
        <f>'CL &amp; Data'!B506/1000000000</f>
        <v>22.614999999999998</v>
      </c>
      <c r="D84" s="6">
        <f>'CL &amp; Data'!C506</f>
        <v>-7.3139820000000002</v>
      </c>
      <c r="F84" s="6">
        <f>'CL &amp; Data'!D506</f>
        <v>-42.362247000000004</v>
      </c>
      <c r="H84" s="6">
        <f>'CL &amp; Data'!E506</f>
        <v>-31.846083</v>
      </c>
      <c r="J84" s="6">
        <f>'CL &amp; Data'!F506</f>
        <v>-43.571292999999997</v>
      </c>
      <c r="L84" s="6">
        <f>'CL &amp; Data'!L506/1000000000</f>
        <v>22.614999999999998</v>
      </c>
      <c r="N84" s="6">
        <f>'CL &amp; Data'!M506</f>
        <v>-9.9737825000000004</v>
      </c>
      <c r="P84" s="6">
        <f>'CL &amp; Data'!N506</f>
        <v>-41.981963999999998</v>
      </c>
      <c r="R84" s="6">
        <f>'CL &amp; Data'!O506</f>
        <v>-43.724232000000001</v>
      </c>
      <c r="T84" s="6">
        <f>'CL &amp; Data'!P506</f>
        <v>-31.745169000000001</v>
      </c>
    </row>
    <row r="85" spans="2:20" x14ac:dyDescent="0.25">
      <c r="B85" s="6">
        <f>'CL &amp; Data'!B507/1000000000</f>
        <v>22.8</v>
      </c>
      <c r="D85" s="6">
        <f>'CL &amp; Data'!C507</f>
        <v>-7.3460273999999997</v>
      </c>
      <c r="F85" s="6">
        <f>'CL &amp; Data'!D507</f>
        <v>-42.524712000000001</v>
      </c>
      <c r="H85" s="6">
        <f>'CL &amp; Data'!E507</f>
        <v>-31.518018999999999</v>
      </c>
      <c r="J85" s="6">
        <f>'CL &amp; Data'!F507</f>
        <v>-43.899146999999999</v>
      </c>
      <c r="L85" s="6">
        <f>'CL &amp; Data'!L507/1000000000</f>
        <v>22.8</v>
      </c>
      <c r="N85" s="6">
        <f>'CL &amp; Data'!M507</f>
        <v>-9.0724391999999998</v>
      </c>
      <c r="P85" s="6">
        <f>'CL &amp; Data'!N507</f>
        <v>-42.398921999999999</v>
      </c>
      <c r="R85" s="6">
        <f>'CL &amp; Data'!O507</f>
        <v>-44.140633000000001</v>
      </c>
      <c r="T85" s="6">
        <f>'CL &amp; Data'!P507</f>
        <v>-31.339869</v>
      </c>
    </row>
    <row r="86" spans="2:20" x14ac:dyDescent="0.25">
      <c r="B86" s="6">
        <f>'CL &amp; Data'!B508/1000000000</f>
        <v>22.984999999999999</v>
      </c>
      <c r="D86" s="6">
        <f>'CL &amp; Data'!C508</f>
        <v>-7.7953543999999999</v>
      </c>
      <c r="F86" s="6">
        <f>'CL &amp; Data'!D508</f>
        <v>-42.922333000000002</v>
      </c>
      <c r="H86" s="6">
        <f>'CL &amp; Data'!E508</f>
        <v>-30.900342999999999</v>
      </c>
      <c r="J86" s="6">
        <f>'CL &amp; Data'!F508</f>
        <v>-44.067013000000003</v>
      </c>
      <c r="L86" s="6">
        <f>'CL &amp; Data'!L508/1000000000</f>
        <v>22.984999999999999</v>
      </c>
      <c r="N86" s="6">
        <f>'CL &amp; Data'!M508</f>
        <v>-8.6675719999999998</v>
      </c>
      <c r="P86" s="6">
        <f>'CL &amp; Data'!N508</f>
        <v>-42.71349</v>
      </c>
      <c r="R86" s="6">
        <f>'CL &amp; Data'!O508</f>
        <v>-44.261116000000001</v>
      </c>
      <c r="T86" s="6">
        <f>'CL &amp; Data'!P508</f>
        <v>-30.732272999999999</v>
      </c>
    </row>
    <row r="87" spans="2:20" x14ac:dyDescent="0.25">
      <c r="B87" s="6">
        <f>'CL &amp; Data'!B509/1000000000</f>
        <v>23.17</v>
      </c>
      <c r="D87" s="6">
        <f>'CL &amp; Data'!C509</f>
        <v>-8.4382895999999992</v>
      </c>
      <c r="F87" s="6">
        <f>'CL &amp; Data'!D509</f>
        <v>-43.481853000000001</v>
      </c>
      <c r="H87" s="6">
        <f>'CL &amp; Data'!E509</f>
        <v>-30.142799</v>
      </c>
      <c r="J87" s="6">
        <f>'CL &amp; Data'!F509</f>
        <v>-44.281402999999997</v>
      </c>
      <c r="L87" s="6">
        <f>'CL &amp; Data'!L509/1000000000</f>
        <v>23.17</v>
      </c>
      <c r="N87" s="6">
        <f>'CL &amp; Data'!M509</f>
        <v>-8.6895427999999999</v>
      </c>
      <c r="P87" s="6">
        <f>'CL &amp; Data'!N509</f>
        <v>-42.974079000000003</v>
      </c>
      <c r="R87" s="6">
        <f>'CL &amp; Data'!O509</f>
        <v>-44.110084999999998</v>
      </c>
      <c r="T87" s="6">
        <f>'CL &amp; Data'!P509</f>
        <v>-30.125734000000001</v>
      </c>
    </row>
    <row r="88" spans="2:20" x14ac:dyDescent="0.25">
      <c r="B88" s="6">
        <f>'CL &amp; Data'!B510/1000000000</f>
        <v>23.355</v>
      </c>
      <c r="D88" s="6">
        <f>'CL &amp; Data'!C510</f>
        <v>-8.8838557999999992</v>
      </c>
      <c r="F88" s="6">
        <f>'CL &amp; Data'!D510</f>
        <v>-43.947495000000004</v>
      </c>
      <c r="H88" s="6">
        <f>'CL &amp; Data'!E510</f>
        <v>-29.469467000000002</v>
      </c>
      <c r="J88" s="6">
        <f>'CL &amp; Data'!F510</f>
        <v>-44.417492000000003</v>
      </c>
      <c r="L88" s="6">
        <f>'CL &amp; Data'!L510/1000000000</f>
        <v>23.355</v>
      </c>
      <c r="N88" s="6">
        <f>'CL &amp; Data'!M510</f>
        <v>-8.3416108999999992</v>
      </c>
      <c r="P88" s="6">
        <f>'CL &amp; Data'!N510</f>
        <v>-43.312668000000002</v>
      </c>
      <c r="R88" s="6">
        <f>'CL &amp; Data'!O510</f>
        <v>-44.110881999999997</v>
      </c>
      <c r="T88" s="6">
        <f>'CL &amp; Data'!P510</f>
        <v>-29.574207000000001</v>
      </c>
    </row>
    <row r="89" spans="2:20" x14ac:dyDescent="0.25">
      <c r="B89" s="6">
        <f>'CL &amp; Data'!B511/1000000000</f>
        <v>23.54</v>
      </c>
      <c r="D89" s="6">
        <f>'CL &amp; Data'!C511</f>
        <v>-9.2029981999999997</v>
      </c>
      <c r="F89" s="6">
        <f>'CL &amp; Data'!D511</f>
        <v>-44.430503999999999</v>
      </c>
      <c r="H89" s="6">
        <f>'CL &amp; Data'!E511</f>
        <v>-28.855207</v>
      </c>
      <c r="J89" s="6">
        <f>'CL &amp; Data'!F511</f>
        <v>-44.342967999999999</v>
      </c>
      <c r="L89" s="6">
        <f>'CL &amp; Data'!L511/1000000000</f>
        <v>23.54</v>
      </c>
      <c r="N89" s="6">
        <f>'CL &amp; Data'!M511</f>
        <v>-7.8283253000000004</v>
      </c>
      <c r="P89" s="6">
        <f>'CL &amp; Data'!N511</f>
        <v>-43.714599999999997</v>
      </c>
      <c r="R89" s="6">
        <f>'CL &amp; Data'!O511</f>
        <v>-44.188048999999999</v>
      </c>
      <c r="T89" s="6">
        <f>'CL &amp; Data'!P511</f>
        <v>-28.979303000000002</v>
      </c>
    </row>
    <row r="90" spans="2:20" x14ac:dyDescent="0.25">
      <c r="B90" s="6">
        <f>'CL &amp; Data'!B512/1000000000</f>
        <v>23.725000000000001</v>
      </c>
      <c r="D90" s="6">
        <f>'CL &amp; Data'!C512</f>
        <v>-9.6452837000000002</v>
      </c>
      <c r="F90" s="6">
        <f>'CL &amp; Data'!D512</f>
        <v>-45.024628</v>
      </c>
      <c r="H90" s="6">
        <f>'CL &amp; Data'!E512</f>
        <v>-28.291792000000001</v>
      </c>
      <c r="J90" s="6">
        <f>'CL &amp; Data'!F512</f>
        <v>-44.285224999999997</v>
      </c>
      <c r="L90" s="6">
        <f>'CL &amp; Data'!L512/1000000000</f>
        <v>23.725000000000001</v>
      </c>
      <c r="N90" s="6">
        <f>'CL &amp; Data'!M512</f>
        <v>-7.7456059000000002</v>
      </c>
      <c r="P90" s="6">
        <f>'CL &amp; Data'!N512</f>
        <v>-43.990845</v>
      </c>
      <c r="R90" s="6">
        <f>'CL &amp; Data'!O512</f>
        <v>-44.075423999999998</v>
      </c>
      <c r="T90" s="6">
        <f>'CL &amp; Data'!P512</f>
        <v>-28.309118000000002</v>
      </c>
    </row>
    <row r="91" spans="2:20" x14ac:dyDescent="0.25">
      <c r="B91" s="6">
        <f>'CL &amp; Data'!B513/1000000000</f>
        <v>23.91</v>
      </c>
      <c r="D91" s="6">
        <f>'CL &amp; Data'!C513</f>
        <v>-10.278541000000001</v>
      </c>
      <c r="F91" s="6">
        <f>'CL &amp; Data'!D513</f>
        <v>-45.588718</v>
      </c>
      <c r="H91" s="6">
        <f>'CL &amp; Data'!E513</f>
        <v>-27.796585</v>
      </c>
      <c r="J91" s="6">
        <f>'CL &amp; Data'!F513</f>
        <v>-44.295555</v>
      </c>
      <c r="L91" s="6">
        <f>'CL &amp; Data'!L513/1000000000</f>
        <v>23.91</v>
      </c>
      <c r="N91" s="6">
        <f>'CL &amp; Data'!M513</f>
        <v>-7.8552175000000002</v>
      </c>
      <c r="P91" s="6">
        <f>'CL &amp; Data'!N513</f>
        <v>-44.198718999999997</v>
      </c>
      <c r="R91" s="6">
        <f>'CL &amp; Data'!O513</f>
        <v>-43.905037</v>
      </c>
      <c r="T91" s="6">
        <f>'CL &amp; Data'!P513</f>
        <v>-27.779205000000001</v>
      </c>
    </row>
    <row r="92" spans="2:20" x14ac:dyDescent="0.25">
      <c r="B92" s="6">
        <f>'CL &amp; Data'!B514/1000000000</f>
        <v>24.094999999999999</v>
      </c>
      <c r="D92" s="6">
        <f>'CL &amp; Data'!C514</f>
        <v>-10.741854</v>
      </c>
      <c r="F92" s="6">
        <f>'CL &amp; Data'!D514</f>
        <v>-45.961253999999997</v>
      </c>
      <c r="H92" s="6">
        <f>'CL &amp; Data'!E514</f>
        <v>-27.296015000000001</v>
      </c>
      <c r="J92" s="6">
        <f>'CL &amp; Data'!F514</f>
        <v>-44.014515000000003</v>
      </c>
      <c r="L92" s="6">
        <f>'CL &amp; Data'!L514/1000000000</f>
        <v>24.094999999999999</v>
      </c>
      <c r="N92" s="6">
        <f>'CL &amp; Data'!M514</f>
        <v>-7.9337505999999998</v>
      </c>
      <c r="P92" s="6">
        <f>'CL &amp; Data'!N514</f>
        <v>-44.430832000000002</v>
      </c>
      <c r="R92" s="6">
        <f>'CL &amp; Data'!O514</f>
        <v>-43.818809999999999</v>
      </c>
      <c r="T92" s="6">
        <f>'CL &amp; Data'!P514</f>
        <v>-27.261555000000001</v>
      </c>
    </row>
    <row r="93" spans="2:20" x14ac:dyDescent="0.25">
      <c r="B93" s="6">
        <f>'CL &amp; Data'!B515/1000000000</f>
        <v>24.28</v>
      </c>
      <c r="D93" s="6">
        <f>'CL &amp; Data'!C515</f>
        <v>-10.970528</v>
      </c>
      <c r="F93" s="6">
        <f>'CL &amp; Data'!D515</f>
        <v>-46.369830999999998</v>
      </c>
      <c r="H93" s="6">
        <f>'CL &amp; Data'!E515</f>
        <v>-26.770821000000002</v>
      </c>
      <c r="J93" s="6">
        <f>'CL &amp; Data'!F515</f>
        <v>-43.689957</v>
      </c>
      <c r="L93" s="6">
        <f>'CL &amp; Data'!L515/1000000000</f>
        <v>24.28</v>
      </c>
      <c r="N93" s="6">
        <f>'CL &amp; Data'!M515</f>
        <v>-8.0696735000000004</v>
      </c>
      <c r="P93" s="6">
        <f>'CL &amp; Data'!N515</f>
        <v>-44.679927999999997</v>
      </c>
      <c r="R93" s="6">
        <f>'CL &amp; Data'!O515</f>
        <v>-43.683556000000003</v>
      </c>
      <c r="T93" s="6">
        <f>'CL &amp; Data'!P515</f>
        <v>-26.743717</v>
      </c>
    </row>
    <row r="94" spans="2:20" x14ac:dyDescent="0.25">
      <c r="B94" s="6">
        <f>'CL &amp; Data'!B516/1000000000</f>
        <v>24.465</v>
      </c>
      <c r="D94" s="6">
        <f>'CL &amp; Data'!C516</f>
        <v>-11.100585000000001</v>
      </c>
      <c r="F94" s="6">
        <f>'CL &amp; Data'!D516</f>
        <v>-46.842793</v>
      </c>
      <c r="H94" s="6">
        <f>'CL &amp; Data'!E516</f>
        <v>-26.268668999999999</v>
      </c>
      <c r="J94" s="6">
        <f>'CL &amp; Data'!F516</f>
        <v>-43.523902999999997</v>
      </c>
      <c r="L94" s="6">
        <f>'CL &amp; Data'!L516/1000000000</f>
        <v>24.465</v>
      </c>
      <c r="N94" s="6">
        <f>'CL &amp; Data'!M516</f>
        <v>-8.4240255000000008</v>
      </c>
      <c r="P94" s="6">
        <f>'CL &amp; Data'!N516</f>
        <v>-44.826939000000003</v>
      </c>
      <c r="R94" s="6">
        <f>'CL &amp; Data'!O516</f>
        <v>-43.444907999999998</v>
      </c>
      <c r="T94" s="6">
        <f>'CL &amp; Data'!P516</f>
        <v>-26.242108999999999</v>
      </c>
    </row>
    <row r="95" spans="2:20" x14ac:dyDescent="0.25">
      <c r="B95" s="6">
        <f>'CL &amp; Data'!B517/1000000000</f>
        <v>24.65</v>
      </c>
      <c r="D95" s="6">
        <f>'CL &amp; Data'!C517</f>
        <v>-10.865038999999999</v>
      </c>
      <c r="F95" s="6">
        <f>'CL &amp; Data'!D517</f>
        <v>-47.460838000000003</v>
      </c>
      <c r="H95" s="6">
        <f>'CL &amp; Data'!E517</f>
        <v>-25.789255000000001</v>
      </c>
      <c r="J95" s="6">
        <f>'CL &amp; Data'!F517</f>
        <v>-43.321728</v>
      </c>
      <c r="L95" s="6">
        <f>'CL &amp; Data'!L517/1000000000</f>
        <v>24.65</v>
      </c>
      <c r="N95" s="6">
        <f>'CL &amp; Data'!M517</f>
        <v>-8.5616722000000003</v>
      </c>
      <c r="P95" s="6">
        <f>'CL &amp; Data'!N517</f>
        <v>-45.134579000000002</v>
      </c>
      <c r="R95" s="6">
        <f>'CL &amp; Data'!O517</f>
        <v>-43.281863999999999</v>
      </c>
      <c r="T95" s="6">
        <f>'CL &amp; Data'!P517</f>
        <v>-25.774639000000001</v>
      </c>
    </row>
    <row r="96" spans="2:20" x14ac:dyDescent="0.25">
      <c r="B96" s="6">
        <f>'CL &amp; Data'!B518/1000000000</f>
        <v>24.835000000000001</v>
      </c>
      <c r="D96" s="6">
        <f>'CL &amp; Data'!C518</f>
        <v>-10.017376000000001</v>
      </c>
      <c r="F96" s="6">
        <f>'CL &amp; Data'!D518</f>
        <v>-48.038471000000001</v>
      </c>
      <c r="H96" s="6">
        <f>'CL &amp; Data'!E518</f>
        <v>-25.301098</v>
      </c>
      <c r="J96" s="6">
        <f>'CL &amp; Data'!F518</f>
        <v>-43.191249999999997</v>
      </c>
      <c r="L96" s="6">
        <f>'CL &amp; Data'!L518/1000000000</f>
        <v>24.835000000000001</v>
      </c>
      <c r="N96" s="6">
        <f>'CL &amp; Data'!M518</f>
        <v>-8.4657000999999994</v>
      </c>
      <c r="P96" s="6">
        <f>'CL &amp; Data'!N518</f>
        <v>-45.596862999999999</v>
      </c>
      <c r="R96" s="6">
        <f>'CL &amp; Data'!O518</f>
        <v>-43.227809999999998</v>
      </c>
      <c r="T96" s="6">
        <f>'CL &amp; Data'!P518</f>
        <v>-25.309629000000001</v>
      </c>
    </row>
    <row r="97" spans="2:20" x14ac:dyDescent="0.25">
      <c r="B97" s="6">
        <f>'CL &amp; Data'!B519/1000000000</f>
        <v>25.02</v>
      </c>
      <c r="D97" s="6">
        <f>'CL &amp; Data'!C519</f>
        <v>-9.1261196000000009</v>
      </c>
      <c r="F97" s="6">
        <f>'CL &amp; Data'!D519</f>
        <v>-48.436962000000001</v>
      </c>
      <c r="H97" s="6">
        <f>'CL &amp; Data'!E519</f>
        <v>-24.822042</v>
      </c>
      <c r="J97" s="6">
        <f>'CL &amp; Data'!F519</f>
        <v>-43.144202999999997</v>
      </c>
      <c r="L97" s="6">
        <f>'CL &amp; Data'!L519/1000000000</f>
        <v>25.02</v>
      </c>
      <c r="N97" s="6">
        <f>'CL &amp; Data'!M519</f>
        <v>-8.4728241000000004</v>
      </c>
      <c r="P97" s="6">
        <f>'CL &amp; Data'!N519</f>
        <v>-46.017066999999997</v>
      </c>
      <c r="R97" s="6">
        <f>'CL &amp; Data'!O519</f>
        <v>-43.181342999999998</v>
      </c>
      <c r="T97" s="6">
        <f>'CL &amp; Data'!P519</f>
        <v>-24.813959000000001</v>
      </c>
    </row>
    <row r="98" spans="2:20" x14ac:dyDescent="0.25">
      <c r="B98" s="6">
        <f>'CL &amp; Data'!B520/1000000000</f>
        <v>25.204999999999998</v>
      </c>
      <c r="D98" s="6">
        <f>'CL &amp; Data'!C520</f>
        <v>-8.6254377000000009</v>
      </c>
      <c r="F98" s="6">
        <f>'CL &amp; Data'!D520</f>
        <v>-49.072361000000001</v>
      </c>
      <c r="H98" s="6">
        <f>'CL &amp; Data'!E520</f>
        <v>-24.418892</v>
      </c>
      <c r="J98" s="6">
        <f>'CL &amp; Data'!F520</f>
        <v>-43.060287000000002</v>
      </c>
      <c r="L98" s="6">
        <f>'CL &amp; Data'!L520/1000000000</f>
        <v>25.204999999999998</v>
      </c>
      <c r="N98" s="6">
        <f>'CL &amp; Data'!M520</f>
        <v>-9.0589694999999999</v>
      </c>
      <c r="P98" s="6">
        <f>'CL &amp; Data'!N520</f>
        <v>-46.178328999999998</v>
      </c>
      <c r="R98" s="6">
        <f>'CL &amp; Data'!O520</f>
        <v>-43.045352999999999</v>
      </c>
      <c r="T98" s="6">
        <f>'CL &amp; Data'!P520</f>
        <v>-24.365781999999999</v>
      </c>
    </row>
    <row r="99" spans="2:20" x14ac:dyDescent="0.25">
      <c r="B99" s="6">
        <f>'CL &amp; Data'!B521/1000000000</f>
        <v>25.39</v>
      </c>
      <c r="D99" s="6">
        <f>'CL &amp; Data'!C521</f>
        <v>-8.3885851000000002</v>
      </c>
      <c r="F99" s="6">
        <f>'CL &amp; Data'!D521</f>
        <v>-50.032409999999999</v>
      </c>
      <c r="H99" s="6">
        <f>'CL &amp; Data'!E521</f>
        <v>-24.096696999999999</v>
      </c>
      <c r="J99" s="6">
        <f>'CL &amp; Data'!F521</f>
        <v>-42.938991999999999</v>
      </c>
      <c r="L99" s="6">
        <f>'CL &amp; Data'!L521/1000000000</f>
        <v>25.39</v>
      </c>
      <c r="N99" s="6">
        <f>'CL &amp; Data'!M521</f>
        <v>-9.8124189000000008</v>
      </c>
      <c r="P99" s="6">
        <f>'CL &amp; Data'!N521</f>
        <v>-46.268497000000004</v>
      </c>
      <c r="R99" s="6">
        <f>'CL &amp; Data'!O521</f>
        <v>-42.895885</v>
      </c>
      <c r="T99" s="6">
        <f>'CL &amp; Data'!P521</f>
        <v>-24.037792</v>
      </c>
    </row>
    <row r="100" spans="2:20" x14ac:dyDescent="0.25">
      <c r="B100" s="6">
        <f>'CL &amp; Data'!B522/1000000000</f>
        <v>25.574999999999999</v>
      </c>
      <c r="D100" s="6">
        <f>'CL &amp; Data'!C522</f>
        <v>-8.2618007999999996</v>
      </c>
      <c r="F100" s="6">
        <f>'CL &amp; Data'!D522</f>
        <v>-50.747540000000001</v>
      </c>
      <c r="H100" s="6">
        <f>'CL &amp; Data'!E522</f>
        <v>-23.793295000000001</v>
      </c>
      <c r="J100" s="6">
        <f>'CL &amp; Data'!F522</f>
        <v>-42.807921999999998</v>
      </c>
      <c r="L100" s="6">
        <f>'CL &amp; Data'!L522/1000000000</f>
        <v>25.574999999999999</v>
      </c>
      <c r="N100" s="6">
        <f>'CL &amp; Data'!M522</f>
        <v>-10.644097</v>
      </c>
      <c r="P100" s="6">
        <f>'CL &amp; Data'!N522</f>
        <v>-46.297497</v>
      </c>
      <c r="R100" s="6">
        <f>'CL &amp; Data'!O522</f>
        <v>-42.702075999999998</v>
      </c>
      <c r="T100" s="6">
        <f>'CL &amp; Data'!P522</f>
        <v>-23.698533999999999</v>
      </c>
    </row>
    <row r="101" spans="2:20" x14ac:dyDescent="0.25">
      <c r="B101" s="6">
        <f>'CL &amp; Data'!B523/1000000000</f>
        <v>25.76</v>
      </c>
      <c r="D101" s="6">
        <f>'CL &amp; Data'!C523</f>
        <v>-8.0996655999999998</v>
      </c>
      <c r="F101" s="6">
        <f>'CL &amp; Data'!D523</f>
        <v>-51.10371</v>
      </c>
      <c r="H101" s="6">
        <f>'CL &amp; Data'!E523</f>
        <v>-23.439997000000002</v>
      </c>
      <c r="J101" s="6">
        <f>'CL &amp; Data'!F523</f>
        <v>-42.604720999999998</v>
      </c>
      <c r="L101" s="6">
        <f>'CL &amp; Data'!L523/1000000000</f>
        <v>25.76</v>
      </c>
      <c r="N101" s="6">
        <f>'CL &amp; Data'!M523</f>
        <v>-11.087227</v>
      </c>
      <c r="P101" s="6">
        <f>'CL &amp; Data'!N523</f>
        <v>-46.559761000000002</v>
      </c>
      <c r="R101" s="6">
        <f>'CL &amp; Data'!O523</f>
        <v>-42.524070999999999</v>
      </c>
      <c r="T101" s="6">
        <f>'CL &amp; Data'!P523</f>
        <v>-23.34761</v>
      </c>
    </row>
    <row r="102" spans="2:20" x14ac:dyDescent="0.25">
      <c r="B102" s="6">
        <f>'CL &amp; Data'!B524/1000000000</f>
        <v>25.945</v>
      </c>
      <c r="D102" s="6">
        <f>'CL &amp; Data'!C524</f>
        <v>-8.1402397000000004</v>
      </c>
      <c r="F102" s="6">
        <f>'CL &amp; Data'!D524</f>
        <v>-51.897480000000002</v>
      </c>
      <c r="H102" s="6">
        <f>'CL &amp; Data'!E524</f>
        <v>-23.116629</v>
      </c>
      <c r="J102" s="6">
        <f>'CL &amp; Data'!F524</f>
        <v>-42.388553999999999</v>
      </c>
      <c r="L102" s="6">
        <f>'CL &amp; Data'!L524/1000000000</f>
        <v>25.945</v>
      </c>
      <c r="N102" s="6">
        <f>'CL &amp; Data'!M524</f>
        <v>-11.309847</v>
      </c>
      <c r="P102" s="6">
        <f>'CL &amp; Data'!N524</f>
        <v>-46.935360000000003</v>
      </c>
      <c r="R102" s="6">
        <f>'CL &amp; Data'!O524</f>
        <v>-42.351723</v>
      </c>
      <c r="T102" s="6">
        <f>'CL &amp; Data'!P524</f>
        <v>-23.046424999999999</v>
      </c>
    </row>
    <row r="103" spans="2:20" x14ac:dyDescent="0.25">
      <c r="B103" s="6">
        <f>'CL &amp; Data'!B525/1000000000</f>
        <v>26.13</v>
      </c>
      <c r="D103" s="6">
        <f>'CL &amp; Data'!C525</f>
        <v>-8.0122231999999993</v>
      </c>
      <c r="F103" s="6">
        <f>'CL &amp; Data'!D525</f>
        <v>-52.363090999999997</v>
      </c>
      <c r="H103" s="6">
        <f>'CL &amp; Data'!E525</f>
        <v>-22.715665999999999</v>
      </c>
      <c r="J103" s="6">
        <f>'CL &amp; Data'!F525</f>
        <v>-42.246673999999999</v>
      </c>
      <c r="L103" s="6">
        <f>'CL &amp; Data'!L525/1000000000</f>
        <v>26.13</v>
      </c>
      <c r="N103" s="6">
        <f>'CL &amp; Data'!M525</f>
        <v>-11.038572</v>
      </c>
      <c r="P103" s="6">
        <f>'CL &amp; Data'!N525</f>
        <v>-47.573044000000003</v>
      </c>
      <c r="R103" s="6">
        <f>'CL &amp; Data'!O525</f>
        <v>-42.207881999999998</v>
      </c>
      <c r="T103" s="6">
        <f>'CL &amp; Data'!P525</f>
        <v>-22.706758000000001</v>
      </c>
    </row>
    <row r="104" spans="2:20" x14ac:dyDescent="0.25">
      <c r="B104" s="6">
        <f>'CL &amp; Data'!B526/1000000000</f>
        <v>26.315000000000001</v>
      </c>
      <c r="D104" s="6">
        <f>'CL &amp; Data'!C526</f>
        <v>-7.8878541000000002</v>
      </c>
      <c r="F104" s="6">
        <f>'CL &amp; Data'!D526</f>
        <v>-53.033515999999999</v>
      </c>
      <c r="H104" s="6">
        <f>'CL &amp; Data'!E526</f>
        <v>-22.303051</v>
      </c>
      <c r="J104" s="6">
        <f>'CL &amp; Data'!F526</f>
        <v>-42.008204999999997</v>
      </c>
      <c r="L104" s="6">
        <f>'CL &amp; Data'!L526/1000000000</f>
        <v>26.315000000000001</v>
      </c>
      <c r="N104" s="6">
        <f>'CL &amp; Data'!M526</f>
        <v>-10.705174</v>
      </c>
      <c r="P104" s="6">
        <f>'CL &amp; Data'!N526</f>
        <v>-48.165222</v>
      </c>
      <c r="R104" s="6">
        <f>'CL &amp; Data'!O526</f>
        <v>-42.023555999999999</v>
      </c>
      <c r="T104" s="6">
        <f>'CL &amp; Data'!P526</f>
        <v>-22.394869</v>
      </c>
    </row>
    <row r="105" spans="2:20" x14ac:dyDescent="0.25">
      <c r="B105" s="6">
        <f>'CL &amp; Data'!B527/1000000000</f>
        <v>26.5</v>
      </c>
      <c r="D105" s="6">
        <f>'CL &amp; Data'!C527</f>
        <v>-7.7684879000000002</v>
      </c>
      <c r="F105" s="6">
        <f>'CL &amp; Data'!D527</f>
        <v>-53.859710999999997</v>
      </c>
      <c r="H105" s="6">
        <f>'CL &amp; Data'!E527</f>
        <v>-21.862469000000001</v>
      </c>
      <c r="J105" s="6">
        <f>'CL &amp; Data'!F527</f>
        <v>-41.805278999999999</v>
      </c>
      <c r="L105" s="6">
        <f>'CL &amp; Data'!L527/1000000000</f>
        <v>26.5</v>
      </c>
      <c r="N105" s="6">
        <f>'CL &amp; Data'!M527</f>
        <v>-10.309907000000001</v>
      </c>
      <c r="P105" s="6">
        <f>'CL &amp; Data'!N527</f>
        <v>-48.893253000000001</v>
      </c>
      <c r="R105" s="6">
        <f>'CL &amp; Data'!O527</f>
        <v>-41.864032999999999</v>
      </c>
      <c r="T105" s="6">
        <f>'CL &amp; Data'!P527</f>
        <v>-22.067986000000001</v>
      </c>
    </row>
    <row r="106" spans="2:20" x14ac:dyDescent="0.25">
      <c r="B106" s="6">
        <f>'CL &amp; Data'!B528/1000000000</f>
        <v>26.684999999999999</v>
      </c>
      <c r="D106" s="6">
        <f>'CL &amp; Data'!C528</f>
        <v>-8.0986051999999997</v>
      </c>
      <c r="F106" s="6">
        <f>'CL &amp; Data'!D528</f>
        <v>-55.640098999999999</v>
      </c>
      <c r="H106" s="6">
        <f>'CL &amp; Data'!E528</f>
        <v>-21.541495999999999</v>
      </c>
      <c r="J106" s="6">
        <f>'CL &amp; Data'!F528</f>
        <v>-41.604588</v>
      </c>
      <c r="L106" s="6">
        <f>'CL &amp; Data'!L528/1000000000</f>
        <v>26.684999999999999</v>
      </c>
      <c r="N106" s="6">
        <f>'CL &amp; Data'!M528</f>
        <v>-10.586950999999999</v>
      </c>
      <c r="P106" s="6">
        <f>'CL &amp; Data'!N528</f>
        <v>-49.226688000000003</v>
      </c>
      <c r="R106" s="6">
        <f>'CL &amp; Data'!O528</f>
        <v>-41.657913000000001</v>
      </c>
      <c r="T106" s="6">
        <f>'CL &amp; Data'!P528</f>
        <v>-21.677773999999999</v>
      </c>
    </row>
    <row r="107" spans="2:20" x14ac:dyDescent="0.25">
      <c r="B107" s="6">
        <f>'CL &amp; Data'!B529/1000000000</f>
        <v>26.87</v>
      </c>
      <c r="D107" s="6">
        <f>'CL &amp; Data'!C529</f>
        <v>-8.4992026999999997</v>
      </c>
      <c r="F107" s="6">
        <f>'CL &amp; Data'!D529</f>
        <v>-57.950481000000003</v>
      </c>
      <c r="H107" s="6">
        <f>'CL &amp; Data'!E529</f>
        <v>-21.243027000000001</v>
      </c>
      <c r="J107" s="6">
        <f>'CL &amp; Data'!F529</f>
        <v>-41.425541000000003</v>
      </c>
      <c r="L107" s="6">
        <f>'CL &amp; Data'!L529/1000000000</f>
        <v>26.87</v>
      </c>
      <c r="N107" s="6">
        <f>'CL &amp; Data'!M529</f>
        <v>-10.981949999999999</v>
      </c>
      <c r="P107" s="6">
        <f>'CL &amp; Data'!N529</f>
        <v>-49.468364999999999</v>
      </c>
      <c r="R107" s="6">
        <f>'CL &amp; Data'!O529</f>
        <v>-41.464928</v>
      </c>
      <c r="T107" s="6">
        <f>'CL &amp; Data'!P529</f>
        <v>-21.328717999999999</v>
      </c>
    </row>
    <row r="108" spans="2:20" x14ac:dyDescent="0.25">
      <c r="B108" s="6">
        <f>'CL &amp; Data'!B530/1000000000</f>
        <v>27.055</v>
      </c>
      <c r="D108" s="6">
        <f>'CL &amp; Data'!C530</f>
        <v>-8.6151791000000006</v>
      </c>
      <c r="F108" s="6">
        <f>'CL &amp; Data'!D530</f>
        <v>-59.816338000000002</v>
      </c>
      <c r="H108" s="6">
        <f>'CL &amp; Data'!E530</f>
        <v>-20.866841999999998</v>
      </c>
      <c r="J108" s="6">
        <f>'CL &amp; Data'!F530</f>
        <v>-41.264156</v>
      </c>
      <c r="L108" s="6">
        <f>'CL &amp; Data'!L530/1000000000</f>
        <v>27.055</v>
      </c>
      <c r="N108" s="6">
        <f>'CL &amp; Data'!M530</f>
        <v>-11.175107000000001</v>
      </c>
      <c r="P108" s="6">
        <f>'CL &amp; Data'!N530</f>
        <v>-49.914597000000001</v>
      </c>
      <c r="R108" s="6">
        <f>'CL &amp; Data'!O530</f>
        <v>-41.331122999999998</v>
      </c>
      <c r="T108" s="6">
        <f>'CL &amp; Data'!P530</f>
        <v>-21.013817</v>
      </c>
    </row>
    <row r="109" spans="2:20" x14ac:dyDescent="0.25">
      <c r="B109" s="6">
        <f>'CL &amp; Data'!B531/1000000000</f>
        <v>27.24</v>
      </c>
      <c r="D109" s="6">
        <f>'CL &amp; Data'!C531</f>
        <v>-8.6677312999999998</v>
      </c>
      <c r="F109" s="6">
        <f>'CL &amp; Data'!D531</f>
        <v>-61.99295</v>
      </c>
      <c r="H109" s="6">
        <f>'CL &amp; Data'!E531</f>
        <v>-20.494139000000001</v>
      </c>
      <c r="J109" s="6">
        <f>'CL &amp; Data'!F531</f>
        <v>-41.295456000000001</v>
      </c>
      <c r="L109" s="6">
        <f>'CL &amp; Data'!L531/1000000000</f>
        <v>27.24</v>
      </c>
      <c r="N109" s="6">
        <f>'CL &amp; Data'!M531</f>
        <v>-10.902737999999999</v>
      </c>
      <c r="P109" s="6">
        <f>'CL &amp; Data'!N531</f>
        <v>-50.960391999999999</v>
      </c>
      <c r="R109" s="6">
        <f>'CL &amp; Data'!O531</f>
        <v>-41.333466000000001</v>
      </c>
      <c r="T109" s="6">
        <f>'CL &amp; Data'!P531</f>
        <v>-20.573450000000001</v>
      </c>
    </row>
    <row r="110" spans="2:20" x14ac:dyDescent="0.25">
      <c r="B110" s="6">
        <f>'CL &amp; Data'!B532/1000000000</f>
        <v>27.425000000000001</v>
      </c>
      <c r="D110" s="6">
        <f>'CL &amp; Data'!C532</f>
        <v>-8.6363877999999996</v>
      </c>
      <c r="F110" s="6">
        <f>'CL &amp; Data'!D532</f>
        <v>-63.424191</v>
      </c>
      <c r="H110" s="6">
        <f>'CL &amp; Data'!E532</f>
        <v>-20.131277000000001</v>
      </c>
      <c r="J110" s="6">
        <f>'CL &amp; Data'!F532</f>
        <v>-41.351295</v>
      </c>
      <c r="L110" s="6">
        <f>'CL &amp; Data'!L532/1000000000</f>
        <v>27.425000000000001</v>
      </c>
      <c r="N110" s="6">
        <f>'CL &amp; Data'!M532</f>
        <v>-10.864095000000001</v>
      </c>
      <c r="P110" s="6">
        <f>'CL &amp; Data'!N532</f>
        <v>-51.994484</v>
      </c>
      <c r="R110" s="6">
        <f>'CL &amp; Data'!O532</f>
        <v>-41.366661000000001</v>
      </c>
      <c r="T110" s="6">
        <f>'CL &amp; Data'!P532</f>
        <v>-20.118722999999999</v>
      </c>
    </row>
    <row r="111" spans="2:20" x14ac:dyDescent="0.25">
      <c r="B111" s="6">
        <f>'CL &amp; Data'!B533/1000000000</f>
        <v>27.61</v>
      </c>
      <c r="D111" s="6">
        <f>'CL &amp; Data'!C533</f>
        <v>-8.3940096000000004</v>
      </c>
      <c r="F111" s="6">
        <f>'CL &amp; Data'!D533</f>
        <v>-63.523719999999997</v>
      </c>
      <c r="H111" s="6">
        <f>'CL &amp; Data'!E533</f>
        <v>-19.758333</v>
      </c>
      <c r="J111" s="6">
        <f>'CL &amp; Data'!F533</f>
        <v>-41.480682000000002</v>
      </c>
      <c r="L111" s="6">
        <f>'CL &amp; Data'!L533/1000000000</f>
        <v>27.61</v>
      </c>
      <c r="N111" s="6">
        <f>'CL &amp; Data'!M533</f>
        <v>-10.540053</v>
      </c>
      <c r="P111" s="6">
        <f>'CL &amp; Data'!N533</f>
        <v>-53.388247999999997</v>
      </c>
      <c r="R111" s="6">
        <f>'CL &amp; Data'!O533</f>
        <v>-41.502868999999997</v>
      </c>
      <c r="T111" s="6">
        <f>'CL &amp; Data'!P533</f>
        <v>-19.792551</v>
      </c>
    </row>
    <row r="112" spans="2:20" x14ac:dyDescent="0.25">
      <c r="B112" s="6">
        <f>'CL &amp; Data'!B534/1000000000</f>
        <v>27.795000000000002</v>
      </c>
      <c r="D112" s="6">
        <f>'CL &amp; Data'!C534</f>
        <v>-8.0552521000000006</v>
      </c>
      <c r="F112" s="6">
        <f>'CL &amp; Data'!D534</f>
        <v>-62.602055</v>
      </c>
      <c r="H112" s="6">
        <f>'CL &amp; Data'!E534</f>
        <v>-19.413736</v>
      </c>
      <c r="J112" s="6">
        <f>'CL &amp; Data'!F534</f>
        <v>-41.702522000000002</v>
      </c>
      <c r="L112" s="6">
        <f>'CL &amp; Data'!L534/1000000000</f>
        <v>27.795000000000002</v>
      </c>
      <c r="N112" s="6">
        <f>'CL &amp; Data'!M534</f>
        <v>-10.594557999999999</v>
      </c>
      <c r="P112" s="6">
        <f>'CL &amp; Data'!N534</f>
        <v>-54.030563000000001</v>
      </c>
      <c r="R112" s="6">
        <f>'CL &amp; Data'!O534</f>
        <v>-41.725887</v>
      </c>
      <c r="T112" s="6">
        <f>'CL &amp; Data'!P534</f>
        <v>-19.455325999999999</v>
      </c>
    </row>
    <row r="113" spans="2:20" x14ac:dyDescent="0.25">
      <c r="B113" s="6">
        <f>'CL &amp; Data'!B535/1000000000</f>
        <v>27.98</v>
      </c>
      <c r="D113" s="6">
        <f>'CL &amp; Data'!C535</f>
        <v>-8.1760921</v>
      </c>
      <c r="F113" s="6">
        <f>'CL &amp; Data'!D535</f>
        <v>-61.428061999999997</v>
      </c>
      <c r="H113" s="6">
        <f>'CL &amp; Data'!E535</f>
        <v>-19.283598000000001</v>
      </c>
      <c r="J113" s="6">
        <f>'CL &amp; Data'!F535</f>
        <v>-42.033256999999999</v>
      </c>
      <c r="L113" s="6">
        <f>'CL &amp; Data'!L535/1000000000</f>
        <v>27.98</v>
      </c>
      <c r="N113" s="6">
        <f>'CL &amp; Data'!M535</f>
        <v>-10.811975</v>
      </c>
      <c r="P113" s="6">
        <f>'CL &amp; Data'!N535</f>
        <v>-54.449928</v>
      </c>
      <c r="R113" s="6">
        <f>'CL &amp; Data'!O535</f>
        <v>-42.006377999999998</v>
      </c>
      <c r="T113" s="6">
        <f>'CL &amp; Data'!P535</f>
        <v>-19.232112999999998</v>
      </c>
    </row>
    <row r="114" spans="2:20" x14ac:dyDescent="0.25">
      <c r="B114" s="6">
        <f>'CL &amp; Data'!B536/1000000000</f>
        <v>28.164999999999999</v>
      </c>
      <c r="D114" s="6">
        <f>'CL &amp; Data'!C536</f>
        <v>-8.2360287000000003</v>
      </c>
      <c r="F114" s="6">
        <f>'CL &amp; Data'!D536</f>
        <v>-58.826293999999997</v>
      </c>
      <c r="H114" s="6">
        <f>'CL &amp; Data'!E536</f>
        <v>-19.194379999999999</v>
      </c>
      <c r="J114" s="6">
        <f>'CL &amp; Data'!F536</f>
        <v>-42.421557999999997</v>
      </c>
      <c r="L114" s="6">
        <f>'CL &amp; Data'!L536/1000000000</f>
        <v>28.164999999999999</v>
      </c>
      <c r="N114" s="6">
        <f>'CL &amp; Data'!M536</f>
        <v>-11.784323000000001</v>
      </c>
      <c r="P114" s="6">
        <f>'CL &amp; Data'!N536</f>
        <v>-53.984940000000002</v>
      </c>
      <c r="R114" s="6">
        <f>'CL &amp; Data'!O536</f>
        <v>-42.349400000000003</v>
      </c>
      <c r="T114" s="6">
        <f>'CL &amp; Data'!P536</f>
        <v>-19.063701999999999</v>
      </c>
    </row>
    <row r="115" spans="2:20" x14ac:dyDescent="0.25">
      <c r="B115" s="6">
        <f>'CL &amp; Data'!B537/1000000000</f>
        <v>28.35</v>
      </c>
      <c r="D115" s="6">
        <f>'CL &amp; Data'!C537</f>
        <v>-8.4194288000000004</v>
      </c>
      <c r="F115" s="6">
        <f>'CL &amp; Data'!D537</f>
        <v>-56.373905000000001</v>
      </c>
      <c r="H115" s="6">
        <f>'CL &amp; Data'!E537</f>
        <v>-19.199749000000001</v>
      </c>
      <c r="J115" s="6">
        <f>'CL &amp; Data'!F537</f>
        <v>-42.930031</v>
      </c>
      <c r="L115" s="6">
        <f>'CL &amp; Data'!L537/1000000000</f>
        <v>28.35</v>
      </c>
      <c r="N115" s="6">
        <f>'CL &amp; Data'!M537</f>
        <v>-12.996782</v>
      </c>
      <c r="P115" s="6">
        <f>'CL &amp; Data'!N537</f>
        <v>-52.860241000000002</v>
      </c>
      <c r="R115" s="6">
        <f>'CL &amp; Data'!O537</f>
        <v>-42.805523000000001</v>
      </c>
      <c r="T115" s="6">
        <f>'CL &amp; Data'!P537</f>
        <v>-18.988197</v>
      </c>
    </row>
    <row r="116" spans="2:20" x14ac:dyDescent="0.25">
      <c r="B116" s="6">
        <f>'CL &amp; Data'!B538/1000000000</f>
        <v>28.535</v>
      </c>
      <c r="D116" s="6">
        <f>'CL &amp; Data'!C538</f>
        <v>-8.4873075</v>
      </c>
      <c r="F116" s="6">
        <f>'CL &amp; Data'!D538</f>
        <v>-54.533729999999998</v>
      </c>
      <c r="H116" s="6">
        <f>'CL &amp; Data'!E538</f>
        <v>-19.195812</v>
      </c>
      <c r="J116" s="6">
        <f>'CL &amp; Data'!F538</f>
        <v>-43.574714999999998</v>
      </c>
      <c r="L116" s="6">
        <f>'CL &amp; Data'!L538/1000000000</f>
        <v>28.535</v>
      </c>
      <c r="N116" s="6">
        <f>'CL &amp; Data'!M538</f>
        <v>-14.188828000000001</v>
      </c>
      <c r="P116" s="6">
        <f>'CL &amp; Data'!N538</f>
        <v>-51.405518000000001</v>
      </c>
      <c r="R116" s="6">
        <f>'CL &amp; Data'!O538</f>
        <v>-43.398662999999999</v>
      </c>
      <c r="T116" s="6">
        <f>'CL &amp; Data'!P538</f>
        <v>-18.910841000000001</v>
      </c>
    </row>
    <row r="117" spans="2:20" x14ac:dyDescent="0.25">
      <c r="B117" s="6">
        <f>'CL &amp; Data'!B539/1000000000</f>
        <v>28.72</v>
      </c>
      <c r="D117" s="6">
        <f>'CL &amp; Data'!C539</f>
        <v>-8.3462753000000003</v>
      </c>
      <c r="F117" s="6">
        <f>'CL &amp; Data'!D539</f>
        <v>-52.942943999999997</v>
      </c>
      <c r="H117" s="6">
        <f>'CL &amp; Data'!E539</f>
        <v>-19.141748</v>
      </c>
      <c r="J117" s="6">
        <f>'CL &amp; Data'!F539</f>
        <v>-44.446570999999999</v>
      </c>
      <c r="L117" s="6">
        <f>'CL &amp; Data'!L539/1000000000</f>
        <v>28.72</v>
      </c>
      <c r="N117" s="6">
        <f>'CL &amp; Data'!M539</f>
        <v>-14.993902</v>
      </c>
      <c r="P117" s="6">
        <f>'CL &amp; Data'!N539</f>
        <v>-50.651707000000002</v>
      </c>
      <c r="R117" s="6">
        <f>'CL &amp; Data'!O539</f>
        <v>-44.161411000000001</v>
      </c>
      <c r="T117" s="6">
        <f>'CL &amp; Data'!P539</f>
        <v>-18.880575</v>
      </c>
    </row>
    <row r="118" spans="2:20" x14ac:dyDescent="0.25">
      <c r="B118" s="6">
        <f>'CL &amp; Data'!B540/1000000000</f>
        <v>28.905000000000001</v>
      </c>
      <c r="D118" s="6">
        <f>'CL &amp; Data'!C540</f>
        <v>-8.0863999999999994</v>
      </c>
      <c r="F118" s="6">
        <f>'CL &amp; Data'!D540</f>
        <v>-51.675755000000002</v>
      </c>
      <c r="H118" s="6">
        <f>'CL &amp; Data'!E540</f>
        <v>-19.062366000000001</v>
      </c>
      <c r="J118" s="6">
        <f>'CL &amp; Data'!F540</f>
        <v>-45.480488000000001</v>
      </c>
      <c r="L118" s="6">
        <f>'CL &amp; Data'!L540/1000000000</f>
        <v>28.905000000000001</v>
      </c>
      <c r="N118" s="6">
        <f>'CL &amp; Data'!M540</f>
        <v>-16.096026999999999</v>
      </c>
      <c r="P118" s="6">
        <f>'CL &amp; Data'!N540</f>
        <v>-49.989871999999998</v>
      </c>
      <c r="R118" s="6">
        <f>'CL &amp; Data'!O540</f>
        <v>-45.182048999999999</v>
      </c>
      <c r="T118" s="6">
        <f>'CL &amp; Data'!P540</f>
        <v>-18.790230000000001</v>
      </c>
    </row>
    <row r="119" spans="2:20" x14ac:dyDescent="0.25">
      <c r="B119" s="6">
        <f>'CL &amp; Data'!B541/1000000000</f>
        <v>29.09</v>
      </c>
      <c r="D119" s="6">
        <f>'CL &amp; Data'!C541</f>
        <v>-7.7846704000000004</v>
      </c>
      <c r="F119" s="6">
        <f>'CL &amp; Data'!D541</f>
        <v>-50.660331999999997</v>
      </c>
      <c r="H119" s="6">
        <f>'CL &amp; Data'!E541</f>
        <v>-18.967627</v>
      </c>
      <c r="J119" s="6">
        <f>'CL &amp; Data'!F541</f>
        <v>-46.736378000000002</v>
      </c>
      <c r="L119" s="6">
        <f>'CL &amp; Data'!L541/1000000000</f>
        <v>29.09</v>
      </c>
      <c r="N119" s="6">
        <f>'CL &amp; Data'!M541</f>
        <v>-17.077154</v>
      </c>
      <c r="P119" s="6">
        <f>'CL &amp; Data'!N541</f>
        <v>-49.827072000000001</v>
      </c>
      <c r="R119" s="6">
        <f>'CL &amp; Data'!O541</f>
        <v>-46.450114999999997</v>
      </c>
      <c r="T119" s="6">
        <f>'CL &amp; Data'!P541</f>
        <v>-18.71977</v>
      </c>
    </row>
    <row r="120" spans="2:20" x14ac:dyDescent="0.25">
      <c r="B120" s="6">
        <f>'CL &amp; Data'!B542/1000000000</f>
        <v>29.274999999999999</v>
      </c>
      <c r="D120" s="6">
        <f>'CL &amp; Data'!C542</f>
        <v>-7.4311223000000002</v>
      </c>
      <c r="F120" s="6">
        <f>'CL &amp; Data'!D542</f>
        <v>-49.747962999999999</v>
      </c>
      <c r="H120" s="6">
        <f>'CL &amp; Data'!E542</f>
        <v>-18.852886000000002</v>
      </c>
      <c r="J120" s="6">
        <f>'CL &amp; Data'!F542</f>
        <v>-48.406719000000002</v>
      </c>
      <c r="L120" s="6">
        <f>'CL &amp; Data'!L542/1000000000</f>
        <v>29.274999999999999</v>
      </c>
      <c r="N120" s="6">
        <f>'CL &amp; Data'!M542</f>
        <v>-17.696217999999998</v>
      </c>
      <c r="P120" s="6">
        <f>'CL &amp; Data'!N542</f>
        <v>-50.403644999999997</v>
      </c>
      <c r="R120" s="6">
        <f>'CL &amp; Data'!O542</f>
        <v>-48.182639999999999</v>
      </c>
      <c r="T120" s="6">
        <f>'CL &amp; Data'!P542</f>
        <v>-18.651561999999998</v>
      </c>
    </row>
    <row r="121" spans="2:20" x14ac:dyDescent="0.25">
      <c r="B121" s="6">
        <f>'CL &amp; Data'!B543/1000000000</f>
        <v>29.46</v>
      </c>
      <c r="D121" s="6">
        <f>'CL &amp; Data'!C543</f>
        <v>-7.1283956000000002</v>
      </c>
      <c r="F121" s="6">
        <f>'CL &amp; Data'!D543</f>
        <v>-48.520409000000001</v>
      </c>
      <c r="H121" s="6">
        <f>'CL &amp; Data'!E543</f>
        <v>-18.766506</v>
      </c>
      <c r="J121" s="6">
        <f>'CL &amp; Data'!F543</f>
        <v>-50.990046999999997</v>
      </c>
      <c r="L121" s="6">
        <f>'CL &amp; Data'!L543/1000000000</f>
        <v>29.46</v>
      </c>
      <c r="N121" s="6">
        <f>'CL &amp; Data'!M543</f>
        <v>-18.469788000000001</v>
      </c>
      <c r="P121" s="6">
        <f>'CL &amp; Data'!N543</f>
        <v>-50.747760999999997</v>
      </c>
      <c r="R121" s="6">
        <f>'CL &amp; Data'!O543</f>
        <v>-50.650272000000001</v>
      </c>
      <c r="T121" s="6">
        <f>'CL &amp; Data'!P543</f>
        <v>-18.630064000000001</v>
      </c>
    </row>
    <row r="122" spans="2:20" x14ac:dyDescent="0.25">
      <c r="B122" s="6">
        <f>'CL &amp; Data'!B544/1000000000</f>
        <v>29.645</v>
      </c>
      <c r="D122" s="6">
        <f>'CL &amp; Data'!C544</f>
        <v>-6.9663811000000004</v>
      </c>
      <c r="F122" s="6">
        <f>'CL &amp; Data'!D544</f>
        <v>-46.951504</v>
      </c>
      <c r="H122" s="6">
        <f>'CL &amp; Data'!E544</f>
        <v>-18.740725000000001</v>
      </c>
      <c r="J122" s="6">
        <f>'CL &amp; Data'!F544</f>
        <v>-54.06926</v>
      </c>
      <c r="L122" s="6">
        <f>'CL &amp; Data'!L544/1000000000</f>
        <v>29.645</v>
      </c>
      <c r="N122" s="6">
        <f>'CL &amp; Data'!M544</f>
        <v>-18.701602999999999</v>
      </c>
      <c r="P122" s="6">
        <f>'CL &amp; Data'!N544</f>
        <v>-50.765442</v>
      </c>
      <c r="R122" s="6">
        <f>'CL &amp; Data'!O544</f>
        <v>-53.847487999999998</v>
      </c>
      <c r="T122" s="6">
        <f>'CL &amp; Data'!P544</f>
        <v>-18.617118999999999</v>
      </c>
    </row>
    <row r="123" spans="2:20" x14ac:dyDescent="0.25">
      <c r="B123" s="6">
        <f>'CL &amp; Data'!B545/1000000000</f>
        <v>29.83</v>
      </c>
      <c r="D123" s="6">
        <f>'CL &amp; Data'!C545</f>
        <v>-6.9517845999999999</v>
      </c>
      <c r="F123" s="6">
        <f>'CL &amp; Data'!D545</f>
        <v>-45.688580000000002</v>
      </c>
      <c r="H123" s="6">
        <f>'CL &amp; Data'!E545</f>
        <v>-18.781759000000001</v>
      </c>
      <c r="J123" s="6">
        <f>'CL &amp; Data'!F545</f>
        <v>-55.544823000000001</v>
      </c>
      <c r="L123" s="6">
        <f>'CL &amp; Data'!L545/1000000000</f>
        <v>29.83</v>
      </c>
      <c r="N123" s="6">
        <f>'CL &amp; Data'!M545</f>
        <v>-19.311499000000001</v>
      </c>
      <c r="P123" s="6">
        <f>'CL &amp; Data'!N545</f>
        <v>-50.436073</v>
      </c>
      <c r="R123" s="6">
        <f>'CL &amp; Data'!O545</f>
        <v>-56.079757999999998</v>
      </c>
      <c r="T123" s="6">
        <f>'CL &amp; Data'!P545</f>
        <v>-18.644682</v>
      </c>
    </row>
    <row r="124" spans="2:20" x14ac:dyDescent="0.25">
      <c r="B124" s="6">
        <f>'CL &amp; Data'!B546/1000000000</f>
        <v>30.015000000000001</v>
      </c>
      <c r="D124" s="6">
        <f>'CL &amp; Data'!C546</f>
        <v>-6.9493394000000004</v>
      </c>
      <c r="F124" s="6">
        <f>'CL &amp; Data'!D546</f>
        <v>-44.355145</v>
      </c>
      <c r="H124" s="6">
        <f>'CL &amp; Data'!E546</f>
        <v>-18.859562</v>
      </c>
      <c r="J124" s="6">
        <f>'CL &amp; Data'!F546</f>
        <v>-55.494335</v>
      </c>
      <c r="L124" s="6">
        <f>'CL &amp; Data'!L546/1000000000</f>
        <v>30.015000000000001</v>
      </c>
      <c r="N124" s="6">
        <f>'CL &amp; Data'!M546</f>
        <v>-19.213540999999999</v>
      </c>
      <c r="P124" s="6">
        <f>'CL &amp; Data'!N546</f>
        <v>-49.576217999999997</v>
      </c>
      <c r="R124" s="6">
        <f>'CL &amp; Data'!O546</f>
        <v>-56.685310000000001</v>
      </c>
      <c r="T124" s="6">
        <f>'CL &amp; Data'!P546</f>
        <v>-18.729216000000001</v>
      </c>
    </row>
    <row r="125" spans="2:20" x14ac:dyDescent="0.25">
      <c r="B125" s="6">
        <f>'CL &amp; Data'!B547/1000000000</f>
        <v>30.2</v>
      </c>
      <c r="D125" s="6">
        <f>'CL &amp; Data'!C547</f>
        <v>-7.0514412000000002</v>
      </c>
      <c r="F125" s="6">
        <f>'CL &amp; Data'!D547</f>
        <v>-43.249439000000002</v>
      </c>
      <c r="H125" s="6">
        <f>'CL &amp; Data'!E547</f>
        <v>-19.019924</v>
      </c>
      <c r="J125" s="6">
        <f>'CL &amp; Data'!F547</f>
        <v>-54.543990999999998</v>
      </c>
      <c r="L125" s="6">
        <f>'CL &amp; Data'!L547/1000000000</f>
        <v>30.2</v>
      </c>
      <c r="N125" s="6">
        <f>'CL &amp; Data'!M547</f>
        <v>-19.500639</v>
      </c>
      <c r="P125" s="6">
        <f>'CL &amp; Data'!N547</f>
        <v>-48.250435000000003</v>
      </c>
      <c r="R125" s="6">
        <f>'CL &amp; Data'!O547</f>
        <v>-56.057704999999999</v>
      </c>
      <c r="T125" s="6">
        <f>'CL &amp; Data'!P547</f>
        <v>-18.923183000000002</v>
      </c>
    </row>
    <row r="126" spans="2:20" x14ac:dyDescent="0.25">
      <c r="B126" s="6">
        <f>'CL &amp; Data'!B548/1000000000</f>
        <v>30.385000000000002</v>
      </c>
      <c r="D126" s="6">
        <f>'CL &amp; Data'!C548</f>
        <v>-7.2784243000000002</v>
      </c>
      <c r="F126" s="6">
        <f>'CL &amp; Data'!D548</f>
        <v>-42.318477999999999</v>
      </c>
      <c r="H126" s="6">
        <f>'CL &amp; Data'!E548</f>
        <v>-19.271521</v>
      </c>
      <c r="J126" s="6">
        <f>'CL &amp; Data'!F548</f>
        <v>-52.228423999999997</v>
      </c>
      <c r="L126" s="6">
        <f>'CL &amp; Data'!L548/1000000000</f>
        <v>30.385000000000002</v>
      </c>
      <c r="N126" s="6">
        <f>'CL &amp; Data'!M548</f>
        <v>-19.930557</v>
      </c>
      <c r="P126" s="6">
        <f>'CL &amp; Data'!N548</f>
        <v>-47.042346999999999</v>
      </c>
      <c r="R126" s="6">
        <f>'CL &amp; Data'!O548</f>
        <v>-54.014149000000003</v>
      </c>
      <c r="T126" s="6">
        <f>'CL &amp; Data'!P548</f>
        <v>-19.201550999999998</v>
      </c>
    </row>
    <row r="127" spans="2:20" x14ac:dyDescent="0.25">
      <c r="B127" s="6">
        <f>'CL &amp; Data'!B549/1000000000</f>
        <v>30.57</v>
      </c>
      <c r="D127" s="6">
        <f>'CL &amp; Data'!C549</f>
        <v>-7.5465589</v>
      </c>
      <c r="F127" s="6">
        <f>'CL &amp; Data'!D549</f>
        <v>-41.57338</v>
      </c>
      <c r="H127" s="6">
        <f>'CL &amp; Data'!E549</f>
        <v>-19.603352000000001</v>
      </c>
      <c r="J127" s="6">
        <f>'CL &amp; Data'!F549</f>
        <v>-48.415782999999998</v>
      </c>
      <c r="L127" s="6">
        <f>'CL &amp; Data'!L549/1000000000</f>
        <v>30.57</v>
      </c>
      <c r="N127" s="6">
        <f>'CL &amp; Data'!M549</f>
        <v>-20.097023</v>
      </c>
      <c r="P127" s="6">
        <f>'CL &amp; Data'!N549</f>
        <v>-45.877670000000002</v>
      </c>
      <c r="R127" s="6">
        <f>'CL &amp; Data'!O549</f>
        <v>-50.420391000000002</v>
      </c>
      <c r="T127" s="6">
        <f>'CL &amp; Data'!P549</f>
        <v>-19.544739</v>
      </c>
    </row>
    <row r="128" spans="2:20" x14ac:dyDescent="0.25">
      <c r="B128" s="6">
        <f>'CL &amp; Data'!B550/1000000000</f>
        <v>30.754999999999999</v>
      </c>
      <c r="D128" s="6">
        <f>'CL &amp; Data'!C550</f>
        <v>-7.6896100000000001</v>
      </c>
      <c r="F128" s="6">
        <f>'CL &amp; Data'!D550</f>
        <v>-40.749878000000002</v>
      </c>
      <c r="H128" s="6">
        <f>'CL &amp; Data'!E550</f>
        <v>-19.949963</v>
      </c>
      <c r="J128" s="6">
        <f>'CL &amp; Data'!F550</f>
        <v>-45.539940000000001</v>
      </c>
      <c r="L128" s="6">
        <f>'CL &amp; Data'!L550/1000000000</f>
        <v>30.754999999999999</v>
      </c>
      <c r="N128" s="6">
        <f>'CL &amp; Data'!M550</f>
        <v>-19.496348999999999</v>
      </c>
      <c r="P128" s="6">
        <f>'CL &amp; Data'!N550</f>
        <v>-44.684852999999997</v>
      </c>
      <c r="R128" s="6">
        <f>'CL &amp; Data'!O550</f>
        <v>-47.073936000000003</v>
      </c>
      <c r="T128" s="6">
        <f>'CL &amp; Data'!P550</f>
        <v>-19.936426000000001</v>
      </c>
    </row>
    <row r="129" spans="2:20" x14ac:dyDescent="0.25">
      <c r="B129" s="6">
        <f>'CL &amp; Data'!B551/1000000000</f>
        <v>30.94</v>
      </c>
      <c r="D129" s="6">
        <f>'CL &amp; Data'!C551</f>
        <v>-7.7863774000000001</v>
      </c>
      <c r="F129" s="6">
        <f>'CL &amp; Data'!D551</f>
        <v>-40.044468000000002</v>
      </c>
      <c r="H129" s="6">
        <f>'CL &amp; Data'!E551</f>
        <v>-20.311537000000001</v>
      </c>
      <c r="J129" s="6">
        <f>'CL &amp; Data'!F551</f>
        <v>-43.555370000000003</v>
      </c>
      <c r="L129" s="6">
        <f>'CL &amp; Data'!L551/1000000000</f>
        <v>30.94</v>
      </c>
      <c r="N129" s="6">
        <f>'CL &amp; Data'!M551</f>
        <v>-19.01116</v>
      </c>
      <c r="P129" s="6">
        <f>'CL &amp; Data'!N551</f>
        <v>-43.737727999999997</v>
      </c>
      <c r="R129" s="6">
        <f>'CL &amp; Data'!O551</f>
        <v>-44.677318999999997</v>
      </c>
      <c r="T129" s="6">
        <f>'CL &amp; Data'!P551</f>
        <v>-20.346163000000001</v>
      </c>
    </row>
    <row r="130" spans="2:20" x14ac:dyDescent="0.25">
      <c r="B130" s="6">
        <f>'CL &amp; Data'!B552/1000000000</f>
        <v>31.125</v>
      </c>
      <c r="D130" s="6">
        <f>'CL &amp; Data'!C552</f>
        <v>-7.7609396000000004</v>
      </c>
      <c r="F130" s="6">
        <f>'CL &amp; Data'!D552</f>
        <v>-39.267384</v>
      </c>
      <c r="H130" s="6">
        <f>'CL &amp; Data'!E552</f>
        <v>-20.617802000000001</v>
      </c>
      <c r="J130" s="6">
        <f>'CL &amp; Data'!F552</f>
        <v>-41.759974999999997</v>
      </c>
      <c r="L130" s="6">
        <f>'CL &amp; Data'!L552/1000000000</f>
        <v>31.125</v>
      </c>
      <c r="N130" s="6">
        <f>'CL &amp; Data'!M552</f>
        <v>-17.837371999999998</v>
      </c>
      <c r="P130" s="6">
        <f>'CL &amp; Data'!N552</f>
        <v>-42.760627999999997</v>
      </c>
      <c r="R130" s="6">
        <f>'CL &amp; Data'!O552</f>
        <v>-42.698901999999997</v>
      </c>
      <c r="T130" s="6">
        <f>'CL &amp; Data'!P552</f>
        <v>-20.688746999999999</v>
      </c>
    </row>
    <row r="131" spans="2:20" x14ac:dyDescent="0.25">
      <c r="B131" s="6">
        <f>'CL &amp; Data'!B553/1000000000</f>
        <v>31.31</v>
      </c>
      <c r="D131" s="6">
        <f>'CL &amp; Data'!C553</f>
        <v>-7.6700324999999996</v>
      </c>
      <c r="F131" s="6">
        <f>'CL &amp; Data'!D553</f>
        <v>-38.541469999999997</v>
      </c>
      <c r="H131" s="6">
        <f>'CL &amp; Data'!E553</f>
        <v>-20.818794</v>
      </c>
      <c r="J131" s="6">
        <f>'CL &amp; Data'!F553</f>
        <v>-40.109763999999998</v>
      </c>
      <c r="L131" s="6">
        <f>'CL &amp; Data'!L553/1000000000</f>
        <v>31.31</v>
      </c>
      <c r="N131" s="6">
        <f>'CL &amp; Data'!M553</f>
        <v>-16.359570000000001</v>
      </c>
      <c r="P131" s="6">
        <f>'CL &amp; Data'!N553</f>
        <v>-41.822665999999998</v>
      </c>
      <c r="R131" s="6">
        <f>'CL &amp; Data'!O553</f>
        <v>-41.026417000000002</v>
      </c>
      <c r="T131" s="6">
        <f>'CL &amp; Data'!P553</f>
        <v>-20.903435000000002</v>
      </c>
    </row>
    <row r="132" spans="2:20" x14ac:dyDescent="0.25">
      <c r="B132" s="6">
        <f>'CL &amp; Data'!B554/1000000000</f>
        <v>31.495000000000001</v>
      </c>
      <c r="D132" s="6">
        <f>'CL &amp; Data'!C554</f>
        <v>-7.5698255999999997</v>
      </c>
      <c r="F132" s="6">
        <f>'CL &amp; Data'!D554</f>
        <v>-37.920516999999997</v>
      </c>
      <c r="H132" s="6">
        <f>'CL &amp; Data'!E554</f>
        <v>-20.872893999999999</v>
      </c>
      <c r="J132" s="6">
        <f>'CL &amp; Data'!F554</f>
        <v>-39.115088999999998</v>
      </c>
      <c r="L132" s="6">
        <f>'CL &amp; Data'!L554/1000000000</f>
        <v>31.495000000000001</v>
      </c>
      <c r="N132" s="6">
        <f>'CL &amp; Data'!M554</f>
        <v>-15.612969</v>
      </c>
      <c r="P132" s="6">
        <f>'CL &amp; Data'!N554</f>
        <v>-41.162872</v>
      </c>
      <c r="R132" s="6">
        <f>'CL &amp; Data'!O554</f>
        <v>-39.87735</v>
      </c>
      <c r="T132" s="6">
        <f>'CL &amp; Data'!P554</f>
        <v>-20.96707</v>
      </c>
    </row>
    <row r="133" spans="2:20" x14ac:dyDescent="0.25">
      <c r="B133" s="6">
        <f>'CL &amp; Data'!B555/1000000000</f>
        <v>31.68</v>
      </c>
      <c r="D133" s="6">
        <f>'CL &amp; Data'!C555</f>
        <v>-7.4765325000000002</v>
      </c>
      <c r="F133" s="6">
        <f>'CL &amp; Data'!D555</f>
        <v>-37.317706999999999</v>
      </c>
      <c r="H133" s="6">
        <f>'CL &amp; Data'!E555</f>
        <v>-20.797346000000001</v>
      </c>
      <c r="J133" s="6">
        <f>'CL &amp; Data'!F555</f>
        <v>-38.450885999999997</v>
      </c>
      <c r="L133" s="6">
        <f>'CL &amp; Data'!L555/1000000000</f>
        <v>31.68</v>
      </c>
      <c r="N133" s="6">
        <f>'CL &amp; Data'!M555</f>
        <v>-14.710938000000001</v>
      </c>
      <c r="P133" s="6">
        <f>'CL &amp; Data'!N555</f>
        <v>-40.484509000000003</v>
      </c>
      <c r="R133" s="6">
        <f>'CL &amp; Data'!O555</f>
        <v>-38.972060999999997</v>
      </c>
      <c r="T133" s="6">
        <f>'CL &amp; Data'!P555</f>
        <v>-20.853898999999998</v>
      </c>
    </row>
    <row r="134" spans="2:20" x14ac:dyDescent="0.25">
      <c r="B134" s="6">
        <f>'CL &amp; Data'!B556/1000000000</f>
        <v>31.864999999999998</v>
      </c>
      <c r="D134" s="6">
        <f>'CL &amp; Data'!C556</f>
        <v>-7.3946699999999996</v>
      </c>
      <c r="F134" s="6">
        <f>'CL &amp; Data'!D556</f>
        <v>-36.809280000000001</v>
      </c>
      <c r="H134" s="6">
        <f>'CL &amp; Data'!E556</f>
        <v>-20.531282000000001</v>
      </c>
      <c r="J134" s="6">
        <f>'CL &amp; Data'!F556</f>
        <v>-38.040806000000003</v>
      </c>
      <c r="L134" s="6">
        <f>'CL &amp; Data'!L556/1000000000</f>
        <v>31.864999999999998</v>
      </c>
      <c r="N134" s="6">
        <f>'CL &amp; Data'!M556</f>
        <v>-13.964788</v>
      </c>
      <c r="P134" s="6">
        <f>'CL &amp; Data'!N556</f>
        <v>-39.911662999999997</v>
      </c>
      <c r="R134" s="6">
        <f>'CL &amp; Data'!O556</f>
        <v>-38.314072000000003</v>
      </c>
      <c r="T134" s="6">
        <f>'CL &amp; Data'!P556</f>
        <v>-20.568586</v>
      </c>
    </row>
    <row r="135" spans="2:20" x14ac:dyDescent="0.25">
      <c r="B135" s="6">
        <f>'CL &amp; Data'!B557/1000000000</f>
        <v>32.049999999999997</v>
      </c>
      <c r="D135" s="6">
        <f>'CL &amp; Data'!C557</f>
        <v>-7.3254218</v>
      </c>
      <c r="F135" s="6">
        <f>'CL &amp; Data'!D557</f>
        <v>-36.440586000000003</v>
      </c>
      <c r="H135" s="6">
        <f>'CL &amp; Data'!E557</f>
        <v>-20.145320999999999</v>
      </c>
      <c r="J135" s="6">
        <f>'CL &amp; Data'!F557</f>
        <v>-37.682727999999997</v>
      </c>
      <c r="L135" s="6">
        <f>'CL &amp; Data'!L557/1000000000</f>
        <v>32.049999999999997</v>
      </c>
      <c r="N135" s="6">
        <f>'CL &amp; Data'!M557</f>
        <v>-13.401387</v>
      </c>
      <c r="P135" s="6">
        <f>'CL &amp; Data'!N557</f>
        <v>-39.510657999999999</v>
      </c>
      <c r="R135" s="6">
        <f>'CL &amp; Data'!O557</f>
        <v>-37.828963999999999</v>
      </c>
      <c r="T135" s="6">
        <f>'CL &amp; Data'!P557</f>
        <v>-20.167522000000002</v>
      </c>
    </row>
    <row r="136" spans="2:20" x14ac:dyDescent="0.25">
      <c r="B136" s="6">
        <f>'CL &amp; Data'!B558/1000000000</f>
        <v>32.234999999999999</v>
      </c>
      <c r="D136" s="6">
        <f>'CL &amp; Data'!C558</f>
        <v>-7.2893062000000004</v>
      </c>
      <c r="F136" s="6">
        <f>'CL &amp; Data'!D558</f>
        <v>-36.162174</v>
      </c>
      <c r="H136" s="6">
        <f>'CL &amp; Data'!E558</f>
        <v>-19.698091999999999</v>
      </c>
      <c r="J136" s="6">
        <f>'CL &amp; Data'!F558</f>
        <v>-37.401093000000003</v>
      </c>
      <c r="L136" s="6">
        <f>'CL &amp; Data'!L558/1000000000</f>
        <v>32.234999999999999</v>
      </c>
      <c r="N136" s="6">
        <f>'CL &amp; Data'!M558</f>
        <v>-12.647964999999999</v>
      </c>
      <c r="P136" s="6">
        <f>'CL &amp; Data'!N558</f>
        <v>-39.174480000000003</v>
      </c>
      <c r="R136" s="6">
        <f>'CL &amp; Data'!O558</f>
        <v>-37.45937</v>
      </c>
      <c r="T136" s="6">
        <f>'CL &amp; Data'!P558</f>
        <v>-19.706623</v>
      </c>
    </row>
    <row r="137" spans="2:20" x14ac:dyDescent="0.25">
      <c r="B137" s="6">
        <f>'CL &amp; Data'!B559/1000000000</f>
        <v>32.42</v>
      </c>
      <c r="D137" s="6">
        <f>'CL &amp; Data'!C559</f>
        <v>-7.2735529000000003</v>
      </c>
      <c r="F137" s="6">
        <f>'CL &amp; Data'!D559</f>
        <v>-35.944504000000002</v>
      </c>
      <c r="H137" s="6">
        <f>'CL &amp; Data'!E559</f>
        <v>-19.241945000000001</v>
      </c>
      <c r="J137" s="6">
        <f>'CL &amp; Data'!F559</f>
        <v>-37.131732999999997</v>
      </c>
      <c r="L137" s="6">
        <f>'CL &amp; Data'!L559/1000000000</f>
        <v>32.42</v>
      </c>
      <c r="N137" s="6">
        <f>'CL &amp; Data'!M559</f>
        <v>-11.648685</v>
      </c>
      <c r="P137" s="6">
        <f>'CL &amp; Data'!N559</f>
        <v>-38.861201999999999</v>
      </c>
      <c r="R137" s="6">
        <f>'CL &amp; Data'!O559</f>
        <v>-37.113922000000002</v>
      </c>
      <c r="T137" s="6">
        <f>'CL &amp; Data'!P559</f>
        <v>-19.228287000000002</v>
      </c>
    </row>
    <row r="138" spans="2:20" x14ac:dyDescent="0.25">
      <c r="B138" s="6">
        <f>'CL &amp; Data'!B560/1000000000</f>
        <v>32.604999999999997</v>
      </c>
      <c r="D138" s="6">
        <f>'CL &amp; Data'!C560</f>
        <v>-7.2897501</v>
      </c>
      <c r="F138" s="6">
        <f>'CL &amp; Data'!D560</f>
        <v>-35.838196000000003</v>
      </c>
      <c r="H138" s="6">
        <f>'CL &amp; Data'!E560</f>
        <v>-18.758081000000001</v>
      </c>
      <c r="J138" s="6">
        <f>'CL &amp; Data'!F560</f>
        <v>-36.877879999999998</v>
      </c>
      <c r="L138" s="6">
        <f>'CL &amp; Data'!L560/1000000000</f>
        <v>32.604999999999997</v>
      </c>
      <c r="N138" s="6">
        <f>'CL &amp; Data'!M560</f>
        <v>-10.744754</v>
      </c>
      <c r="P138" s="6">
        <f>'CL &amp; Data'!N560</f>
        <v>-38.697730999999997</v>
      </c>
      <c r="R138" s="6">
        <f>'CL &amp; Data'!O560</f>
        <v>-36.889977000000002</v>
      </c>
      <c r="T138" s="6">
        <f>'CL &amp; Data'!P560</f>
        <v>-18.75489</v>
      </c>
    </row>
    <row r="139" spans="2:20" x14ac:dyDescent="0.25">
      <c r="B139" s="6">
        <f>'CL &amp; Data'!B561/1000000000</f>
        <v>32.79</v>
      </c>
      <c r="D139" s="6">
        <f>'CL &amp; Data'!C561</f>
        <v>-7.3673219999999997</v>
      </c>
      <c r="F139" s="6">
        <f>'CL &amp; Data'!D561</f>
        <v>-35.792071999999997</v>
      </c>
      <c r="H139" s="6">
        <f>'CL &amp; Data'!E561</f>
        <v>-18.341214999999998</v>
      </c>
      <c r="J139" s="6">
        <f>'CL &amp; Data'!F561</f>
        <v>-36.636322</v>
      </c>
      <c r="L139" s="6">
        <f>'CL &amp; Data'!L561/1000000000</f>
        <v>32.79</v>
      </c>
      <c r="N139" s="6">
        <f>'CL &amp; Data'!M561</f>
        <v>-9.8714990999999994</v>
      </c>
      <c r="P139" s="6">
        <f>'CL &amp; Data'!N561</f>
        <v>-38.632938000000003</v>
      </c>
      <c r="R139" s="6">
        <f>'CL &amp; Data'!O561</f>
        <v>-36.738010000000003</v>
      </c>
      <c r="T139" s="6">
        <f>'CL &amp; Data'!P561</f>
        <v>-18.319092000000001</v>
      </c>
    </row>
    <row r="140" spans="2:20" x14ac:dyDescent="0.25">
      <c r="B140" s="6">
        <f>'CL &amp; Data'!B562/1000000000</f>
        <v>32.975000000000001</v>
      </c>
      <c r="D140" s="6">
        <f>'CL &amp; Data'!C562</f>
        <v>-7.5013309000000001</v>
      </c>
      <c r="F140" s="6">
        <f>'CL &amp; Data'!D562</f>
        <v>-35.785122000000001</v>
      </c>
      <c r="H140" s="6">
        <f>'CL &amp; Data'!E562</f>
        <v>-17.950800000000001</v>
      </c>
      <c r="J140" s="6">
        <f>'CL &amp; Data'!F562</f>
        <v>-36.515720000000002</v>
      </c>
      <c r="L140" s="6">
        <f>'CL &amp; Data'!L562/1000000000</f>
        <v>32.975000000000001</v>
      </c>
      <c r="N140" s="6">
        <f>'CL &amp; Data'!M562</f>
        <v>-9.0251465</v>
      </c>
      <c r="P140" s="6">
        <f>'CL &amp; Data'!N562</f>
        <v>-38.636547</v>
      </c>
      <c r="R140" s="6">
        <f>'CL &amp; Data'!O562</f>
        <v>-36.640999000000001</v>
      </c>
      <c r="T140" s="6">
        <f>'CL &amp; Data'!P562</f>
        <v>-17.914563999999999</v>
      </c>
    </row>
    <row r="141" spans="2:20" x14ac:dyDescent="0.25">
      <c r="B141" s="6">
        <f>'CL &amp; Data'!B563/1000000000</f>
        <v>33.159999999999997</v>
      </c>
      <c r="D141" s="6">
        <f>'CL &amp; Data'!C563</f>
        <v>-7.6494926999999997</v>
      </c>
      <c r="F141" s="6">
        <f>'CL &amp; Data'!D563</f>
        <v>-35.787669999999999</v>
      </c>
      <c r="H141" s="6">
        <f>'CL &amp; Data'!E563</f>
        <v>-17.584095000000001</v>
      </c>
      <c r="J141" s="6">
        <f>'CL &amp; Data'!F563</f>
        <v>-36.357608999999997</v>
      </c>
      <c r="L141" s="6">
        <f>'CL &amp; Data'!L563/1000000000</f>
        <v>33.159999999999997</v>
      </c>
      <c r="N141" s="6">
        <f>'CL &amp; Data'!M563</f>
        <v>-8.1344575999999993</v>
      </c>
      <c r="P141" s="6">
        <f>'CL &amp; Data'!N563</f>
        <v>-38.507942</v>
      </c>
      <c r="R141" s="6">
        <f>'CL &amp; Data'!O563</f>
        <v>-36.489773</v>
      </c>
      <c r="T141" s="6">
        <f>'CL &amp; Data'!P563</f>
        <v>-17.545385</v>
      </c>
    </row>
    <row r="142" spans="2:20" x14ac:dyDescent="0.25">
      <c r="B142" s="6">
        <f>'CL &amp; Data'!B564/1000000000</f>
        <v>33.344999999999999</v>
      </c>
      <c r="D142" s="6">
        <f>'CL &amp; Data'!C564</f>
        <v>-7.8771462000000003</v>
      </c>
      <c r="F142" s="6">
        <f>'CL &amp; Data'!D564</f>
        <v>-35.761726000000003</v>
      </c>
      <c r="H142" s="6">
        <f>'CL &amp; Data'!E564</f>
        <v>-17.239141</v>
      </c>
      <c r="J142" s="6">
        <f>'CL &amp; Data'!F564</f>
        <v>-36.202961000000002</v>
      </c>
      <c r="L142" s="6">
        <f>'CL &amp; Data'!L564/1000000000</f>
        <v>33.344999999999999</v>
      </c>
      <c r="N142" s="6">
        <f>'CL &amp; Data'!M564</f>
        <v>-7.3641062000000002</v>
      </c>
      <c r="P142" s="6">
        <f>'CL &amp; Data'!N564</f>
        <v>-38.459426999999998</v>
      </c>
      <c r="R142" s="6">
        <f>'CL &amp; Data'!O564</f>
        <v>-36.389980000000001</v>
      </c>
      <c r="T142" s="6">
        <f>'CL &amp; Data'!P564</f>
        <v>-17.198516999999999</v>
      </c>
    </row>
    <row r="143" spans="2:20" x14ac:dyDescent="0.25">
      <c r="B143" s="6">
        <f>'CL &amp; Data'!B565/1000000000</f>
        <v>33.53</v>
      </c>
      <c r="D143" s="6">
        <f>'CL &amp; Data'!C565</f>
        <v>-8.1752967999999999</v>
      </c>
      <c r="F143" s="6">
        <f>'CL &amp; Data'!D565</f>
        <v>-35.786082999999998</v>
      </c>
      <c r="H143" s="6">
        <f>'CL &amp; Data'!E565</f>
        <v>-16.924531999999999</v>
      </c>
      <c r="J143" s="6">
        <f>'CL &amp; Data'!F565</f>
        <v>-36.117866999999997</v>
      </c>
      <c r="L143" s="6">
        <f>'CL &amp; Data'!L565/1000000000</f>
        <v>33.53</v>
      </c>
      <c r="N143" s="6">
        <f>'CL &amp; Data'!M565</f>
        <v>-6.7405533999999996</v>
      </c>
      <c r="P143" s="6">
        <f>'CL &amp; Data'!N565</f>
        <v>-38.510590000000001</v>
      </c>
      <c r="R143" s="6">
        <f>'CL &amp; Data'!O565</f>
        <v>-36.307014000000002</v>
      </c>
      <c r="T143" s="6">
        <f>'CL &amp; Data'!P565</f>
        <v>-16.884415000000001</v>
      </c>
    </row>
    <row r="144" spans="2:20" x14ac:dyDescent="0.25">
      <c r="B144" s="6">
        <f>'CL &amp; Data'!B566/1000000000</f>
        <v>33.715000000000003</v>
      </c>
      <c r="D144" s="6">
        <f>'CL &amp; Data'!C566</f>
        <v>-8.4676627999999994</v>
      </c>
      <c r="F144" s="6">
        <f>'CL &amp; Data'!D566</f>
        <v>-35.852153999999999</v>
      </c>
      <c r="H144" s="6">
        <f>'CL &amp; Data'!E566</f>
        <v>-16.619171000000001</v>
      </c>
      <c r="J144" s="6">
        <f>'CL &amp; Data'!F566</f>
        <v>-36.055163999999998</v>
      </c>
      <c r="L144" s="6">
        <f>'CL &amp; Data'!L566/1000000000</f>
        <v>33.715000000000003</v>
      </c>
      <c r="N144" s="6">
        <f>'CL &amp; Data'!M566</f>
        <v>-6.1591215000000004</v>
      </c>
      <c r="P144" s="6">
        <f>'CL &amp; Data'!N566</f>
        <v>-38.502972</v>
      </c>
      <c r="R144" s="6">
        <f>'CL &amp; Data'!O566</f>
        <v>-36.175418999999998</v>
      </c>
      <c r="T144" s="6">
        <f>'CL &amp; Data'!P566</f>
        <v>-16.601614000000001</v>
      </c>
    </row>
    <row r="145" spans="2:20" x14ac:dyDescent="0.25">
      <c r="B145" s="6">
        <f>'CL &amp; Data'!B567/1000000000</f>
        <v>33.9</v>
      </c>
      <c r="D145" s="6">
        <f>'CL &amp; Data'!C567</f>
        <v>-8.7443991000000008</v>
      </c>
      <c r="F145" s="6">
        <f>'CL &amp; Data'!D567</f>
        <v>-35.890490999999997</v>
      </c>
      <c r="H145" s="6">
        <f>'CL &amp; Data'!E567</f>
        <v>-16.335068</v>
      </c>
      <c r="J145" s="6">
        <f>'CL &amp; Data'!F567</f>
        <v>-35.889530000000001</v>
      </c>
      <c r="L145" s="6">
        <f>'CL &amp; Data'!L567/1000000000</f>
        <v>33.9</v>
      </c>
      <c r="N145" s="6">
        <f>'CL &amp; Data'!M567</f>
        <v>-5.6208625000000003</v>
      </c>
      <c r="P145" s="6">
        <f>'CL &amp; Data'!N567</f>
        <v>-38.457484999999998</v>
      </c>
      <c r="R145" s="6">
        <f>'CL &amp; Data'!O567</f>
        <v>-36.003520999999999</v>
      </c>
      <c r="T145" s="6">
        <f>'CL &amp; Data'!P567</f>
        <v>-16.340094000000001</v>
      </c>
    </row>
    <row r="146" spans="2:20" x14ac:dyDescent="0.25">
      <c r="B146" s="6">
        <f>'CL &amp; Data'!B568/1000000000</f>
        <v>34.085000000000001</v>
      </c>
      <c r="D146" s="6">
        <f>'CL &amp; Data'!C568</f>
        <v>-8.9996890999999994</v>
      </c>
      <c r="F146" s="6">
        <f>'CL &amp; Data'!D568</f>
        <v>-35.974018000000001</v>
      </c>
      <c r="H146" s="6">
        <f>'CL &amp; Data'!E568</f>
        <v>-16.083518999999999</v>
      </c>
      <c r="J146" s="6">
        <f>'CL &amp; Data'!F568</f>
        <v>-35.750064999999999</v>
      </c>
      <c r="L146" s="6">
        <f>'CL &amp; Data'!L568/1000000000</f>
        <v>34.085000000000001</v>
      </c>
      <c r="N146" s="6">
        <f>'CL &amp; Data'!M568</f>
        <v>-5.2462872999999997</v>
      </c>
      <c r="P146" s="6">
        <f>'CL &amp; Data'!N568</f>
        <v>-38.509830000000001</v>
      </c>
      <c r="R146" s="6">
        <f>'CL &amp; Data'!O568</f>
        <v>-35.859833000000002</v>
      </c>
      <c r="T146" s="6">
        <f>'CL &amp; Data'!P568</f>
        <v>-16.090209999999999</v>
      </c>
    </row>
    <row r="147" spans="2:20" x14ac:dyDescent="0.25">
      <c r="B147" s="6">
        <f>'CL &amp; Data'!B569/1000000000</f>
        <v>34.270000000000003</v>
      </c>
      <c r="D147" s="6">
        <f>'CL &amp; Data'!C569</f>
        <v>-9.1523619000000007</v>
      </c>
      <c r="F147" s="6">
        <f>'CL &amp; Data'!D569</f>
        <v>-36.127602000000003</v>
      </c>
      <c r="H147" s="6">
        <f>'CL &amp; Data'!E569</f>
        <v>-15.853562</v>
      </c>
      <c r="J147" s="6">
        <f>'CL &amp; Data'!F569</f>
        <v>-35.606681999999999</v>
      </c>
      <c r="L147" s="6">
        <f>'CL &amp; Data'!L569/1000000000</f>
        <v>34.270000000000003</v>
      </c>
      <c r="N147" s="6">
        <f>'CL &amp; Data'!M569</f>
        <v>-4.8769416999999997</v>
      </c>
      <c r="P147" s="6">
        <f>'CL &amp; Data'!N569</f>
        <v>-38.486041999999998</v>
      </c>
      <c r="R147" s="6">
        <f>'CL &amp; Data'!O569</f>
        <v>-35.653346999999997</v>
      </c>
      <c r="T147" s="6">
        <f>'CL &amp; Data'!P569</f>
        <v>-15.873003000000001</v>
      </c>
    </row>
    <row r="148" spans="2:20" x14ac:dyDescent="0.25">
      <c r="B148" s="6">
        <f>'CL &amp; Data'!B570/1000000000</f>
        <v>34.454999999999998</v>
      </c>
      <c r="D148" s="6">
        <f>'CL &amp; Data'!C570</f>
        <v>-9.1671925000000005</v>
      </c>
      <c r="F148" s="6">
        <f>'CL &amp; Data'!D570</f>
        <v>-36.297790999999997</v>
      </c>
      <c r="H148" s="6">
        <f>'CL &amp; Data'!E570</f>
        <v>-15.651176</v>
      </c>
      <c r="J148" s="6">
        <f>'CL &amp; Data'!F570</f>
        <v>-35.378478999999999</v>
      </c>
      <c r="L148" s="6">
        <f>'CL &amp; Data'!L570/1000000000</f>
        <v>34.454999999999998</v>
      </c>
      <c r="N148" s="6">
        <f>'CL &amp; Data'!M570</f>
        <v>-4.5441637000000004</v>
      </c>
      <c r="P148" s="6">
        <f>'CL &amp; Data'!N570</f>
        <v>-38.426788000000002</v>
      </c>
      <c r="R148" s="6">
        <f>'CL &amp; Data'!O570</f>
        <v>-35.418446000000003</v>
      </c>
      <c r="T148" s="6">
        <f>'CL &amp; Data'!P570</f>
        <v>-15.6822</v>
      </c>
    </row>
    <row r="149" spans="2:20" x14ac:dyDescent="0.25">
      <c r="B149" s="6">
        <f>'CL &amp; Data'!B571/1000000000</f>
        <v>34.64</v>
      </c>
      <c r="D149" s="6">
        <f>'CL &amp; Data'!C571</f>
        <v>-9.0547360999999995</v>
      </c>
      <c r="F149" s="6">
        <f>'CL &amp; Data'!D571</f>
        <v>-36.428387000000001</v>
      </c>
      <c r="H149" s="6">
        <f>'CL &amp; Data'!E571</f>
        <v>-15.48671</v>
      </c>
      <c r="J149" s="6">
        <f>'CL &amp; Data'!F571</f>
        <v>-35.137909000000001</v>
      </c>
      <c r="L149" s="6">
        <f>'CL &amp; Data'!L571/1000000000</f>
        <v>34.64</v>
      </c>
      <c r="N149" s="6">
        <f>'CL &amp; Data'!M571</f>
        <v>-4.2462977999999998</v>
      </c>
      <c r="P149" s="6">
        <f>'CL &amp; Data'!N571</f>
        <v>-38.344002000000003</v>
      </c>
      <c r="R149" s="6">
        <f>'CL &amp; Data'!O571</f>
        <v>-35.191982000000003</v>
      </c>
      <c r="T149" s="6">
        <f>'CL &amp; Data'!P571</f>
        <v>-15.518969</v>
      </c>
    </row>
    <row r="150" spans="2:20" x14ac:dyDescent="0.25">
      <c r="B150" s="6">
        <f>'CL &amp; Data'!B572/1000000000</f>
        <v>34.825000000000003</v>
      </c>
      <c r="D150" s="6">
        <f>'CL &amp; Data'!C572</f>
        <v>-8.8159389000000008</v>
      </c>
      <c r="F150" s="6">
        <f>'CL &amp; Data'!D572</f>
        <v>-36.613647</v>
      </c>
      <c r="H150" s="6">
        <f>'CL &amp; Data'!E572</f>
        <v>-15.367618999999999</v>
      </c>
      <c r="J150" s="6">
        <f>'CL &amp; Data'!F572</f>
        <v>-34.941234999999999</v>
      </c>
      <c r="L150" s="6">
        <f>'CL &amp; Data'!L572/1000000000</f>
        <v>34.825000000000003</v>
      </c>
      <c r="N150" s="6">
        <f>'CL &amp; Data'!M572</f>
        <v>-4.0195322000000004</v>
      </c>
      <c r="P150" s="6">
        <f>'CL &amp; Data'!N572</f>
        <v>-38.282494</v>
      </c>
      <c r="R150" s="6">
        <f>'CL &amp; Data'!O572</f>
        <v>-34.961978999999999</v>
      </c>
      <c r="T150" s="6">
        <f>'CL &amp; Data'!P572</f>
        <v>-15.382899999999999</v>
      </c>
    </row>
    <row r="151" spans="2:20" x14ac:dyDescent="0.25">
      <c r="B151" s="6">
        <f>'CL &amp; Data'!B573/1000000000</f>
        <v>35.01</v>
      </c>
      <c r="D151" s="6">
        <f>'CL &amp; Data'!C573</f>
        <v>-8.4721688999999998</v>
      </c>
      <c r="F151" s="6">
        <f>'CL &amp; Data'!D573</f>
        <v>-36.760075000000001</v>
      </c>
      <c r="H151" s="6">
        <f>'CL &amp; Data'!E573</f>
        <v>-15.293119000000001</v>
      </c>
      <c r="J151" s="6">
        <f>'CL &amp; Data'!F573</f>
        <v>-34.742924000000002</v>
      </c>
      <c r="L151" s="6">
        <f>'CL &amp; Data'!L573/1000000000</f>
        <v>35.01</v>
      </c>
      <c r="N151" s="6">
        <f>'CL &amp; Data'!M573</f>
        <v>-3.8984426999999999</v>
      </c>
      <c r="P151" s="6">
        <f>'CL &amp; Data'!N573</f>
        <v>-38.329506000000002</v>
      </c>
      <c r="R151" s="6">
        <f>'CL &amp; Data'!O573</f>
        <v>-34.758144000000001</v>
      </c>
      <c r="T151" s="6">
        <f>'CL &amp; Data'!P573</f>
        <v>-15.292448</v>
      </c>
    </row>
    <row r="152" spans="2:20" x14ac:dyDescent="0.25">
      <c r="B152" s="6">
        <f>'CL &amp; Data'!B574/1000000000</f>
        <v>35.195</v>
      </c>
      <c r="D152" s="6">
        <f>'CL &amp; Data'!C574</f>
        <v>-8.0445404000000007</v>
      </c>
      <c r="F152" s="6">
        <f>'CL &amp; Data'!D574</f>
        <v>-36.851284</v>
      </c>
      <c r="H152" s="6">
        <f>'CL &amp; Data'!E574</f>
        <v>-15.269494</v>
      </c>
      <c r="J152" s="6">
        <f>'CL &amp; Data'!F574</f>
        <v>-34.586593999999998</v>
      </c>
      <c r="L152" s="6">
        <f>'CL &amp; Data'!L574/1000000000</f>
        <v>35.195</v>
      </c>
      <c r="N152" s="6">
        <f>'CL &amp; Data'!M574</f>
        <v>-3.8508700999999999</v>
      </c>
      <c r="P152" s="6">
        <f>'CL &amp; Data'!N574</f>
        <v>-38.443192000000003</v>
      </c>
      <c r="R152" s="6">
        <f>'CL &amp; Data'!O574</f>
        <v>-34.600658000000003</v>
      </c>
      <c r="T152" s="6">
        <f>'CL &amp; Data'!P574</f>
        <v>-15.249129</v>
      </c>
    </row>
    <row r="153" spans="2:20" x14ac:dyDescent="0.25">
      <c r="B153" s="6">
        <f>'CL &amp; Data'!B575/1000000000</f>
        <v>35.380000000000003</v>
      </c>
      <c r="D153" s="6">
        <f>'CL &amp; Data'!C575</f>
        <v>-7.5857748999999997</v>
      </c>
      <c r="F153" s="6">
        <f>'CL &amp; Data'!D575</f>
        <v>-36.900944000000003</v>
      </c>
      <c r="H153" s="6">
        <f>'CL &amp; Data'!E575</f>
        <v>-15.285524000000001</v>
      </c>
      <c r="J153" s="6">
        <f>'CL &amp; Data'!F575</f>
        <v>-34.452762999999997</v>
      </c>
      <c r="L153" s="6">
        <f>'CL &amp; Data'!L575/1000000000</f>
        <v>35.380000000000003</v>
      </c>
      <c r="N153" s="6">
        <f>'CL &amp; Data'!M575</f>
        <v>-3.8317220000000001</v>
      </c>
      <c r="P153" s="6">
        <f>'CL &amp; Data'!N575</f>
        <v>-38.507488000000002</v>
      </c>
      <c r="R153" s="6">
        <f>'CL &amp; Data'!O575</f>
        <v>-34.436549999999997</v>
      </c>
      <c r="T153" s="6">
        <f>'CL &amp; Data'!P575</f>
        <v>-15.254308999999999</v>
      </c>
    </row>
    <row r="154" spans="2:20" x14ac:dyDescent="0.25">
      <c r="B154" s="6">
        <f>'CL &amp; Data'!B576/1000000000</f>
        <v>35.564999999999998</v>
      </c>
      <c r="D154" s="6">
        <f>'CL &amp; Data'!C576</f>
        <v>-7.1377930999999997</v>
      </c>
      <c r="F154" s="6">
        <f>'CL &amp; Data'!D576</f>
        <v>-36.958312999999997</v>
      </c>
      <c r="H154" s="6">
        <f>'CL &amp; Data'!E576</f>
        <v>-15.350973</v>
      </c>
      <c r="J154" s="6">
        <f>'CL &amp; Data'!F576</f>
        <v>-34.323086000000004</v>
      </c>
      <c r="L154" s="6">
        <f>'CL &amp; Data'!L576/1000000000</f>
        <v>35.564999999999998</v>
      </c>
      <c r="N154" s="6">
        <f>'CL &amp; Data'!M576</f>
        <v>-3.8496329999999999</v>
      </c>
      <c r="P154" s="6">
        <f>'CL &amp; Data'!N576</f>
        <v>-38.549156000000004</v>
      </c>
      <c r="R154" s="6">
        <f>'CL &amp; Data'!O576</f>
        <v>-34.302146999999998</v>
      </c>
      <c r="T154" s="6">
        <f>'CL &amp; Data'!P576</f>
        <v>-15.302294</v>
      </c>
    </row>
    <row r="155" spans="2:20" x14ac:dyDescent="0.25">
      <c r="B155" s="6">
        <f>'CL &amp; Data'!B577/1000000000</f>
        <v>35.75</v>
      </c>
      <c r="D155" s="6">
        <f>'CL &amp; Data'!C577</f>
        <v>-6.7200727000000002</v>
      </c>
      <c r="F155" s="6">
        <f>'CL &amp; Data'!D577</f>
        <v>-36.983226999999999</v>
      </c>
      <c r="H155" s="6">
        <f>'CL &amp; Data'!E577</f>
        <v>-15.457758</v>
      </c>
      <c r="J155" s="6">
        <f>'CL &amp; Data'!F577</f>
        <v>-34.199176999999999</v>
      </c>
      <c r="L155" s="6">
        <f>'CL &amp; Data'!L577/1000000000</f>
        <v>35.75</v>
      </c>
      <c r="N155" s="6">
        <f>'CL &amp; Data'!M577</f>
        <v>-3.871146</v>
      </c>
      <c r="P155" s="6">
        <f>'CL &amp; Data'!N577</f>
        <v>-38.545521000000001</v>
      </c>
      <c r="R155" s="6">
        <f>'CL &amp; Data'!O577</f>
        <v>-34.176623999999997</v>
      </c>
      <c r="T155" s="6">
        <f>'CL &amp; Data'!P577</f>
        <v>-15.399699</v>
      </c>
    </row>
    <row r="156" spans="2:20" x14ac:dyDescent="0.25">
      <c r="B156" s="6">
        <f>'CL &amp; Data'!B578/1000000000</f>
        <v>35.935000000000002</v>
      </c>
      <c r="D156" s="6">
        <f>'CL &amp; Data'!C578</f>
        <v>-6.3376780000000004</v>
      </c>
      <c r="F156" s="6">
        <f>'CL &amp; Data'!D578</f>
        <v>-37.010635000000001</v>
      </c>
      <c r="H156" s="6">
        <f>'CL &amp; Data'!E578</f>
        <v>-15.594225</v>
      </c>
      <c r="J156" s="6">
        <f>'CL &amp; Data'!F578</f>
        <v>-34.118099000000001</v>
      </c>
      <c r="L156" s="6">
        <f>'CL &amp; Data'!L578/1000000000</f>
        <v>35.935000000000002</v>
      </c>
      <c r="N156" s="6">
        <f>'CL &amp; Data'!M578</f>
        <v>-3.9092169000000001</v>
      </c>
      <c r="P156" s="6">
        <f>'CL &amp; Data'!N578</f>
        <v>-38.520930999999997</v>
      </c>
      <c r="R156" s="6">
        <f>'CL &amp; Data'!O578</f>
        <v>-34.075775</v>
      </c>
      <c r="T156" s="6">
        <f>'CL &amp; Data'!P578</f>
        <v>-15.536709</v>
      </c>
    </row>
    <row r="157" spans="2:20" x14ac:dyDescent="0.25">
      <c r="B157" s="6">
        <f>'CL &amp; Data'!B579/1000000000</f>
        <v>36.119999999999997</v>
      </c>
      <c r="D157" s="6">
        <f>'CL &amp; Data'!C579</f>
        <v>-6.0279055000000001</v>
      </c>
      <c r="F157" s="6">
        <f>'CL &amp; Data'!D579</f>
        <v>-37.021790000000003</v>
      </c>
      <c r="H157" s="6">
        <f>'CL &amp; Data'!E579</f>
        <v>-15.755571</v>
      </c>
      <c r="J157" s="6">
        <f>'CL &amp; Data'!F579</f>
        <v>-34.012478000000002</v>
      </c>
      <c r="L157" s="6">
        <f>'CL &amp; Data'!L579/1000000000</f>
        <v>36.119999999999997</v>
      </c>
      <c r="N157" s="6">
        <f>'CL &amp; Data'!M579</f>
        <v>-3.9374745</v>
      </c>
      <c r="P157" s="6">
        <f>'CL &amp; Data'!N579</f>
        <v>-38.438583000000001</v>
      </c>
      <c r="R157" s="6">
        <f>'CL &amp; Data'!O579</f>
        <v>-33.966301000000001</v>
      </c>
      <c r="T157" s="6">
        <f>'CL &amp; Data'!P579</f>
        <v>-15.706302000000001</v>
      </c>
    </row>
    <row r="158" spans="2:20" x14ac:dyDescent="0.25">
      <c r="B158" s="6">
        <f>'CL &amp; Data'!B580/1000000000</f>
        <v>36.305</v>
      </c>
      <c r="D158" s="6">
        <f>'CL &amp; Data'!C580</f>
        <v>-5.7736172999999997</v>
      </c>
      <c r="F158" s="6">
        <f>'CL &amp; Data'!D580</f>
        <v>-37.049633</v>
      </c>
      <c r="H158" s="6">
        <f>'CL &amp; Data'!E580</f>
        <v>-15.945895999999999</v>
      </c>
      <c r="J158" s="6">
        <f>'CL &amp; Data'!F580</f>
        <v>-33.916580000000003</v>
      </c>
      <c r="L158" s="6">
        <f>'CL &amp; Data'!L580/1000000000</f>
        <v>36.305</v>
      </c>
      <c r="N158" s="6">
        <f>'CL &amp; Data'!M580</f>
        <v>-3.9536674000000001</v>
      </c>
      <c r="P158" s="6">
        <f>'CL &amp; Data'!N580</f>
        <v>-38.362602000000003</v>
      </c>
      <c r="R158" s="6">
        <f>'CL &amp; Data'!O580</f>
        <v>-33.887203</v>
      </c>
      <c r="T158" s="6">
        <f>'CL &amp; Data'!P580</f>
        <v>-15.897952</v>
      </c>
    </row>
    <row r="159" spans="2:20" x14ac:dyDescent="0.25">
      <c r="B159" s="6">
        <f>'CL &amp; Data'!B581/1000000000</f>
        <v>36.49</v>
      </c>
      <c r="D159" s="6">
        <f>'CL &amp; Data'!C581</f>
        <v>-5.5609646000000001</v>
      </c>
      <c r="F159" s="6">
        <f>'CL &amp; Data'!D581</f>
        <v>-37.038639000000003</v>
      </c>
      <c r="H159" s="6">
        <f>'CL &amp; Data'!E581</f>
        <v>-16.142994000000002</v>
      </c>
      <c r="J159" s="6">
        <f>'CL &amp; Data'!F581</f>
        <v>-33.850712000000001</v>
      </c>
      <c r="L159" s="6">
        <f>'CL &amp; Data'!L581/1000000000</f>
        <v>36.49</v>
      </c>
      <c r="N159" s="6">
        <f>'CL &amp; Data'!M581</f>
        <v>-3.9678917</v>
      </c>
      <c r="P159" s="6">
        <f>'CL &amp; Data'!N581</f>
        <v>-38.323672999999999</v>
      </c>
      <c r="R159" s="6">
        <f>'CL &amp; Data'!O581</f>
        <v>-33.808903000000001</v>
      </c>
      <c r="T159" s="6">
        <f>'CL &amp; Data'!P581</f>
        <v>-16.104713</v>
      </c>
    </row>
    <row r="160" spans="2:20" x14ac:dyDescent="0.25">
      <c r="B160" s="6">
        <f>'CL &amp; Data'!B582/1000000000</f>
        <v>36.674999999999997</v>
      </c>
      <c r="D160" s="6">
        <f>'CL &amp; Data'!C582</f>
        <v>-5.3942261</v>
      </c>
      <c r="F160" s="6">
        <f>'CL &amp; Data'!D582</f>
        <v>-37.035266999999997</v>
      </c>
      <c r="H160" s="6">
        <f>'CL &amp; Data'!E582</f>
        <v>-16.352906999999998</v>
      </c>
      <c r="J160" s="6">
        <f>'CL &amp; Data'!F582</f>
        <v>-33.814200999999997</v>
      </c>
      <c r="L160" s="6">
        <f>'CL &amp; Data'!L582/1000000000</f>
        <v>36.674999999999997</v>
      </c>
      <c r="N160" s="6">
        <f>'CL &amp; Data'!M582</f>
        <v>-3.9836326</v>
      </c>
      <c r="P160" s="6">
        <f>'CL &amp; Data'!N582</f>
        <v>-38.332146000000002</v>
      </c>
      <c r="R160" s="6">
        <f>'CL &amp; Data'!O582</f>
        <v>-33.736297999999998</v>
      </c>
      <c r="T160" s="6">
        <f>'CL &amp; Data'!P582</f>
        <v>-16.323772000000002</v>
      </c>
    </row>
    <row r="161" spans="2:20" x14ac:dyDescent="0.25">
      <c r="B161" s="6">
        <f>'CL &amp; Data'!B583/1000000000</f>
        <v>36.86</v>
      </c>
      <c r="D161" s="6">
        <f>'CL &amp; Data'!C583</f>
        <v>-5.2842931999999996</v>
      </c>
      <c r="F161" s="6">
        <f>'CL &amp; Data'!D583</f>
        <v>-37.074120000000001</v>
      </c>
      <c r="H161" s="6">
        <f>'CL &amp; Data'!E583</f>
        <v>-16.567537000000002</v>
      </c>
      <c r="J161" s="6">
        <f>'CL &amp; Data'!F583</f>
        <v>-33.755661000000003</v>
      </c>
      <c r="L161" s="6">
        <f>'CL &amp; Data'!L583/1000000000</f>
        <v>36.86</v>
      </c>
      <c r="N161" s="6">
        <f>'CL &amp; Data'!M583</f>
        <v>-3.9811318</v>
      </c>
      <c r="P161" s="6">
        <f>'CL &amp; Data'!N583</f>
        <v>-38.326144999999997</v>
      </c>
      <c r="R161" s="6">
        <f>'CL &amp; Data'!O583</f>
        <v>-33.699435999999999</v>
      </c>
      <c r="T161" s="6">
        <f>'CL &amp; Data'!P583</f>
        <v>-16.554414999999999</v>
      </c>
    </row>
    <row r="162" spans="2:20" x14ac:dyDescent="0.25">
      <c r="B162" s="6">
        <f>'CL &amp; Data'!B584/1000000000</f>
        <v>37.045000000000002</v>
      </c>
      <c r="D162" s="6">
        <f>'CL &amp; Data'!C584</f>
        <v>-5.1995087</v>
      </c>
      <c r="F162" s="6">
        <f>'CL &amp; Data'!D584</f>
        <v>-37.158123000000003</v>
      </c>
      <c r="H162" s="6">
        <f>'CL &amp; Data'!E584</f>
        <v>-16.786753000000001</v>
      </c>
      <c r="J162" s="6">
        <f>'CL &amp; Data'!F584</f>
        <v>-33.730511</v>
      </c>
      <c r="L162" s="6">
        <f>'CL &amp; Data'!L584/1000000000</f>
        <v>37.045000000000002</v>
      </c>
      <c r="N162" s="6">
        <f>'CL &amp; Data'!M584</f>
        <v>-3.9699637999999999</v>
      </c>
      <c r="P162" s="6">
        <f>'CL &amp; Data'!N584</f>
        <v>-38.416240999999999</v>
      </c>
      <c r="R162" s="6">
        <f>'CL &amp; Data'!O584</f>
        <v>-33.665545999999999</v>
      </c>
      <c r="T162" s="6">
        <f>'CL &amp; Data'!P584</f>
        <v>-16.793123000000001</v>
      </c>
    </row>
    <row r="163" spans="2:20" x14ac:dyDescent="0.25">
      <c r="B163" s="6">
        <f>'CL &amp; Data'!B585/1000000000</f>
        <v>37.229999999999997</v>
      </c>
      <c r="D163" s="6">
        <f>'CL &amp; Data'!C585</f>
        <v>-5.1242761999999997</v>
      </c>
      <c r="F163" s="6">
        <f>'CL &amp; Data'!D585</f>
        <v>-37.270316999999999</v>
      </c>
      <c r="H163" s="6">
        <f>'CL &amp; Data'!E585</f>
        <v>-17.009148</v>
      </c>
      <c r="J163" s="6">
        <f>'CL &amp; Data'!F585</f>
        <v>-33.682105999999997</v>
      </c>
      <c r="L163" s="6">
        <f>'CL &amp; Data'!L585/1000000000</f>
        <v>37.229999999999997</v>
      </c>
      <c r="N163" s="6">
        <f>'CL &amp; Data'!M585</f>
        <v>-3.9613508999999998</v>
      </c>
      <c r="P163" s="6">
        <f>'CL &amp; Data'!N585</f>
        <v>-38.551322999999996</v>
      </c>
      <c r="R163" s="6">
        <f>'CL &amp; Data'!O585</f>
        <v>-33.647224000000001</v>
      </c>
      <c r="T163" s="6">
        <f>'CL &amp; Data'!P585</f>
        <v>-17.037618999999999</v>
      </c>
    </row>
    <row r="164" spans="2:20" x14ac:dyDescent="0.25">
      <c r="B164" s="6">
        <f>'CL &amp; Data'!B586/1000000000</f>
        <v>37.414999999999999</v>
      </c>
      <c r="D164" s="6">
        <f>'CL &amp; Data'!C586</f>
        <v>-5.0648898999999998</v>
      </c>
      <c r="F164" s="6">
        <f>'CL &amp; Data'!D586</f>
        <v>-37.481273999999999</v>
      </c>
      <c r="H164" s="6">
        <f>'CL &amp; Data'!E586</f>
        <v>-17.247591</v>
      </c>
      <c r="J164" s="6">
        <f>'CL &amp; Data'!F586</f>
        <v>-33.678092999999997</v>
      </c>
      <c r="L164" s="6">
        <f>'CL &amp; Data'!L586/1000000000</f>
        <v>37.414999999999999</v>
      </c>
      <c r="N164" s="6">
        <f>'CL &amp; Data'!M586</f>
        <v>-3.9527979000000002</v>
      </c>
      <c r="P164" s="6">
        <f>'CL &amp; Data'!N586</f>
        <v>-38.731827000000003</v>
      </c>
      <c r="R164" s="6">
        <f>'CL &amp; Data'!O586</f>
        <v>-33.636702999999997</v>
      </c>
      <c r="T164" s="6">
        <f>'CL &amp; Data'!P586</f>
        <v>-17.288118000000001</v>
      </c>
    </row>
    <row r="165" spans="2:20" x14ac:dyDescent="0.25">
      <c r="B165" s="6">
        <f>'CL &amp; Data'!B587/1000000000</f>
        <v>37.6</v>
      </c>
      <c r="D165" s="6">
        <f>'CL &amp; Data'!C587</f>
        <v>-5.0310674000000004</v>
      </c>
      <c r="F165" s="6">
        <f>'CL &amp; Data'!D587</f>
        <v>-37.782725999999997</v>
      </c>
      <c r="H165" s="6">
        <f>'CL &amp; Data'!E587</f>
        <v>-17.483664000000001</v>
      </c>
      <c r="J165" s="6">
        <f>'CL &amp; Data'!F587</f>
        <v>-33.667507000000001</v>
      </c>
      <c r="L165" s="6">
        <f>'CL &amp; Data'!L587/1000000000</f>
        <v>37.6</v>
      </c>
      <c r="N165" s="6">
        <f>'CL &amp; Data'!M587</f>
        <v>-3.9367079999999999</v>
      </c>
      <c r="P165" s="6">
        <f>'CL &amp; Data'!N587</f>
        <v>-39.008476000000002</v>
      </c>
      <c r="R165" s="6">
        <f>'CL &amp; Data'!O587</f>
        <v>-33.657082000000003</v>
      </c>
      <c r="T165" s="6">
        <f>'CL &amp; Data'!P587</f>
        <v>-17.545763000000001</v>
      </c>
    </row>
    <row r="166" spans="2:20" x14ac:dyDescent="0.25">
      <c r="B166" s="6">
        <f>'CL &amp; Data'!B588/1000000000</f>
        <v>37.784999999999997</v>
      </c>
      <c r="D166" s="6">
        <f>'CL &amp; Data'!C588</f>
        <v>-4.9917087999999996</v>
      </c>
      <c r="F166" s="6">
        <f>'CL &amp; Data'!D588</f>
        <v>-38.160477</v>
      </c>
      <c r="H166" s="6">
        <f>'CL &amp; Data'!E588</f>
        <v>-17.725657000000002</v>
      </c>
      <c r="J166" s="6">
        <f>'CL &amp; Data'!F588</f>
        <v>-33.701430999999999</v>
      </c>
      <c r="L166" s="6">
        <f>'CL &amp; Data'!L588/1000000000</f>
        <v>37.784999999999997</v>
      </c>
      <c r="N166" s="6">
        <f>'CL &amp; Data'!M588</f>
        <v>-3.9253542000000001</v>
      </c>
      <c r="P166" s="6">
        <f>'CL &amp; Data'!N588</f>
        <v>-39.534027000000002</v>
      </c>
      <c r="R166" s="6">
        <f>'CL &amp; Data'!O588</f>
        <v>-33.745196999999997</v>
      </c>
      <c r="T166" s="6">
        <f>'CL &amp; Data'!P588</f>
        <v>-17.807438000000001</v>
      </c>
    </row>
    <row r="167" spans="2:20" x14ac:dyDescent="0.25">
      <c r="B167" s="6">
        <f>'CL &amp; Data'!B589/1000000000</f>
        <v>37.97</v>
      </c>
      <c r="D167" s="6">
        <f>'CL &amp; Data'!C589</f>
        <v>-4.9316358999999999</v>
      </c>
      <c r="F167" s="6">
        <f>'CL &amp; Data'!D589</f>
        <v>-38.640113999999997</v>
      </c>
      <c r="H167" s="6">
        <f>'CL &amp; Data'!E589</f>
        <v>-17.979965</v>
      </c>
      <c r="J167" s="6">
        <f>'CL &amp; Data'!F589</f>
        <v>-33.810184</v>
      </c>
      <c r="L167" s="6">
        <f>'CL &amp; Data'!L589/1000000000</f>
        <v>37.97</v>
      </c>
      <c r="N167" s="6">
        <f>'CL &amp; Data'!M589</f>
        <v>-3.9364726999999999</v>
      </c>
      <c r="P167" s="6">
        <f>'CL &amp; Data'!N589</f>
        <v>-40.040126999999998</v>
      </c>
      <c r="R167" s="6">
        <f>'CL &amp; Data'!O589</f>
        <v>-33.891933000000002</v>
      </c>
      <c r="T167" s="6">
        <f>'CL &amp; Data'!P589</f>
        <v>-18.070971</v>
      </c>
    </row>
    <row r="168" spans="2:20" x14ac:dyDescent="0.25">
      <c r="B168" s="6">
        <f>'CL &amp; Data'!B590/1000000000</f>
        <v>38.155000000000001</v>
      </c>
      <c r="D168" s="6">
        <f>'CL &amp; Data'!C590</f>
        <v>-4.8742428000000002</v>
      </c>
      <c r="F168" s="6">
        <f>'CL &amp; Data'!D590</f>
        <v>-39.302658000000001</v>
      </c>
      <c r="H168" s="6">
        <f>'CL &amp; Data'!E590</f>
        <v>-18.232741999999998</v>
      </c>
      <c r="J168" s="6">
        <f>'CL &amp; Data'!F590</f>
        <v>-33.995258</v>
      </c>
      <c r="L168" s="6">
        <f>'CL &amp; Data'!L590/1000000000</f>
        <v>38.155000000000001</v>
      </c>
      <c r="N168" s="6">
        <f>'CL &amp; Data'!M590</f>
        <v>-3.9614096000000001</v>
      </c>
      <c r="P168" s="6">
        <f>'CL &amp; Data'!N590</f>
        <v>-40.709735999999999</v>
      </c>
      <c r="R168" s="6">
        <f>'CL &amp; Data'!O590</f>
        <v>-34.117386000000003</v>
      </c>
      <c r="T168" s="6">
        <f>'CL &amp; Data'!P590</f>
        <v>-18.330351</v>
      </c>
    </row>
    <row r="169" spans="2:20" x14ac:dyDescent="0.25">
      <c r="B169" s="6">
        <f>'CL &amp; Data'!B591/1000000000</f>
        <v>38.340000000000003</v>
      </c>
      <c r="D169" s="6">
        <f>'CL &amp; Data'!C591</f>
        <v>-4.8107499999999996</v>
      </c>
      <c r="F169" s="6">
        <f>'CL &amp; Data'!D591</f>
        <v>-40.206645999999999</v>
      </c>
      <c r="H169" s="6">
        <f>'CL &amp; Data'!E591</f>
        <v>-18.481956</v>
      </c>
      <c r="J169" s="6">
        <f>'CL &amp; Data'!F591</f>
        <v>-34.262439999999998</v>
      </c>
      <c r="L169" s="6">
        <f>'CL &amp; Data'!L591/1000000000</f>
        <v>38.340000000000003</v>
      </c>
      <c r="N169" s="6">
        <f>'CL &amp; Data'!M591</f>
        <v>-4.0003928999999996</v>
      </c>
      <c r="P169" s="6">
        <f>'CL &amp; Data'!N591</f>
        <v>-41.444363000000003</v>
      </c>
      <c r="R169" s="6">
        <f>'CL &amp; Data'!O591</f>
        <v>-34.411704999999998</v>
      </c>
      <c r="T169" s="6">
        <f>'CL &amp; Data'!P591</f>
        <v>-18.581367</v>
      </c>
    </row>
    <row r="170" spans="2:20" x14ac:dyDescent="0.25">
      <c r="B170" s="6">
        <f>'CL &amp; Data'!B592/1000000000</f>
        <v>38.524999999999999</v>
      </c>
      <c r="D170" s="6">
        <f>'CL &amp; Data'!C592</f>
        <v>-4.7381186</v>
      </c>
      <c r="F170" s="6">
        <f>'CL &amp; Data'!D592</f>
        <v>-41.154533000000001</v>
      </c>
      <c r="H170" s="6">
        <f>'CL &amp; Data'!E592</f>
        <v>-18.723943999999999</v>
      </c>
      <c r="J170" s="6">
        <f>'CL &amp; Data'!F592</f>
        <v>-34.601097000000003</v>
      </c>
      <c r="L170" s="6">
        <f>'CL &amp; Data'!L592/1000000000</f>
        <v>38.524999999999999</v>
      </c>
      <c r="N170" s="6">
        <f>'CL &amp; Data'!M592</f>
        <v>-4.0548000000000002</v>
      </c>
      <c r="P170" s="6">
        <f>'CL &amp; Data'!N592</f>
        <v>-42.389705999999997</v>
      </c>
      <c r="R170" s="6">
        <f>'CL &amp; Data'!O592</f>
        <v>-34.814743</v>
      </c>
      <c r="T170" s="6">
        <f>'CL &amp; Data'!P592</f>
        <v>-18.816953999999999</v>
      </c>
    </row>
    <row r="171" spans="2:20" x14ac:dyDescent="0.25">
      <c r="B171" s="6">
        <f>'CL &amp; Data'!B593/1000000000</f>
        <v>38.71</v>
      </c>
      <c r="D171" s="6">
        <f>'CL &amp; Data'!C593</f>
        <v>-4.6565127000000004</v>
      </c>
      <c r="F171" s="6">
        <f>'CL &amp; Data'!D593</f>
        <v>-42.335903000000002</v>
      </c>
      <c r="H171" s="6">
        <f>'CL &amp; Data'!E593</f>
        <v>-18.946888000000001</v>
      </c>
      <c r="J171" s="6">
        <f>'CL &amp; Data'!F593</f>
        <v>-35.064053000000001</v>
      </c>
      <c r="L171" s="6">
        <f>'CL &amp; Data'!L593/1000000000</f>
        <v>38.71</v>
      </c>
      <c r="N171" s="6">
        <f>'CL &amp; Data'!M593</f>
        <v>-4.1383108999999996</v>
      </c>
      <c r="P171" s="6">
        <f>'CL &amp; Data'!N593</f>
        <v>-43.449463000000002</v>
      </c>
      <c r="R171" s="6">
        <f>'CL &amp; Data'!O593</f>
        <v>-35.244185999999999</v>
      </c>
      <c r="T171" s="6">
        <f>'CL &amp; Data'!P593</f>
        <v>-19.022673000000001</v>
      </c>
    </row>
    <row r="172" spans="2:20" x14ac:dyDescent="0.25">
      <c r="B172" s="6">
        <f>'CL &amp; Data'!B594/1000000000</f>
        <v>38.895000000000003</v>
      </c>
      <c r="D172" s="6">
        <f>'CL &amp; Data'!C594</f>
        <v>-4.5854353999999997</v>
      </c>
      <c r="F172" s="6">
        <f>'CL &amp; Data'!D594</f>
        <v>-43.656016999999999</v>
      </c>
      <c r="H172" s="6">
        <f>'CL &amp; Data'!E594</f>
        <v>-19.128430999999999</v>
      </c>
      <c r="J172" s="6">
        <f>'CL &amp; Data'!F594</f>
        <v>-35.568077000000002</v>
      </c>
      <c r="L172" s="6">
        <f>'CL &amp; Data'!L594/1000000000</f>
        <v>38.895000000000003</v>
      </c>
      <c r="N172" s="6">
        <f>'CL &amp; Data'!M594</f>
        <v>-4.2492013000000002</v>
      </c>
      <c r="P172" s="6">
        <f>'CL &amp; Data'!N594</f>
        <v>-44.792053000000003</v>
      </c>
      <c r="R172" s="6">
        <f>'CL &amp; Data'!O594</f>
        <v>-35.783828999999997</v>
      </c>
      <c r="T172" s="6">
        <f>'CL &amp; Data'!P594</f>
        <v>-19.188890000000001</v>
      </c>
    </row>
    <row r="173" spans="2:20" x14ac:dyDescent="0.25">
      <c r="B173" s="6">
        <f>'CL &amp; Data'!B595/1000000000</f>
        <v>39.08</v>
      </c>
      <c r="D173" s="6">
        <f>'CL &amp; Data'!C595</f>
        <v>-4.5202593999999996</v>
      </c>
      <c r="F173" s="6">
        <f>'CL &amp; Data'!D595</f>
        <v>-45.301600999999998</v>
      </c>
      <c r="H173" s="6">
        <f>'CL &amp; Data'!E595</f>
        <v>-19.290648999999998</v>
      </c>
      <c r="J173" s="6">
        <f>'CL &amp; Data'!F595</f>
        <v>-36.218369000000003</v>
      </c>
      <c r="L173" s="6">
        <f>'CL &amp; Data'!L595/1000000000</f>
        <v>39.08</v>
      </c>
      <c r="N173" s="6">
        <f>'CL &amp; Data'!M595</f>
        <v>-4.3794164999999996</v>
      </c>
      <c r="P173" s="6">
        <f>'CL &amp; Data'!N595</f>
        <v>-46.478755999999997</v>
      </c>
      <c r="R173" s="6">
        <f>'CL &amp; Data'!O595</f>
        <v>-36.329861000000001</v>
      </c>
      <c r="T173" s="6">
        <f>'CL &amp; Data'!P595</f>
        <v>-19.327793</v>
      </c>
    </row>
    <row r="174" spans="2:20" x14ac:dyDescent="0.25">
      <c r="B174" s="6">
        <f>'CL &amp; Data'!B596/1000000000</f>
        <v>39.265000000000001</v>
      </c>
      <c r="D174" s="6">
        <f>'CL &amp; Data'!C596</f>
        <v>-4.4642229000000002</v>
      </c>
      <c r="F174" s="6">
        <f>'CL &amp; Data'!D596</f>
        <v>-46.859707</v>
      </c>
      <c r="H174" s="6">
        <f>'CL &amp; Data'!E596</f>
        <v>-19.401617000000002</v>
      </c>
      <c r="J174" s="6">
        <f>'CL &amp; Data'!F596</f>
        <v>-36.894587999999999</v>
      </c>
      <c r="L174" s="6">
        <f>'CL &amp; Data'!L596/1000000000</f>
        <v>39.265000000000001</v>
      </c>
      <c r="N174" s="6">
        <f>'CL &amp; Data'!M596</f>
        <v>-4.5384541</v>
      </c>
      <c r="P174" s="6">
        <f>'CL &amp; Data'!N596</f>
        <v>-48.415160999999998</v>
      </c>
      <c r="R174" s="6">
        <f>'CL &amp; Data'!O596</f>
        <v>-36.94894</v>
      </c>
      <c r="T174" s="6">
        <f>'CL &amp; Data'!P596</f>
        <v>-19.412566999999999</v>
      </c>
    </row>
    <row r="175" spans="2:20" x14ac:dyDescent="0.25">
      <c r="B175" s="6">
        <f>'CL &amp; Data'!B597/1000000000</f>
        <v>39.450000000000003</v>
      </c>
      <c r="D175" s="6">
        <f>'CL &amp; Data'!C597</f>
        <v>-4.4212822999999997</v>
      </c>
      <c r="F175" s="6">
        <f>'CL &amp; Data'!D597</f>
        <v>-48.422226000000002</v>
      </c>
      <c r="H175" s="6">
        <f>'CL &amp; Data'!E597</f>
        <v>-19.474895</v>
      </c>
      <c r="J175" s="6">
        <f>'CL &amp; Data'!F597</f>
        <v>-37.661358</v>
      </c>
      <c r="L175" s="6">
        <f>'CL &amp; Data'!L597/1000000000</f>
        <v>39.450000000000003</v>
      </c>
      <c r="N175" s="6">
        <f>'CL &amp; Data'!M597</f>
        <v>-4.7171173</v>
      </c>
      <c r="P175" s="6">
        <f>'CL &amp; Data'!N597</f>
        <v>-50.538764999999998</v>
      </c>
      <c r="R175" s="6">
        <f>'CL &amp; Data'!O597</f>
        <v>-37.635734999999997</v>
      </c>
      <c r="T175" s="6">
        <f>'CL &amp; Data'!P597</f>
        <v>-19.456631000000002</v>
      </c>
    </row>
    <row r="176" spans="2:20" x14ac:dyDescent="0.25">
      <c r="B176" s="6">
        <f>'CL &amp; Data'!B598/1000000000</f>
        <v>39.634999999999998</v>
      </c>
      <c r="D176" s="6">
        <f>'CL &amp; Data'!C598</f>
        <v>-4.3961220000000001</v>
      </c>
      <c r="F176" s="6">
        <f>'CL &amp; Data'!D598</f>
        <v>-49.829104999999998</v>
      </c>
      <c r="H176" s="6">
        <f>'CL &amp; Data'!E598</f>
        <v>-19.509160999999999</v>
      </c>
      <c r="J176" s="6">
        <f>'CL &amp; Data'!F598</f>
        <v>-38.410446</v>
      </c>
      <c r="L176" s="6">
        <f>'CL &amp; Data'!L598/1000000000</f>
        <v>39.634999999999998</v>
      </c>
      <c r="N176" s="6">
        <f>'CL &amp; Data'!M598</f>
        <v>-4.9150828999999998</v>
      </c>
      <c r="P176" s="6">
        <f>'CL &amp; Data'!N598</f>
        <v>-53.092357999999997</v>
      </c>
      <c r="R176" s="6">
        <f>'CL &amp; Data'!O598</f>
        <v>-38.446579</v>
      </c>
      <c r="T176" s="6">
        <f>'CL &amp; Data'!P598</f>
        <v>-19.469643000000001</v>
      </c>
    </row>
    <row r="177" spans="2:20" x14ac:dyDescent="0.25">
      <c r="B177" s="6">
        <f>'CL &amp; Data'!B599/1000000000</f>
        <v>39.82</v>
      </c>
      <c r="D177" s="6">
        <f>'CL &amp; Data'!C599</f>
        <v>-4.3992996</v>
      </c>
      <c r="F177" s="6">
        <f>'CL &amp; Data'!D599</f>
        <v>-50.740780000000001</v>
      </c>
      <c r="H177" s="6">
        <f>'CL &amp; Data'!E599</f>
        <v>-19.510145000000001</v>
      </c>
      <c r="J177" s="6">
        <f>'CL &amp; Data'!F599</f>
        <v>-39.266373000000002</v>
      </c>
      <c r="L177" s="6">
        <f>'CL &amp; Data'!L599/1000000000</f>
        <v>39.82</v>
      </c>
      <c r="N177" s="6">
        <f>'CL &amp; Data'!M599</f>
        <v>-5.1107049</v>
      </c>
      <c r="P177" s="6">
        <f>'CL &amp; Data'!N599</f>
        <v>-55.796855999999998</v>
      </c>
      <c r="R177" s="6">
        <f>'CL &amp; Data'!O599</f>
        <v>-39.281970999999999</v>
      </c>
      <c r="T177" s="6">
        <f>'CL &amp; Data'!P599</f>
        <v>-19.447406999999998</v>
      </c>
    </row>
    <row r="178" spans="2:20" x14ac:dyDescent="0.25">
      <c r="B178" s="6">
        <f>'CL &amp; Data'!B600/1000000000</f>
        <v>40.005000000000003</v>
      </c>
      <c r="D178" s="6">
        <f>'CL &amp; Data'!C600</f>
        <v>-4.4351706999999996</v>
      </c>
      <c r="F178" s="6">
        <f>'CL &amp; Data'!D600</f>
        <v>-51.084834999999998</v>
      </c>
      <c r="H178" s="6">
        <f>'CL &amp; Data'!E600</f>
        <v>-19.452583000000001</v>
      </c>
      <c r="J178" s="6">
        <f>'CL &amp; Data'!F600</f>
        <v>-40.168574999999997</v>
      </c>
      <c r="L178" s="6">
        <f>'CL &amp; Data'!L600/1000000000</f>
        <v>40.005000000000003</v>
      </c>
      <c r="N178" s="6">
        <f>'CL &amp; Data'!M600</f>
        <v>-5.3004236000000002</v>
      </c>
      <c r="P178" s="6">
        <f>'CL &amp; Data'!N600</f>
        <v>-60.346645000000002</v>
      </c>
      <c r="R178" s="6">
        <f>'CL &amp; Data'!O600</f>
        <v>-40.237037999999998</v>
      </c>
      <c r="T178" s="6">
        <f>'CL &amp; Data'!P600</f>
        <v>-19.377609</v>
      </c>
    </row>
    <row r="179" spans="2:20" x14ac:dyDescent="0.25">
      <c r="B179" s="6">
        <f>'CL &amp; Data'!B601/1000000000</f>
        <v>40.19</v>
      </c>
      <c r="D179" s="6">
        <f>'CL &amp; Data'!C601</f>
        <v>-4.5023087999999998</v>
      </c>
      <c r="F179" s="6">
        <f>'CL &amp; Data'!D601</f>
        <v>-50.985045999999997</v>
      </c>
      <c r="H179" s="6">
        <f>'CL &amp; Data'!E601</f>
        <v>-19.375565999999999</v>
      </c>
      <c r="J179" s="6">
        <f>'CL &amp; Data'!F601</f>
        <v>-41.227642000000003</v>
      </c>
      <c r="L179" s="6">
        <f>'CL &amp; Data'!L601/1000000000</f>
        <v>40.19</v>
      </c>
      <c r="N179" s="6">
        <f>'CL &amp; Data'!M601</f>
        <v>-5.4807762999999996</v>
      </c>
      <c r="P179" s="6">
        <f>'CL &amp; Data'!N601</f>
        <v>-62.854385000000001</v>
      </c>
      <c r="R179" s="6">
        <f>'CL &amp; Data'!O601</f>
        <v>-41.287681999999997</v>
      </c>
      <c r="T179" s="6">
        <f>'CL &amp; Data'!P601</f>
        <v>-19.299735999999999</v>
      </c>
    </row>
    <row r="180" spans="2:20" x14ac:dyDescent="0.25">
      <c r="B180" s="6">
        <f>'CL &amp; Data'!B602/1000000000</f>
        <v>40.375</v>
      </c>
      <c r="D180" s="6">
        <f>'CL &amp; Data'!C602</f>
        <v>-4.5882788000000003</v>
      </c>
      <c r="F180" s="6">
        <f>'CL &amp; Data'!D602</f>
        <v>-50.398361000000001</v>
      </c>
      <c r="H180" s="6">
        <f>'CL &amp; Data'!E602</f>
        <v>-19.345956999999999</v>
      </c>
      <c r="J180" s="6">
        <f>'CL &amp; Data'!F602</f>
        <v>-42.472664000000002</v>
      </c>
      <c r="L180" s="6">
        <f>'CL &amp; Data'!L602/1000000000</f>
        <v>40.375</v>
      </c>
      <c r="N180" s="6">
        <f>'CL &amp; Data'!M602</f>
        <v>-5.6614570999999998</v>
      </c>
      <c r="P180" s="6">
        <f>'CL &amp; Data'!N602</f>
        <v>-63.514792999999997</v>
      </c>
      <c r="R180" s="6">
        <f>'CL &amp; Data'!O602</f>
        <v>-42.419037000000003</v>
      </c>
      <c r="T180" s="6">
        <f>'CL &amp; Data'!P602</f>
        <v>-19.22484</v>
      </c>
    </row>
    <row r="181" spans="2:20" x14ac:dyDescent="0.25">
      <c r="B181" s="6">
        <f>'CL &amp; Data'!B603/1000000000</f>
        <v>40.56</v>
      </c>
      <c r="D181" s="6">
        <f>'CL &amp; Data'!C603</f>
        <v>-4.7158116999999997</v>
      </c>
      <c r="F181" s="6">
        <f>'CL &amp; Data'!D603</f>
        <v>-49.605575999999999</v>
      </c>
      <c r="H181" s="6">
        <f>'CL &amp; Data'!E603</f>
        <v>-19.262806000000001</v>
      </c>
      <c r="J181" s="6">
        <f>'CL &amp; Data'!F603</f>
        <v>-44.072823</v>
      </c>
      <c r="L181" s="6">
        <f>'CL &amp; Data'!L603/1000000000</f>
        <v>40.56</v>
      </c>
      <c r="N181" s="6">
        <f>'CL &amp; Data'!M603</f>
        <v>-5.8141227000000004</v>
      </c>
      <c r="P181" s="6">
        <f>'CL &amp; Data'!N603</f>
        <v>-63.020237000000002</v>
      </c>
      <c r="R181" s="6">
        <f>'CL &amp; Data'!O603</f>
        <v>-43.630504999999999</v>
      </c>
      <c r="T181" s="6">
        <f>'CL &amp; Data'!P603</f>
        <v>-19.174019000000001</v>
      </c>
    </row>
    <row r="182" spans="2:20" x14ac:dyDescent="0.25">
      <c r="B182" s="6">
        <f>'CL &amp; Data'!B604/1000000000</f>
        <v>40.744999999999997</v>
      </c>
      <c r="D182" s="6">
        <f>'CL &amp; Data'!C604</f>
        <v>-4.8528547</v>
      </c>
      <c r="F182" s="6">
        <f>'CL &amp; Data'!D604</f>
        <v>-48.939754000000001</v>
      </c>
      <c r="H182" s="6">
        <f>'CL &amp; Data'!E604</f>
        <v>-19.244827000000001</v>
      </c>
      <c r="J182" s="6">
        <f>'CL &amp; Data'!F604</f>
        <v>-45.285235999999998</v>
      </c>
      <c r="L182" s="6">
        <f>'CL &amp; Data'!L604/1000000000</f>
        <v>40.744999999999997</v>
      </c>
      <c r="N182" s="6">
        <f>'CL &amp; Data'!M604</f>
        <v>-5.9547695999999997</v>
      </c>
      <c r="P182" s="6">
        <f>'CL &amp; Data'!N604</f>
        <v>-61.579268999999996</v>
      </c>
      <c r="R182" s="6">
        <f>'CL &amp; Data'!O604</f>
        <v>-44.759422000000001</v>
      </c>
      <c r="T182" s="6">
        <f>'CL &amp; Data'!P604</f>
        <v>-19.171862000000001</v>
      </c>
    </row>
    <row r="183" spans="2:20" x14ac:dyDescent="0.25">
      <c r="B183" s="6">
        <f>'CL &amp; Data'!B605/1000000000</f>
        <v>40.93</v>
      </c>
      <c r="D183" s="6">
        <f>'CL &amp; Data'!C605</f>
        <v>-4.9593591999999997</v>
      </c>
      <c r="F183" s="6">
        <f>'CL &amp; Data'!D605</f>
        <v>-48.619548999999999</v>
      </c>
      <c r="H183" s="6">
        <f>'CL &amp; Data'!E605</f>
        <v>-19.249796</v>
      </c>
      <c r="J183" s="6">
        <f>'CL &amp; Data'!F605</f>
        <v>-46.121811000000001</v>
      </c>
      <c r="L183" s="6">
        <f>'CL &amp; Data'!L605/1000000000</f>
        <v>40.93</v>
      </c>
      <c r="N183" s="6">
        <f>'CL &amp; Data'!M605</f>
        <v>-6.1010078999999999</v>
      </c>
      <c r="P183" s="6">
        <f>'CL &amp; Data'!N605</f>
        <v>-57.379364000000002</v>
      </c>
      <c r="R183" s="6">
        <f>'CL &amp; Data'!O605</f>
        <v>-45.322395</v>
      </c>
      <c r="T183" s="6">
        <f>'CL &amp; Data'!P605</f>
        <v>-19.19191</v>
      </c>
    </row>
    <row r="184" spans="2:20" x14ac:dyDescent="0.25">
      <c r="B184" s="6">
        <f>'CL &amp; Data'!B606/1000000000</f>
        <v>41.115000000000002</v>
      </c>
      <c r="D184" s="6">
        <f>'CL &amp; Data'!C606</f>
        <v>-5.0556692999999999</v>
      </c>
      <c r="F184" s="6">
        <f>'CL &amp; Data'!D606</f>
        <v>-48.503653999999997</v>
      </c>
      <c r="H184" s="6">
        <f>'CL &amp; Data'!E606</f>
        <v>-19.135764999999999</v>
      </c>
      <c r="J184" s="6">
        <f>'CL &amp; Data'!F606</f>
        <v>-46.010483000000001</v>
      </c>
      <c r="L184" s="6">
        <f>'CL &amp; Data'!L606/1000000000</f>
        <v>41.115000000000002</v>
      </c>
      <c r="N184" s="6">
        <f>'CL &amp; Data'!M606</f>
        <v>-6.2568397999999998</v>
      </c>
      <c r="P184" s="6">
        <f>'CL &amp; Data'!N606</f>
        <v>-54.561565000000002</v>
      </c>
      <c r="R184" s="6">
        <f>'CL &amp; Data'!O606</f>
        <v>-45.000259</v>
      </c>
      <c r="T184" s="6">
        <f>'CL &amp; Data'!P606</f>
        <v>-19.098386999999999</v>
      </c>
    </row>
    <row r="185" spans="2:20" x14ac:dyDescent="0.25">
      <c r="B185" s="6">
        <f>'CL &amp; Data'!B607/1000000000</f>
        <v>41.3</v>
      </c>
      <c r="D185" s="6">
        <f>'CL &amp; Data'!C607</f>
        <v>-5.1317653999999999</v>
      </c>
      <c r="F185" s="6">
        <f>'CL &amp; Data'!D607</f>
        <v>-49.620162999999998</v>
      </c>
      <c r="H185" s="6">
        <f>'CL &amp; Data'!E607</f>
        <v>-18.865248000000001</v>
      </c>
      <c r="J185" s="6">
        <f>'CL &amp; Data'!F607</f>
        <v>-44.226317999999999</v>
      </c>
      <c r="L185" s="6">
        <f>'CL &amp; Data'!L607/1000000000</f>
        <v>41.3</v>
      </c>
      <c r="N185" s="6">
        <f>'CL &amp; Data'!M607</f>
        <v>-6.4523864</v>
      </c>
      <c r="P185" s="6">
        <f>'CL &amp; Data'!N607</f>
        <v>-52.439628999999996</v>
      </c>
      <c r="R185" s="6">
        <f>'CL &amp; Data'!O607</f>
        <v>-43.221600000000002</v>
      </c>
      <c r="T185" s="6">
        <f>'CL &amp; Data'!P607</f>
        <v>-18.901319999999998</v>
      </c>
    </row>
    <row r="186" spans="2:20" x14ac:dyDescent="0.25">
      <c r="B186" s="6">
        <f>'CL &amp; Data'!B608/1000000000</f>
        <v>41.484999999999999</v>
      </c>
      <c r="D186" s="6">
        <f>'CL &amp; Data'!C608</f>
        <v>-5.1860932999999996</v>
      </c>
      <c r="F186" s="6">
        <f>'CL &amp; Data'!D608</f>
        <v>-50.847808999999998</v>
      </c>
      <c r="H186" s="6">
        <f>'CL &amp; Data'!E608</f>
        <v>-18.571728</v>
      </c>
      <c r="J186" s="6">
        <f>'CL &amp; Data'!F608</f>
        <v>-40.560977999999999</v>
      </c>
      <c r="L186" s="6">
        <f>'CL &amp; Data'!L608/1000000000</f>
        <v>41.484999999999999</v>
      </c>
      <c r="N186" s="6">
        <f>'CL &amp; Data'!M608</f>
        <v>-6.7258759000000001</v>
      </c>
      <c r="P186" s="6">
        <f>'CL &amp; Data'!N608</f>
        <v>-50.523518000000003</v>
      </c>
      <c r="R186" s="6">
        <f>'CL &amp; Data'!O608</f>
        <v>-39.859420999999998</v>
      </c>
      <c r="T186" s="6">
        <f>'CL &amp; Data'!P608</f>
        <v>-18.607834</v>
      </c>
    </row>
    <row r="187" spans="2:20" x14ac:dyDescent="0.25">
      <c r="B187" s="6">
        <f>'CL &amp; Data'!B609/1000000000</f>
        <v>41.67</v>
      </c>
      <c r="D187" s="6">
        <f>'CL &amp; Data'!C609</f>
        <v>-5.2350450000000004</v>
      </c>
      <c r="F187" s="6">
        <f>'CL &amp; Data'!D609</f>
        <v>-50.855122000000001</v>
      </c>
      <c r="H187" s="6">
        <f>'CL &amp; Data'!E609</f>
        <v>-18.158241</v>
      </c>
      <c r="J187" s="6">
        <f>'CL &amp; Data'!F609</f>
        <v>-36.811134000000003</v>
      </c>
      <c r="L187" s="6">
        <f>'CL &amp; Data'!L609/1000000000</f>
        <v>41.67</v>
      </c>
      <c r="N187" s="6">
        <f>'CL &amp; Data'!M609</f>
        <v>-7.0394072999999997</v>
      </c>
      <c r="P187" s="6">
        <f>'CL &amp; Data'!N609</f>
        <v>-48.669662000000002</v>
      </c>
      <c r="R187" s="6">
        <f>'CL &amp; Data'!O609</f>
        <v>-36.153004000000003</v>
      </c>
      <c r="T187" s="6">
        <f>'CL &amp; Data'!P609</f>
        <v>-18.214485</v>
      </c>
    </row>
    <row r="188" spans="2:20" x14ac:dyDescent="0.25">
      <c r="B188" s="6">
        <f>'CL &amp; Data'!B610/1000000000</f>
        <v>41.854999999999997</v>
      </c>
      <c r="D188" s="6">
        <f>'CL &amp; Data'!C610</f>
        <v>-5.3003901999999998</v>
      </c>
      <c r="F188" s="6">
        <f>'CL &amp; Data'!D610</f>
        <v>-50.305889000000001</v>
      </c>
      <c r="H188" s="6">
        <f>'CL &amp; Data'!E610</f>
        <v>-17.672314</v>
      </c>
      <c r="J188" s="6">
        <f>'CL &amp; Data'!F610</f>
        <v>-33.551079000000001</v>
      </c>
      <c r="L188" s="6">
        <f>'CL &amp; Data'!L610/1000000000</f>
        <v>41.854999999999997</v>
      </c>
      <c r="N188" s="6">
        <f>'CL &amp; Data'!M610</f>
        <v>-7.3643751000000002</v>
      </c>
      <c r="P188" s="6">
        <f>'CL &amp; Data'!N610</f>
        <v>-47.591141</v>
      </c>
      <c r="R188" s="6">
        <f>'CL &amp; Data'!O610</f>
        <v>-33.179020000000001</v>
      </c>
      <c r="T188" s="6">
        <f>'CL &amp; Data'!P610</f>
        <v>-17.751283999999998</v>
      </c>
    </row>
    <row r="189" spans="2:20" x14ac:dyDescent="0.25">
      <c r="B189" s="6">
        <f>'CL &amp; Data'!B611/1000000000</f>
        <v>42.04</v>
      </c>
      <c r="D189" s="6">
        <f>'CL &amp; Data'!C611</f>
        <v>-5.3626861999999997</v>
      </c>
      <c r="F189" s="6">
        <f>'CL &amp; Data'!D611</f>
        <v>-49.869571999999998</v>
      </c>
      <c r="H189" s="6">
        <f>'CL &amp; Data'!E611</f>
        <v>-17.244357999999998</v>
      </c>
      <c r="J189" s="6">
        <f>'CL &amp; Data'!F611</f>
        <v>-31.050830999999999</v>
      </c>
      <c r="L189" s="6">
        <f>'CL &amp; Data'!L611/1000000000</f>
        <v>42.04</v>
      </c>
      <c r="N189" s="6">
        <f>'CL &amp; Data'!M611</f>
        <v>-7.6541467000000001</v>
      </c>
      <c r="P189" s="6">
        <f>'CL &amp; Data'!N611</f>
        <v>-47.248179999999998</v>
      </c>
      <c r="R189" s="6">
        <f>'CL &amp; Data'!O611</f>
        <v>-30.966771999999999</v>
      </c>
      <c r="T189" s="6">
        <f>'CL &amp; Data'!P611</f>
        <v>-17.335170999999999</v>
      </c>
    </row>
    <row r="190" spans="2:20" x14ac:dyDescent="0.25">
      <c r="B190" s="6">
        <f>'CL &amp; Data'!B612/1000000000</f>
        <v>42.225000000000001</v>
      </c>
      <c r="D190" s="6">
        <f>'CL &amp; Data'!C612</f>
        <v>-5.4313802999999998</v>
      </c>
      <c r="F190" s="6">
        <f>'CL &amp; Data'!D612</f>
        <v>-48.718555000000002</v>
      </c>
      <c r="H190" s="6">
        <f>'CL &amp; Data'!E612</f>
        <v>-16.845427999999998</v>
      </c>
      <c r="J190" s="6">
        <f>'CL &amp; Data'!F612</f>
        <v>-29.873415000000001</v>
      </c>
      <c r="L190" s="6">
        <f>'CL &amp; Data'!L612/1000000000</f>
        <v>42.225000000000001</v>
      </c>
      <c r="N190" s="6">
        <f>'CL &amp; Data'!M612</f>
        <v>-7.9131684</v>
      </c>
      <c r="P190" s="6">
        <f>'CL &amp; Data'!N612</f>
        <v>-47.652348000000003</v>
      </c>
      <c r="R190" s="6">
        <f>'CL &amp; Data'!O612</f>
        <v>-29.911192</v>
      </c>
      <c r="T190" s="6">
        <f>'CL &amp; Data'!P612</f>
        <v>-16.950023999999999</v>
      </c>
    </row>
    <row r="191" spans="2:20" x14ac:dyDescent="0.25">
      <c r="B191" s="6">
        <f>'CL &amp; Data'!B613/1000000000</f>
        <v>42.41</v>
      </c>
      <c r="D191" s="6">
        <f>'CL &amp; Data'!C613</f>
        <v>-5.4978312999999996</v>
      </c>
      <c r="F191" s="6">
        <f>'CL &amp; Data'!D613</f>
        <v>-47.308200999999997</v>
      </c>
      <c r="H191" s="6">
        <f>'CL &amp; Data'!E613</f>
        <v>-16.468554000000001</v>
      </c>
      <c r="J191" s="6">
        <f>'CL &amp; Data'!F613</f>
        <v>-30.004719000000001</v>
      </c>
      <c r="L191" s="6">
        <f>'CL &amp; Data'!L613/1000000000</f>
        <v>42.41</v>
      </c>
      <c r="N191" s="6">
        <f>'CL &amp; Data'!M613</f>
        <v>-8.0993508999999992</v>
      </c>
      <c r="P191" s="6">
        <f>'CL &amp; Data'!N613</f>
        <v>-48.247062999999997</v>
      </c>
      <c r="R191" s="6">
        <f>'CL &amp; Data'!O613</f>
        <v>-30.086697000000001</v>
      </c>
      <c r="T191" s="6">
        <f>'CL &amp; Data'!P613</f>
        <v>-16.571444</v>
      </c>
    </row>
    <row r="192" spans="2:20" x14ac:dyDescent="0.25">
      <c r="B192" s="6">
        <f>'CL &amp; Data'!B614/1000000000</f>
        <v>42.594999999999999</v>
      </c>
      <c r="D192" s="6">
        <f>'CL &amp; Data'!C614</f>
        <v>-5.5683603000000002</v>
      </c>
      <c r="F192" s="6">
        <f>'CL &amp; Data'!D614</f>
        <v>-47.231814999999997</v>
      </c>
      <c r="H192" s="6">
        <f>'CL &amp; Data'!E614</f>
        <v>-16.099862999999999</v>
      </c>
      <c r="J192" s="6">
        <f>'CL &amp; Data'!F614</f>
        <v>-30.247765999999999</v>
      </c>
      <c r="L192" s="6">
        <f>'CL &amp; Data'!L614/1000000000</f>
        <v>42.594999999999999</v>
      </c>
      <c r="N192" s="6">
        <f>'CL &amp; Data'!M614</f>
        <v>-8.2462157999999999</v>
      </c>
      <c r="P192" s="6">
        <f>'CL &amp; Data'!N614</f>
        <v>-49.067267999999999</v>
      </c>
      <c r="R192" s="6">
        <f>'CL &amp; Data'!O614</f>
        <v>-30.385721</v>
      </c>
      <c r="T192" s="6">
        <f>'CL &amp; Data'!P614</f>
        <v>-16.193407000000001</v>
      </c>
    </row>
    <row r="193" spans="2:20" x14ac:dyDescent="0.25">
      <c r="B193" s="6">
        <f>'CL &amp; Data'!B615/1000000000</f>
        <v>42.78</v>
      </c>
      <c r="D193" s="6">
        <f>'CL &amp; Data'!C615</f>
        <v>-5.6578751</v>
      </c>
      <c r="F193" s="6">
        <f>'CL &amp; Data'!D615</f>
        <v>-47.244335</v>
      </c>
      <c r="H193" s="6">
        <f>'CL &amp; Data'!E615</f>
        <v>-15.751389</v>
      </c>
      <c r="J193" s="6">
        <f>'CL &amp; Data'!F615</f>
        <v>-30.020868</v>
      </c>
      <c r="L193" s="6">
        <f>'CL &amp; Data'!L615/1000000000</f>
        <v>42.78</v>
      </c>
      <c r="N193" s="6">
        <f>'CL &amp; Data'!M615</f>
        <v>-8.3373547000000006</v>
      </c>
      <c r="P193" s="6">
        <f>'CL &amp; Data'!N615</f>
        <v>-49.339236999999997</v>
      </c>
      <c r="R193" s="6">
        <f>'CL &amp; Data'!O615</f>
        <v>-30.186308</v>
      </c>
      <c r="T193" s="6">
        <f>'CL &amp; Data'!P615</f>
        <v>-15.827736</v>
      </c>
    </row>
    <row r="194" spans="2:20" x14ac:dyDescent="0.25">
      <c r="B194" s="6">
        <f>'CL &amp; Data'!B616/1000000000</f>
        <v>42.965000000000003</v>
      </c>
      <c r="D194" s="6">
        <f>'CL &amp; Data'!C616</f>
        <v>-5.7568979000000002</v>
      </c>
      <c r="F194" s="6">
        <f>'CL &amp; Data'!D616</f>
        <v>-46.970359999999999</v>
      </c>
      <c r="H194" s="6">
        <f>'CL &amp; Data'!E616</f>
        <v>-15.434067000000001</v>
      </c>
      <c r="J194" s="6">
        <f>'CL &amp; Data'!F616</f>
        <v>-29.578704999999999</v>
      </c>
      <c r="L194" s="6">
        <f>'CL &amp; Data'!L616/1000000000</f>
        <v>42.965000000000003</v>
      </c>
      <c r="N194" s="6">
        <f>'CL &amp; Data'!M616</f>
        <v>-8.4084873000000009</v>
      </c>
      <c r="P194" s="6">
        <f>'CL &amp; Data'!N616</f>
        <v>-48.923740000000002</v>
      </c>
      <c r="R194" s="6">
        <f>'CL &amp; Data'!O616</f>
        <v>-29.724616999999999</v>
      </c>
      <c r="T194" s="6">
        <f>'CL &amp; Data'!P616</f>
        <v>-15.487897999999999</v>
      </c>
    </row>
    <row r="195" spans="2:20" x14ac:dyDescent="0.25">
      <c r="B195" s="6">
        <f>'CL &amp; Data'!B617/1000000000</f>
        <v>43.15</v>
      </c>
      <c r="D195" s="6">
        <f>'CL &amp; Data'!C617</f>
        <v>-5.8885035999999999</v>
      </c>
      <c r="F195" s="6">
        <f>'CL &amp; Data'!D617</f>
        <v>-46.375003999999997</v>
      </c>
      <c r="H195" s="6">
        <f>'CL &amp; Data'!E617</f>
        <v>-15.140103</v>
      </c>
      <c r="J195" s="6">
        <f>'CL &amp; Data'!F617</f>
        <v>-29.036190000000001</v>
      </c>
      <c r="L195" s="6">
        <f>'CL &amp; Data'!L617/1000000000</f>
        <v>43.15</v>
      </c>
      <c r="N195" s="6">
        <f>'CL &amp; Data'!M617</f>
        <v>-8.3780823000000009</v>
      </c>
      <c r="P195" s="6">
        <f>'CL &amp; Data'!N617</f>
        <v>-48.060138999999999</v>
      </c>
      <c r="R195" s="6">
        <f>'CL &amp; Data'!O617</f>
        <v>-29.190956</v>
      </c>
      <c r="T195" s="6">
        <f>'CL &amp; Data'!P617</f>
        <v>-15.163394</v>
      </c>
    </row>
    <row r="196" spans="2:20" x14ac:dyDescent="0.25">
      <c r="B196" s="6">
        <f>'CL &amp; Data'!B618/1000000000</f>
        <v>43.335000000000001</v>
      </c>
      <c r="D196" s="6">
        <f>'CL &amp; Data'!C618</f>
        <v>-6.0690517000000002</v>
      </c>
      <c r="F196" s="6">
        <f>'CL &amp; Data'!D618</f>
        <v>-45.573535999999997</v>
      </c>
      <c r="H196" s="6">
        <f>'CL &amp; Data'!E618</f>
        <v>-14.861863</v>
      </c>
      <c r="J196" s="6">
        <f>'CL &amp; Data'!F618</f>
        <v>-28.349751000000001</v>
      </c>
      <c r="L196" s="6">
        <f>'CL &amp; Data'!L618/1000000000</f>
        <v>43.335000000000001</v>
      </c>
      <c r="N196" s="6">
        <f>'CL &amp; Data'!M618</f>
        <v>-8.2528620000000004</v>
      </c>
      <c r="P196" s="6">
        <f>'CL &amp; Data'!N618</f>
        <v>-46.831786999999998</v>
      </c>
      <c r="R196" s="6">
        <f>'CL &amp; Data'!O618</f>
        <v>-28.464466000000002</v>
      </c>
      <c r="T196" s="6">
        <f>'CL &amp; Data'!P618</f>
        <v>-14.862587</v>
      </c>
    </row>
    <row r="197" spans="2:20" x14ac:dyDescent="0.25">
      <c r="B197" s="6">
        <f>'CL &amp; Data'!B619/1000000000</f>
        <v>43.52</v>
      </c>
      <c r="D197" s="6">
        <f>'CL &amp; Data'!C619</f>
        <v>-6.2813368000000001</v>
      </c>
      <c r="F197" s="6">
        <f>'CL &amp; Data'!D619</f>
        <v>-44.389671</v>
      </c>
      <c r="H197" s="6">
        <f>'CL &amp; Data'!E619</f>
        <v>-14.614919</v>
      </c>
      <c r="J197" s="6">
        <f>'CL &amp; Data'!F619</f>
        <v>-27.658348</v>
      </c>
      <c r="L197" s="6">
        <f>'CL &amp; Data'!L619/1000000000</f>
        <v>43.52</v>
      </c>
      <c r="N197" s="6">
        <f>'CL &amp; Data'!M619</f>
        <v>-8.0388707999999998</v>
      </c>
      <c r="P197" s="6">
        <f>'CL &amp; Data'!N619</f>
        <v>-45.481791999999999</v>
      </c>
      <c r="R197" s="6">
        <f>'CL &amp; Data'!O619</f>
        <v>-27.725097999999999</v>
      </c>
      <c r="T197" s="6">
        <f>'CL &amp; Data'!P619</f>
        <v>-14.594846</v>
      </c>
    </row>
    <row r="198" spans="2:20" x14ac:dyDescent="0.25">
      <c r="B198" s="6">
        <f>'CL &amp; Data'!B620/1000000000</f>
        <v>43.704999999999998</v>
      </c>
      <c r="D198" s="6">
        <f>'CL &amp; Data'!C620</f>
        <v>-6.5483092999999997</v>
      </c>
      <c r="F198" s="6">
        <f>'CL &amp; Data'!D620</f>
        <v>-43.167355000000001</v>
      </c>
      <c r="H198" s="6">
        <f>'CL &amp; Data'!E620</f>
        <v>-14.394176</v>
      </c>
      <c r="J198" s="6">
        <f>'CL &amp; Data'!F620</f>
        <v>-26.937874000000001</v>
      </c>
      <c r="L198" s="6">
        <f>'CL &amp; Data'!L620/1000000000</f>
        <v>43.704999999999998</v>
      </c>
      <c r="N198" s="6">
        <f>'CL &amp; Data'!M620</f>
        <v>-7.7753152999999999</v>
      </c>
      <c r="P198" s="6">
        <f>'CL &amp; Data'!N620</f>
        <v>-43.956406000000001</v>
      </c>
      <c r="R198" s="6">
        <f>'CL &amp; Data'!O620</f>
        <v>-26.971285000000002</v>
      </c>
      <c r="T198" s="6">
        <f>'CL &amp; Data'!P620</f>
        <v>-14.355646</v>
      </c>
    </row>
    <row r="199" spans="2:20" x14ac:dyDescent="0.25">
      <c r="B199" s="6">
        <f>'CL &amp; Data'!B621/1000000000</f>
        <v>43.89</v>
      </c>
      <c r="D199" s="6">
        <f>'CL &amp; Data'!C621</f>
        <v>-6.9266481000000004</v>
      </c>
      <c r="F199" s="6">
        <f>'CL &amp; Data'!D621</f>
        <v>-41.831550999999997</v>
      </c>
      <c r="H199" s="6">
        <f>'CL &amp; Data'!E621</f>
        <v>-14.187061</v>
      </c>
      <c r="J199" s="6">
        <f>'CL &amp; Data'!F621</f>
        <v>-26.192437999999999</v>
      </c>
      <c r="L199" s="6">
        <f>'CL &amp; Data'!L621/1000000000</f>
        <v>43.89</v>
      </c>
      <c r="N199" s="6">
        <f>'CL &amp; Data'!M621</f>
        <v>-7.4448590000000001</v>
      </c>
      <c r="P199" s="6">
        <f>'CL &amp; Data'!N621</f>
        <v>-42.473514999999999</v>
      </c>
      <c r="R199" s="6">
        <f>'CL &amp; Data'!O621</f>
        <v>-26.259819</v>
      </c>
      <c r="T199" s="6">
        <f>'CL &amp; Data'!P621</f>
        <v>-14.14687</v>
      </c>
    </row>
    <row r="200" spans="2:20" x14ac:dyDescent="0.25">
      <c r="B200" s="6">
        <f>'CL &amp; Data'!B622/1000000000</f>
        <v>44.075000000000003</v>
      </c>
      <c r="D200" s="6">
        <f>'CL &amp; Data'!C622</f>
        <v>-7.4488358000000003</v>
      </c>
      <c r="F200" s="6">
        <f>'CL &amp; Data'!D622</f>
        <v>-40.368591000000002</v>
      </c>
      <c r="H200" s="6">
        <f>'CL &amp; Data'!E622</f>
        <v>-14.039906999999999</v>
      </c>
      <c r="J200" s="6">
        <f>'CL &amp; Data'!F622</f>
        <v>-25.362863999999998</v>
      </c>
      <c r="L200" s="6">
        <f>'CL &amp; Data'!L622/1000000000</f>
        <v>44.075000000000003</v>
      </c>
      <c r="N200" s="6">
        <f>'CL &amp; Data'!M622</f>
        <v>-7.1609125000000002</v>
      </c>
      <c r="P200" s="6">
        <f>'CL &amp; Data'!N622</f>
        <v>-41.016022</v>
      </c>
      <c r="R200" s="6">
        <f>'CL &amp; Data'!O622</f>
        <v>-25.473589</v>
      </c>
      <c r="T200" s="6">
        <f>'CL &amp; Data'!P622</f>
        <v>-13.979115</v>
      </c>
    </row>
    <row r="201" spans="2:20" x14ac:dyDescent="0.25">
      <c r="B201" s="6">
        <f>'CL &amp; Data'!B623/1000000000</f>
        <v>44.26</v>
      </c>
      <c r="D201" s="6">
        <f>'CL &amp; Data'!C623</f>
        <v>-7.9950047</v>
      </c>
      <c r="F201" s="6">
        <f>'CL &amp; Data'!D623</f>
        <v>-38.986355000000003</v>
      </c>
      <c r="H201" s="6">
        <f>'CL &amp; Data'!E623</f>
        <v>-13.90296</v>
      </c>
      <c r="J201" s="6">
        <f>'CL &amp; Data'!F623</f>
        <v>-24.643034</v>
      </c>
      <c r="L201" s="6">
        <f>'CL &amp; Data'!L623/1000000000</f>
        <v>44.26</v>
      </c>
      <c r="N201" s="6">
        <f>'CL &amp; Data'!M623</f>
        <v>-6.8780745999999997</v>
      </c>
      <c r="P201" s="6">
        <f>'CL &amp; Data'!N623</f>
        <v>-39.671340999999998</v>
      </c>
      <c r="R201" s="6">
        <f>'CL &amp; Data'!O623</f>
        <v>-24.777595999999999</v>
      </c>
      <c r="T201" s="6">
        <f>'CL &amp; Data'!P623</f>
        <v>-13.845727</v>
      </c>
    </row>
    <row r="202" spans="2:20" x14ac:dyDescent="0.25">
      <c r="B202" s="6">
        <f>'CL &amp; Data'!B624/1000000000</f>
        <v>44.445</v>
      </c>
      <c r="D202" s="6">
        <f>'CL &amp; Data'!C624</f>
        <v>-8.6293153999999994</v>
      </c>
      <c r="F202" s="6">
        <f>'CL &amp; Data'!D624</f>
        <v>-37.739787999999997</v>
      </c>
      <c r="H202" s="6">
        <f>'CL &amp; Data'!E624</f>
        <v>-13.799182</v>
      </c>
      <c r="J202" s="6">
        <f>'CL &amp; Data'!F624</f>
        <v>-23.913311</v>
      </c>
      <c r="L202" s="6">
        <f>'CL &amp; Data'!L624/1000000000</f>
        <v>44.445</v>
      </c>
      <c r="N202" s="6">
        <f>'CL &amp; Data'!M624</f>
        <v>-6.6351561999999999</v>
      </c>
      <c r="P202" s="6">
        <f>'CL &amp; Data'!N624</f>
        <v>-38.253925000000002</v>
      </c>
      <c r="R202" s="6">
        <f>'CL &amp; Data'!O624</f>
        <v>-24.074878999999999</v>
      </c>
      <c r="T202" s="6">
        <f>'CL &amp; Data'!P624</f>
        <v>-13.761199</v>
      </c>
    </row>
    <row r="203" spans="2:20" x14ac:dyDescent="0.25">
      <c r="B203" s="6">
        <f>'CL &amp; Data'!B625/1000000000</f>
        <v>44.63</v>
      </c>
      <c r="D203" s="6">
        <f>'CL &amp; Data'!C625</f>
        <v>-9.3966656000000004</v>
      </c>
      <c r="F203" s="6">
        <f>'CL &amp; Data'!D625</f>
        <v>-36.359698999999999</v>
      </c>
      <c r="H203" s="6">
        <f>'CL &amp; Data'!E625</f>
        <v>-13.730154000000001</v>
      </c>
      <c r="J203" s="6">
        <f>'CL &amp; Data'!F625</f>
        <v>-23.275069999999999</v>
      </c>
      <c r="L203" s="6">
        <f>'CL &amp; Data'!L625/1000000000</f>
        <v>44.63</v>
      </c>
      <c r="N203" s="6">
        <f>'CL &amp; Data'!M625</f>
        <v>-6.4168438999999999</v>
      </c>
      <c r="P203" s="6">
        <f>'CL &amp; Data'!N625</f>
        <v>-36.993057</v>
      </c>
      <c r="R203" s="6">
        <f>'CL &amp; Data'!O625</f>
        <v>-23.465070999999998</v>
      </c>
      <c r="T203" s="6">
        <f>'CL &amp; Data'!P625</f>
        <v>-13.711053</v>
      </c>
    </row>
    <row r="204" spans="2:20" x14ac:dyDescent="0.25">
      <c r="B204" s="6">
        <f>'CL &amp; Data'!B626/1000000000</f>
        <v>44.814999999999998</v>
      </c>
      <c r="D204" s="6">
        <f>'CL &amp; Data'!C626</f>
        <v>-10.031681000000001</v>
      </c>
      <c r="F204" s="6">
        <f>'CL &amp; Data'!D626</f>
        <v>-35.271754999999999</v>
      </c>
      <c r="H204" s="6">
        <f>'CL &amp; Data'!E626</f>
        <v>-13.697837</v>
      </c>
      <c r="J204" s="6">
        <f>'CL &amp; Data'!F626</f>
        <v>-22.754764999999999</v>
      </c>
      <c r="L204" s="6">
        <f>'CL &amp; Data'!L626/1000000000</f>
        <v>44.814999999999998</v>
      </c>
      <c r="N204" s="6">
        <f>'CL &amp; Data'!M626</f>
        <v>-6.2789016000000002</v>
      </c>
      <c r="P204" s="6">
        <f>'CL &amp; Data'!N626</f>
        <v>-35.936954</v>
      </c>
      <c r="R204" s="6">
        <f>'CL &amp; Data'!O626</f>
        <v>-22.959143000000001</v>
      </c>
      <c r="T204" s="6">
        <f>'CL &amp; Data'!P626</f>
        <v>-13.691537</v>
      </c>
    </row>
    <row r="205" spans="2:20" x14ac:dyDescent="0.25">
      <c r="B205" s="6">
        <f>'CL &amp; Data'!B627/1000000000</f>
        <v>45</v>
      </c>
      <c r="D205" s="6">
        <f>'CL &amp; Data'!C627</f>
        <v>-10.482786000000001</v>
      </c>
      <c r="F205" s="6">
        <f>'CL &amp; Data'!D627</f>
        <v>-34.428092999999997</v>
      </c>
      <c r="H205" s="6">
        <f>'CL &amp; Data'!E627</f>
        <v>-13.660114</v>
      </c>
      <c r="J205" s="6">
        <f>'CL &amp; Data'!F627</f>
        <v>-22.422857</v>
      </c>
      <c r="L205" s="6">
        <f>'CL &amp; Data'!L627/1000000000</f>
        <v>45</v>
      </c>
      <c r="N205" s="6">
        <f>'CL &amp; Data'!M627</f>
        <v>-6.1496506000000002</v>
      </c>
      <c r="P205" s="6">
        <f>'CL &amp; Data'!N627</f>
        <v>-35.173065000000001</v>
      </c>
      <c r="R205" s="6">
        <f>'CL &amp; Data'!O627</f>
        <v>-22.621922000000001</v>
      </c>
      <c r="T205" s="6">
        <f>'CL &amp; Data'!P627</f>
        <v>-13.687047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6"/>
  <sheetViews>
    <sheetView topLeftCell="A3" workbookViewId="0">
      <selection activeCell="S3" sqref="S3:S103"/>
    </sheetView>
  </sheetViews>
  <sheetFormatPr defaultRowHeight="15" x14ac:dyDescent="0.25"/>
  <cols>
    <col min="1" max="1" width="13.7109375" style="38" customWidth="1"/>
    <col min="2" max="2" width="8" style="6" customWidth="1"/>
    <col min="3" max="3" width="2" style="7" customWidth="1"/>
    <col min="4" max="4" width="12" style="6" customWidth="1"/>
    <col min="5" max="5" width="15.5703125" style="13" bestFit="1" customWidth="1"/>
    <col min="6" max="6" width="14.42578125" style="5" bestFit="1" customWidth="1"/>
    <col min="7" max="7" width="2" style="7" customWidth="1"/>
    <col min="8" max="8" width="24.42578125" style="6" customWidth="1"/>
    <col min="9" max="9" width="15.5703125" style="13" bestFit="1" customWidth="1"/>
    <col min="10" max="10" width="14.42578125" style="5" bestFit="1" customWidth="1"/>
    <col min="11" max="11" width="13.7109375" style="38" customWidth="1"/>
    <col min="12" max="12" width="8" style="6" customWidth="1"/>
    <col min="13" max="13" width="2" style="7" customWidth="1"/>
    <col min="14" max="14" width="12" style="6" customWidth="1"/>
    <col min="15" max="15" width="15.7109375" style="13" bestFit="1" customWidth="1"/>
    <col min="16" max="16" width="14.42578125" style="5" bestFit="1" customWidth="1"/>
    <col min="17" max="17" width="2" style="7" customWidth="1"/>
    <col min="18" max="18" width="12" style="6" customWidth="1"/>
    <col min="19" max="19" width="15.7109375" style="13" bestFit="1" customWidth="1"/>
    <col min="20" max="20" width="14.42578125" style="5" bestFit="1" customWidth="1"/>
    <col min="21" max="21" width="2" style="7" customWidth="1"/>
    <col min="22" max="22" width="8" style="77" customWidth="1"/>
    <col min="27" max="16384" width="9.140625" style="3"/>
  </cols>
  <sheetData>
    <row r="1" spans="1:22" x14ac:dyDescent="0.25">
      <c r="B1" s="6" t="s">
        <v>11</v>
      </c>
      <c r="D1" s="42" t="str">
        <f>'CL &amp; Data'!C214</f>
        <v>IF CL-HSLO 14G-RF Log Mag(dB)</v>
      </c>
      <c r="E1" s="13" t="s">
        <v>15</v>
      </c>
      <c r="F1" s="42" t="str">
        <f>'CL &amp; Data'!D214</f>
        <v>IF RL-HSLO 14G-RF Log Mag(dB)</v>
      </c>
      <c r="H1" s="6" t="str">
        <f>'CL &amp; Data'!C320</f>
        <v>IF CL-LSLO 37-RF Log Mag(dB)</v>
      </c>
      <c r="I1" s="13" t="s">
        <v>15</v>
      </c>
      <c r="J1" s="42" t="str">
        <f>'CL &amp; Data'!D320</f>
        <v>IF RL-LSLO 37-RF Log Mag(dB)</v>
      </c>
      <c r="L1" s="6" t="s">
        <v>11</v>
      </c>
      <c r="N1" s="40" t="str">
        <f>'CL &amp; Data'!M214</f>
        <v>IF CL-HSLO 14G-RF Log Mag(dB)</v>
      </c>
      <c r="O1" s="13" t="s">
        <v>14</v>
      </c>
      <c r="P1" s="42" t="str">
        <f>'CL &amp; Data'!N214</f>
        <v>IF RL-HSLO 14G-RF Log Mag(dB)</v>
      </c>
      <c r="R1" s="6" t="str">
        <f>'CL &amp; Data'!M320</f>
        <v>IF CL-LSLO 37-RF Log Mag(dB)</v>
      </c>
      <c r="S1" s="13" t="s">
        <v>14</v>
      </c>
      <c r="T1" s="42" t="str">
        <f>'CL &amp; Data'!N320</f>
        <v>IF RL-LSLO 37-RF Log Mag(dB)</v>
      </c>
      <c r="V1" s="77" t="s">
        <v>11</v>
      </c>
    </row>
    <row r="2" spans="1:22" x14ac:dyDescent="0.25">
      <c r="A2" s="37" t="s">
        <v>106</v>
      </c>
      <c r="E2" s="35" t="s">
        <v>105</v>
      </c>
      <c r="F2" s="6"/>
      <c r="I2" s="35" t="s">
        <v>105</v>
      </c>
      <c r="J2" s="6"/>
      <c r="K2" s="37" t="s">
        <v>107</v>
      </c>
      <c r="O2" s="35" t="s">
        <v>105</v>
      </c>
      <c r="P2" s="6"/>
      <c r="S2" s="35" t="s">
        <v>105</v>
      </c>
      <c r="T2" s="6"/>
    </row>
    <row r="3" spans="1:22" x14ac:dyDescent="0.25">
      <c r="B3" s="6">
        <f>'CL &amp; Data'!B215/1000000000</f>
        <v>0.01</v>
      </c>
      <c r="C3" s="8"/>
      <c r="D3" s="6">
        <f>'CL &amp; Data'!C215</f>
        <v>-6.4034519000000003</v>
      </c>
      <c r="E3" s="13">
        <f>D3-$D$32</f>
        <v>-0.59169340000000048</v>
      </c>
      <c r="F3" s="6">
        <f>'CL &amp; Data'!D215</f>
        <v>-12.668877</v>
      </c>
      <c r="G3" s="8"/>
      <c r="H3" s="6">
        <f>'CL &amp; Data'!C321</f>
        <v>-9.6895533</v>
      </c>
      <c r="I3" s="13">
        <f>H3-$H$3</f>
        <v>0</v>
      </c>
      <c r="J3" s="6">
        <f>'CL &amp; Data'!D321</f>
        <v>-15.995646000000001</v>
      </c>
      <c r="L3" s="6">
        <f>'CL &amp; Data'!L215/1000000000</f>
        <v>0.01</v>
      </c>
      <c r="M3" s="8"/>
      <c r="N3" s="6">
        <f>'CL &amp; Data'!M215</f>
        <v>-6.8754368000000001</v>
      </c>
      <c r="O3" s="13">
        <f>N3-$N$3</f>
        <v>0</v>
      </c>
      <c r="P3" s="6">
        <f>'CL &amp; Data'!N215</f>
        <v>-27.09169</v>
      </c>
      <c r="Q3" s="8"/>
      <c r="R3" s="6">
        <f>'CL &amp; Data'!M321</f>
        <v>-10.018331999999999</v>
      </c>
      <c r="S3" s="13">
        <f>R3-$R$12</f>
        <v>0.26870800000000017</v>
      </c>
      <c r="T3" s="6">
        <f>'CL &amp; Data'!N321</f>
        <v>-32.875785999999998</v>
      </c>
      <c r="U3" s="8"/>
      <c r="V3" s="77">
        <f>'CL &amp; Data'!B321/1000000000</f>
        <v>0.01</v>
      </c>
    </row>
    <row r="4" spans="1:22" x14ac:dyDescent="0.25">
      <c r="A4" s="49" t="s">
        <v>115</v>
      </c>
      <c r="B4" s="6">
        <f>'CL &amp; Data'!B216/1000000000</f>
        <v>0.18990000000000001</v>
      </c>
      <c r="C4" s="8"/>
      <c r="D4" s="6">
        <f>'CL &amp; Data'!C216</f>
        <v>-6.3615998999999999</v>
      </c>
      <c r="E4" s="13">
        <f t="shared" ref="E4:E67" si="0">D4-$D$32</f>
        <v>-0.54984140000000004</v>
      </c>
      <c r="F4" s="6">
        <f>'CL &amp; Data'!D216</f>
        <v>-12.716312</v>
      </c>
      <c r="G4" s="8"/>
      <c r="H4" s="6">
        <f>'CL &amp; Data'!C322</f>
        <v>-9.6986103000000004</v>
      </c>
      <c r="I4" s="13">
        <f t="shared" ref="I4:I67" si="1">H4-$H$3</f>
        <v>-9.0570000000003148E-3</v>
      </c>
      <c r="J4" s="6">
        <f>'CL &amp; Data'!D322</f>
        <v>-15.546104</v>
      </c>
      <c r="K4" s="49" t="s">
        <v>115</v>
      </c>
      <c r="L4" s="6">
        <f>'CL &amp; Data'!L216/1000000000</f>
        <v>0.18990000000000001</v>
      </c>
      <c r="M4" s="8"/>
      <c r="N4" s="6">
        <f>'CL &amp; Data'!M216</f>
        <v>-6.8787985000000003</v>
      </c>
      <c r="O4" s="13">
        <f t="shared" ref="O4:O67" si="2">N4-$N$3</f>
        <v>-3.361700000000134E-3</v>
      </c>
      <c r="P4" s="6">
        <f>'CL &amp; Data'!N216</f>
        <v>-24.335008999999999</v>
      </c>
      <c r="Q4" s="8"/>
      <c r="R4" s="6">
        <f>'CL &amp; Data'!M322</f>
        <v>-10.078818999999999</v>
      </c>
      <c r="S4" s="13">
        <f t="shared" ref="S4:S67" si="3">R4-$R$12</f>
        <v>0.20822099999999999</v>
      </c>
      <c r="T4" s="6">
        <f>'CL &amp; Data'!N322</f>
        <v>-34.550708999999998</v>
      </c>
      <c r="U4" s="8"/>
      <c r="V4" s="77">
        <f>'CL &amp; Data'!B322/1000000000</f>
        <v>0.18990000000000001</v>
      </c>
    </row>
    <row r="5" spans="1:22" x14ac:dyDescent="0.25">
      <c r="A5" s="49" t="s">
        <v>202</v>
      </c>
      <c r="B5" s="6">
        <f>'CL &amp; Data'!B217/1000000000</f>
        <v>0.36980000000000002</v>
      </c>
      <c r="C5" s="8"/>
      <c r="D5" s="6">
        <f>'CL &amp; Data'!C217</f>
        <v>-6.3396768999999997</v>
      </c>
      <c r="E5" s="13">
        <f t="shared" si="0"/>
        <v>-0.5279183999999999</v>
      </c>
      <c r="F5" s="6">
        <f>'CL &amp; Data'!D217</f>
        <v>-12.933918</v>
      </c>
      <c r="G5" s="8"/>
      <c r="H5" s="6">
        <f>'CL &amp; Data'!C323</f>
        <v>-9.7426758000000007</v>
      </c>
      <c r="I5" s="13">
        <f t="shared" si="1"/>
        <v>-5.3122500000000628E-2</v>
      </c>
      <c r="J5" s="6">
        <f>'CL &amp; Data'!D323</f>
        <v>-15.301920000000001</v>
      </c>
      <c r="K5" s="49" t="s">
        <v>202</v>
      </c>
      <c r="L5" s="6">
        <f>'CL &amp; Data'!L217/1000000000</f>
        <v>0.36980000000000002</v>
      </c>
      <c r="M5" s="8"/>
      <c r="N5" s="6">
        <f>'CL &amp; Data'!M217</f>
        <v>-6.8996196000000003</v>
      </c>
      <c r="O5" s="13">
        <f t="shared" si="2"/>
        <v>-2.4182800000000171E-2</v>
      </c>
      <c r="P5" s="6">
        <f>'CL &amp; Data'!N217</f>
        <v>-21.348155999999999</v>
      </c>
      <c r="Q5" s="8"/>
      <c r="R5" s="6">
        <f>'CL &amp; Data'!M323</f>
        <v>-10.134482999999999</v>
      </c>
      <c r="S5" s="13">
        <f t="shared" si="3"/>
        <v>0.15255699999999983</v>
      </c>
      <c r="T5" s="6">
        <f>'CL &amp; Data'!N323</f>
        <v>-34.137711000000003</v>
      </c>
      <c r="U5" s="8"/>
      <c r="V5" s="77">
        <f>'CL &amp; Data'!B323/1000000000</f>
        <v>0.36980000000000002</v>
      </c>
    </row>
    <row r="6" spans="1:22" x14ac:dyDescent="0.25">
      <c r="A6" s="49" t="s">
        <v>203</v>
      </c>
      <c r="B6" s="6">
        <f>'CL &amp; Data'!B218/1000000000</f>
        <v>0.54969999999999997</v>
      </c>
      <c r="C6" s="8"/>
      <c r="D6" s="6">
        <f>'CL &amp; Data'!C218</f>
        <v>-6.3446555</v>
      </c>
      <c r="E6" s="13">
        <f t="shared" si="0"/>
        <v>-0.53289700000000018</v>
      </c>
      <c r="F6" s="6">
        <f>'CL &amp; Data'!D218</f>
        <v>-13.218679</v>
      </c>
      <c r="G6" s="8"/>
      <c r="H6" s="6">
        <f>'CL &amp; Data'!C324</f>
        <v>-9.7762031999999994</v>
      </c>
      <c r="I6" s="13">
        <f t="shared" si="1"/>
        <v>-8.6649899999999391E-2</v>
      </c>
      <c r="J6" s="6">
        <f>'CL &amp; Data'!D324</f>
        <v>-14.946616000000001</v>
      </c>
      <c r="K6" s="49" t="s">
        <v>203</v>
      </c>
      <c r="L6" s="6">
        <f>'CL &amp; Data'!L218/1000000000</f>
        <v>0.54969999999999997</v>
      </c>
      <c r="M6" s="8"/>
      <c r="N6" s="6">
        <f>'CL &amp; Data'!M218</f>
        <v>-6.9591063999999996</v>
      </c>
      <c r="O6" s="13">
        <f t="shared" si="2"/>
        <v>-8.3669599999999456E-2</v>
      </c>
      <c r="P6" s="6">
        <f>'CL &amp; Data'!N218</f>
        <v>-18.057600000000001</v>
      </c>
      <c r="Q6" s="8"/>
      <c r="R6" s="6">
        <f>'CL &amp; Data'!M324</f>
        <v>-10.212641</v>
      </c>
      <c r="S6" s="13">
        <f t="shared" si="3"/>
        <v>7.439899999999966E-2</v>
      </c>
      <c r="T6" s="6">
        <f>'CL &amp; Data'!N324</f>
        <v>-33.687289999999997</v>
      </c>
      <c r="U6" s="8"/>
      <c r="V6" s="77">
        <f>'CL &amp; Data'!B324/1000000000</f>
        <v>0.54969999999999997</v>
      </c>
    </row>
    <row r="7" spans="1:22" x14ac:dyDescent="0.25">
      <c r="B7" s="6">
        <f>'CL &amp; Data'!B219/1000000000</f>
        <v>0.72960000000000003</v>
      </c>
      <c r="C7" s="8"/>
      <c r="D7" s="6">
        <f>'CL &amp; Data'!C219</f>
        <v>-6.3384923999999998</v>
      </c>
      <c r="E7" s="13">
        <f t="shared" si="0"/>
        <v>-0.52673389999999998</v>
      </c>
      <c r="F7" s="6">
        <f>'CL &amp; Data'!D219</f>
        <v>-13.528342</v>
      </c>
      <c r="G7" s="8"/>
      <c r="H7" s="6">
        <f>'CL &amp; Data'!C325</f>
        <v>-9.8164320000000007</v>
      </c>
      <c r="I7" s="13">
        <f t="shared" si="1"/>
        <v>-0.12687870000000068</v>
      </c>
      <c r="J7" s="6">
        <f>'CL &amp; Data'!D325</f>
        <v>-14.760971</v>
      </c>
      <c r="L7" s="6">
        <f>'CL &amp; Data'!L219/1000000000</f>
        <v>0.72960000000000003</v>
      </c>
      <c r="M7" s="8"/>
      <c r="N7" s="6">
        <f>'CL &amp; Data'!M219</f>
        <v>-7.0268544999999998</v>
      </c>
      <c r="O7" s="13">
        <f t="shared" si="2"/>
        <v>-0.15141769999999966</v>
      </c>
      <c r="P7" s="6">
        <f>'CL &amp; Data'!N219</f>
        <v>-15.928051999999999</v>
      </c>
      <c r="Q7" s="8"/>
      <c r="R7" s="6">
        <f>'CL &amp; Data'!M325</f>
        <v>-10.253263</v>
      </c>
      <c r="S7" s="13">
        <f t="shared" si="3"/>
        <v>3.3776999999998836E-2</v>
      </c>
      <c r="T7" s="6">
        <f>'CL &amp; Data'!N325</f>
        <v>-31.268284000000001</v>
      </c>
      <c r="U7" s="8"/>
      <c r="V7" s="77">
        <f>'CL &amp; Data'!B325/1000000000</f>
        <v>0.72960000000000003</v>
      </c>
    </row>
    <row r="8" spans="1:22" x14ac:dyDescent="0.25">
      <c r="B8" s="6">
        <f>'CL &amp; Data'!B220/1000000000</f>
        <v>0.90949999999999998</v>
      </c>
      <c r="C8" s="8"/>
      <c r="D8" s="6">
        <f>'CL &amp; Data'!C220</f>
        <v>-6.3066253999999997</v>
      </c>
      <c r="E8" s="13">
        <f t="shared" si="0"/>
        <v>-0.49486689999999989</v>
      </c>
      <c r="F8" s="6">
        <f>'CL &amp; Data'!D220</f>
        <v>-13.801691999999999</v>
      </c>
      <c r="G8" s="8"/>
      <c r="H8" s="6">
        <f>'CL &amp; Data'!C326</f>
        <v>-9.8154067999999999</v>
      </c>
      <c r="I8" s="13">
        <f t="shared" si="1"/>
        <v>-0.12585349999999984</v>
      </c>
      <c r="J8" s="6">
        <f>'CL &amp; Data'!D326</f>
        <v>-14.587152</v>
      </c>
      <c r="L8" s="6">
        <f>'CL &amp; Data'!L220/1000000000</f>
        <v>0.90949999999999998</v>
      </c>
      <c r="M8" s="8"/>
      <c r="N8" s="6">
        <f>'CL &amp; Data'!M220</f>
        <v>-7.0929503</v>
      </c>
      <c r="O8" s="13">
        <f t="shared" si="2"/>
        <v>-0.21751349999999992</v>
      </c>
      <c r="P8" s="6">
        <f>'CL &amp; Data'!N220</f>
        <v>-14.304656</v>
      </c>
      <c r="Q8" s="8"/>
      <c r="R8" s="6">
        <f>'CL &amp; Data'!M326</f>
        <v>-10.320971</v>
      </c>
      <c r="S8" s="13">
        <f t="shared" si="3"/>
        <v>-3.3931000000000822E-2</v>
      </c>
      <c r="T8" s="6">
        <f>'CL &amp; Data'!N326</f>
        <v>-28.982187</v>
      </c>
      <c r="U8" s="8"/>
      <c r="V8" s="77">
        <f>'CL &amp; Data'!B326/1000000000</f>
        <v>0.90949999999999998</v>
      </c>
    </row>
    <row r="9" spans="1:22" x14ac:dyDescent="0.25">
      <c r="B9" s="6">
        <f>'CL &amp; Data'!B221/1000000000</f>
        <v>1.0893999999999999</v>
      </c>
      <c r="C9" s="8"/>
      <c r="D9" s="6">
        <f>'CL &amp; Data'!C221</f>
        <v>-6.2875752</v>
      </c>
      <c r="E9" s="13">
        <f t="shared" si="0"/>
        <v>-0.4758167000000002</v>
      </c>
      <c r="F9" s="6">
        <f>'CL &amp; Data'!D221</f>
        <v>-13.972898000000001</v>
      </c>
      <c r="G9" s="8"/>
      <c r="H9" s="6">
        <f>'CL &amp; Data'!C327</f>
        <v>-9.8656196999999999</v>
      </c>
      <c r="I9" s="13">
        <f t="shared" si="1"/>
        <v>-0.17606639999999985</v>
      </c>
      <c r="J9" s="6">
        <f>'CL &amp; Data'!D327</f>
        <v>-14.628201000000001</v>
      </c>
      <c r="L9" s="6">
        <f>'CL &amp; Data'!L221/1000000000</f>
        <v>1.0893999999999999</v>
      </c>
      <c r="M9" s="8"/>
      <c r="N9" s="6">
        <f>'CL &amp; Data'!M221</f>
        <v>-7.1657004000000004</v>
      </c>
      <c r="O9" s="13">
        <f t="shared" si="2"/>
        <v>-0.29026360000000029</v>
      </c>
      <c r="P9" s="6">
        <f>'CL &amp; Data'!N221</f>
        <v>-13.52341</v>
      </c>
      <c r="Q9" s="8"/>
      <c r="R9" s="6">
        <f>'CL &amp; Data'!M327</f>
        <v>-10.295074</v>
      </c>
      <c r="S9" s="13">
        <f t="shared" si="3"/>
        <v>-8.0340000000003187E-3</v>
      </c>
      <c r="T9" s="6">
        <f>'CL &amp; Data'!N327</f>
        <v>-26.86298</v>
      </c>
      <c r="U9" s="8"/>
      <c r="V9" s="77">
        <f>'CL &amp; Data'!B327/1000000000</f>
        <v>1.0893999999999999</v>
      </c>
    </row>
    <row r="10" spans="1:22" x14ac:dyDescent="0.25">
      <c r="B10" s="6">
        <f>'CL &amp; Data'!B222/1000000000</f>
        <v>1.2693000000000001</v>
      </c>
      <c r="C10" s="8"/>
      <c r="D10" s="6">
        <f>'CL &amp; Data'!C222</f>
        <v>-6.3060770000000002</v>
      </c>
      <c r="E10" s="13">
        <f t="shared" si="0"/>
        <v>-0.49431850000000033</v>
      </c>
      <c r="F10" s="6">
        <f>'CL &amp; Data'!D222</f>
        <v>-14.145412</v>
      </c>
      <c r="G10" s="8"/>
      <c r="H10" s="6">
        <f>'CL &amp; Data'!C328</f>
        <v>-9.9086751999999994</v>
      </c>
      <c r="I10" s="13">
        <f t="shared" si="1"/>
        <v>-0.21912189999999931</v>
      </c>
      <c r="J10" s="6">
        <f>'CL &amp; Data'!D328</f>
        <v>-14.35571</v>
      </c>
      <c r="L10" s="6">
        <f>'CL &amp; Data'!L222/1000000000</f>
        <v>1.2693000000000001</v>
      </c>
      <c r="M10" s="8"/>
      <c r="N10" s="6">
        <f>'CL &amp; Data'!M222</f>
        <v>-7.2065581999999999</v>
      </c>
      <c r="O10" s="13">
        <f t="shared" si="2"/>
        <v>-0.33112139999999979</v>
      </c>
      <c r="P10" s="6">
        <f>'CL &amp; Data'!N222</f>
        <v>-12.865197</v>
      </c>
      <c r="Q10" s="8"/>
      <c r="R10" s="6">
        <f>'CL &amp; Data'!M328</f>
        <v>-10.275878000000001</v>
      </c>
      <c r="S10" s="13">
        <f t="shared" si="3"/>
        <v>1.1161999999998784E-2</v>
      </c>
      <c r="T10" s="6">
        <f>'CL &amp; Data'!N328</f>
        <v>-26.050128999999998</v>
      </c>
      <c r="U10" s="8"/>
      <c r="V10" s="77">
        <f>'CL &amp; Data'!B328/1000000000</f>
        <v>1.2693000000000001</v>
      </c>
    </row>
    <row r="11" spans="1:22" x14ac:dyDescent="0.25">
      <c r="B11" s="6">
        <f>'CL &amp; Data'!B223/1000000000</f>
        <v>1.4492</v>
      </c>
      <c r="C11" s="8"/>
      <c r="D11" s="6">
        <f>'CL &amp; Data'!C223</f>
        <v>-6.3153180999999998</v>
      </c>
      <c r="E11" s="13">
        <f t="shared" si="0"/>
        <v>-0.5035596</v>
      </c>
      <c r="F11" s="6">
        <f>'CL &amp; Data'!D223</f>
        <v>-13.939341000000001</v>
      </c>
      <c r="G11" s="8"/>
      <c r="H11" s="6">
        <f>'CL &amp; Data'!C329</f>
        <v>-9.9841213</v>
      </c>
      <c r="I11" s="13">
        <f t="shared" si="1"/>
        <v>-0.29456799999999994</v>
      </c>
      <c r="J11" s="6">
        <f>'CL &amp; Data'!D329</f>
        <v>-14.112045999999999</v>
      </c>
      <c r="L11" s="6">
        <f>'CL &amp; Data'!L223/1000000000</f>
        <v>1.4492</v>
      </c>
      <c r="M11" s="8"/>
      <c r="N11" s="6">
        <f>'CL &amp; Data'!M223</f>
        <v>-7.2503418999999996</v>
      </c>
      <c r="O11" s="13">
        <f t="shared" si="2"/>
        <v>-0.37490509999999944</v>
      </c>
      <c r="P11" s="6">
        <f>'CL &amp; Data'!N223</f>
        <v>-12.430781</v>
      </c>
      <c r="Q11" s="8"/>
      <c r="R11" s="6">
        <f>'CL &amp; Data'!M329</f>
        <v>-10.262995</v>
      </c>
      <c r="S11" s="13">
        <f t="shared" si="3"/>
        <v>2.4044999999999206E-2</v>
      </c>
      <c r="T11" s="6">
        <f>'CL &amp; Data'!N329</f>
        <v>-25.491002999999999</v>
      </c>
      <c r="U11" s="8"/>
      <c r="V11" s="77">
        <f>'CL &amp; Data'!B329/1000000000</f>
        <v>1.4492</v>
      </c>
    </row>
    <row r="12" spans="1:22" x14ac:dyDescent="0.25">
      <c r="B12" s="6">
        <f>'CL &amp; Data'!B224/1000000000</f>
        <v>1.6291</v>
      </c>
      <c r="C12" s="8"/>
      <c r="D12" s="6">
        <f>'CL &amp; Data'!C224</f>
        <v>-6.3805250999999998</v>
      </c>
      <c r="E12" s="13">
        <f t="shared" si="0"/>
        <v>-0.56876660000000001</v>
      </c>
      <c r="F12" s="6">
        <f>'CL &amp; Data'!D224</f>
        <v>-13.710369</v>
      </c>
      <c r="G12" s="8"/>
      <c r="H12" s="6">
        <f>'CL &amp; Data'!C330</f>
        <v>-10.027469</v>
      </c>
      <c r="I12" s="13">
        <f t="shared" si="1"/>
        <v>-0.33791569999999993</v>
      </c>
      <c r="J12" s="6">
        <f>'CL &amp; Data'!D330</f>
        <v>-13.749002000000001</v>
      </c>
      <c r="L12" s="6">
        <f>'CL &amp; Data'!L224/1000000000</f>
        <v>1.6291</v>
      </c>
      <c r="M12" s="8"/>
      <c r="N12" s="6">
        <f>'CL &amp; Data'!M224</f>
        <v>-7.2645606999999996</v>
      </c>
      <c r="O12" s="13">
        <f t="shared" si="2"/>
        <v>-0.38912389999999952</v>
      </c>
      <c r="P12" s="6">
        <f>'CL &amp; Data'!N224</f>
        <v>-12.110431</v>
      </c>
      <c r="Q12" s="8"/>
      <c r="R12" s="6">
        <f>'CL &amp; Data'!M330</f>
        <v>-10.287039999999999</v>
      </c>
      <c r="S12" s="13">
        <f t="shared" si="3"/>
        <v>0</v>
      </c>
      <c r="T12" s="6">
        <f>'CL &amp; Data'!N330</f>
        <v>-24.880388</v>
      </c>
      <c r="U12" s="8"/>
      <c r="V12" s="77">
        <f>'CL &amp; Data'!B330/1000000000</f>
        <v>1.6291</v>
      </c>
    </row>
    <row r="13" spans="1:22" x14ac:dyDescent="0.25">
      <c r="B13" s="6">
        <f>'CL &amp; Data'!B225/1000000000</f>
        <v>1.8089999999999999</v>
      </c>
      <c r="C13" s="8"/>
      <c r="D13" s="6">
        <f>'CL &amp; Data'!C225</f>
        <v>-6.418571</v>
      </c>
      <c r="E13" s="13">
        <f t="shared" si="0"/>
        <v>-0.6068125000000002</v>
      </c>
      <c r="F13" s="6">
        <f>'CL &amp; Data'!D225</f>
        <v>-13.375325</v>
      </c>
      <c r="G13" s="8"/>
      <c r="H13" s="6">
        <f>'CL &amp; Data'!C331</f>
        <v>-10.028972</v>
      </c>
      <c r="I13" s="13">
        <f t="shared" si="1"/>
        <v>-0.33941869999999952</v>
      </c>
      <c r="J13" s="6">
        <f>'CL &amp; Data'!D331</f>
        <v>-13.333453</v>
      </c>
      <c r="L13" s="6">
        <f>'CL &amp; Data'!L225/1000000000</f>
        <v>1.8089999999999999</v>
      </c>
      <c r="M13" s="8"/>
      <c r="N13" s="6">
        <f>'CL &amp; Data'!M225</f>
        <v>-7.2843523000000001</v>
      </c>
      <c r="O13" s="13">
        <f t="shared" si="2"/>
        <v>-0.40891549999999999</v>
      </c>
      <c r="P13" s="6">
        <f>'CL &amp; Data'!N225</f>
        <v>-12.038811000000001</v>
      </c>
      <c r="Q13" s="8"/>
      <c r="R13" s="6">
        <f>'CL &amp; Data'!M331</f>
        <v>-10.327958000000001</v>
      </c>
      <c r="S13" s="13">
        <f t="shared" si="3"/>
        <v>-4.0918000000001342E-2</v>
      </c>
      <c r="T13" s="6">
        <f>'CL &amp; Data'!N331</f>
        <v>-24.506136000000001</v>
      </c>
      <c r="U13" s="8"/>
      <c r="V13" s="77">
        <f>'CL &amp; Data'!B331/1000000000</f>
        <v>1.8089999999999999</v>
      </c>
    </row>
    <row r="14" spans="1:22" x14ac:dyDescent="0.25">
      <c r="B14" s="6">
        <f>'CL &amp; Data'!B226/1000000000</f>
        <v>1.9888999999999999</v>
      </c>
      <c r="C14" s="8"/>
      <c r="D14" s="6">
        <f>'CL &amp; Data'!C226</f>
        <v>-6.4980954999999998</v>
      </c>
      <c r="E14" s="13">
        <f t="shared" si="0"/>
        <v>-0.68633699999999997</v>
      </c>
      <c r="F14" s="6">
        <f>'CL &amp; Data'!D226</f>
        <v>-13.220355</v>
      </c>
      <c r="G14" s="8"/>
      <c r="H14" s="6">
        <f>'CL &amp; Data'!C332</f>
        <v>-10.051945</v>
      </c>
      <c r="I14" s="13">
        <f t="shared" si="1"/>
        <v>-0.36239169999999987</v>
      </c>
      <c r="J14" s="6">
        <f>'CL &amp; Data'!D332</f>
        <v>-12.841984999999999</v>
      </c>
      <c r="L14" s="6">
        <f>'CL &amp; Data'!L226/1000000000</f>
        <v>1.9888999999999999</v>
      </c>
      <c r="M14" s="8"/>
      <c r="N14" s="6">
        <f>'CL &amp; Data'!M226</f>
        <v>-7.2962990000000003</v>
      </c>
      <c r="O14" s="13">
        <f t="shared" si="2"/>
        <v>-0.42086220000000019</v>
      </c>
      <c r="P14" s="6">
        <f>'CL &amp; Data'!N226</f>
        <v>-11.903731000000001</v>
      </c>
      <c r="Q14" s="8"/>
      <c r="R14" s="6">
        <f>'CL &amp; Data'!M332</f>
        <v>-10.328027000000001</v>
      </c>
      <c r="S14" s="13">
        <f t="shared" si="3"/>
        <v>-4.0987000000001217E-2</v>
      </c>
      <c r="T14" s="6">
        <f>'CL &amp; Data'!N332</f>
        <v>-23.677149</v>
      </c>
      <c r="U14" s="8"/>
      <c r="V14" s="77">
        <f>'CL &amp; Data'!B332/1000000000</f>
        <v>1.9888999999999999</v>
      </c>
    </row>
    <row r="15" spans="1:22" x14ac:dyDescent="0.25">
      <c r="B15" s="6">
        <f>'CL &amp; Data'!B227/1000000000</f>
        <v>2.1688000000000001</v>
      </c>
      <c r="C15" s="8"/>
      <c r="D15" s="6">
        <f>'CL &amp; Data'!C227</f>
        <v>-6.5417233000000001</v>
      </c>
      <c r="E15" s="13">
        <f t="shared" si="0"/>
        <v>-0.7299648000000003</v>
      </c>
      <c r="F15" s="6">
        <f>'CL &amp; Data'!D227</f>
        <v>-12.854258</v>
      </c>
      <c r="G15" s="8"/>
      <c r="H15" s="6">
        <f>'CL &amp; Data'!C333</f>
        <v>-10.110245000000001</v>
      </c>
      <c r="I15" s="13">
        <f t="shared" si="1"/>
        <v>-0.42069170000000078</v>
      </c>
      <c r="J15" s="6">
        <f>'CL &amp; Data'!D333</f>
        <v>-12.390088</v>
      </c>
      <c r="L15" s="6">
        <f>'CL &amp; Data'!L227/1000000000</f>
        <v>2.1688000000000001</v>
      </c>
      <c r="M15" s="8"/>
      <c r="N15" s="6">
        <f>'CL &amp; Data'!M227</f>
        <v>-7.3065218999999999</v>
      </c>
      <c r="O15" s="13">
        <f t="shared" si="2"/>
        <v>-0.43108509999999978</v>
      </c>
      <c r="P15" s="6">
        <f>'CL &amp; Data'!N227</f>
        <v>-11.718964</v>
      </c>
      <c r="Q15" s="8"/>
      <c r="R15" s="6">
        <f>'CL &amp; Data'!M333</f>
        <v>-10.331263</v>
      </c>
      <c r="S15" s="13">
        <f t="shared" si="3"/>
        <v>-4.4223000000000567E-2</v>
      </c>
      <c r="T15" s="6">
        <f>'CL &amp; Data'!N333</f>
        <v>-23.501149999999999</v>
      </c>
      <c r="U15" s="8"/>
      <c r="V15" s="77">
        <f>'CL &amp; Data'!B333/1000000000</f>
        <v>2.1688000000000001</v>
      </c>
    </row>
    <row r="16" spans="1:22" x14ac:dyDescent="0.25">
      <c r="B16" s="6">
        <f>'CL &amp; Data'!B228/1000000000</f>
        <v>2.3487</v>
      </c>
      <c r="C16" s="8"/>
      <c r="D16" s="6">
        <f>'CL &amp; Data'!C228</f>
        <v>-6.6011968000000003</v>
      </c>
      <c r="E16" s="13">
        <f t="shared" si="0"/>
        <v>-0.78943830000000048</v>
      </c>
      <c r="F16" s="6">
        <f>'CL &amp; Data'!D228</f>
        <v>-12.675649</v>
      </c>
      <c r="G16" s="8"/>
      <c r="H16" s="6">
        <f>'CL &amp; Data'!C334</f>
        <v>-10.204909000000001</v>
      </c>
      <c r="I16" s="13">
        <f t="shared" si="1"/>
        <v>-0.51535570000000064</v>
      </c>
      <c r="J16" s="6">
        <f>'CL &amp; Data'!D334</f>
        <v>-12.07854</v>
      </c>
      <c r="L16" s="6">
        <f>'CL &amp; Data'!L228/1000000000</f>
        <v>2.3487</v>
      </c>
      <c r="M16" s="8"/>
      <c r="N16" s="6">
        <f>'CL &amp; Data'!M228</f>
        <v>-7.3450002999999997</v>
      </c>
      <c r="O16" s="13">
        <f t="shared" si="2"/>
        <v>-0.46956349999999958</v>
      </c>
      <c r="P16" s="6">
        <f>'CL &amp; Data'!N228</f>
        <v>-11.821294</v>
      </c>
      <c r="Q16" s="8"/>
      <c r="R16" s="6">
        <f>'CL &amp; Data'!M334</f>
        <v>-10.332725</v>
      </c>
      <c r="S16" s="13">
        <f t="shared" si="3"/>
        <v>-4.5685000000000642E-2</v>
      </c>
      <c r="T16" s="6">
        <f>'CL &amp; Data'!N334</f>
        <v>-22.905241</v>
      </c>
      <c r="U16" s="8"/>
      <c r="V16" s="77">
        <f>'CL &amp; Data'!B334/1000000000</f>
        <v>2.3487</v>
      </c>
    </row>
    <row r="17" spans="2:22" x14ac:dyDescent="0.25">
      <c r="B17" s="6">
        <f>'CL &amp; Data'!B229/1000000000</f>
        <v>2.5286</v>
      </c>
      <c r="C17" s="8"/>
      <c r="D17" s="6">
        <f>'CL &amp; Data'!C229</f>
        <v>-6.6520782000000001</v>
      </c>
      <c r="E17" s="13">
        <f t="shared" si="0"/>
        <v>-0.84031970000000022</v>
      </c>
      <c r="F17" s="6">
        <f>'CL &amp; Data'!D229</f>
        <v>-12.791447</v>
      </c>
      <c r="G17" s="8"/>
      <c r="H17" s="6">
        <f>'CL &amp; Data'!C335</f>
        <v>-10.250795999999999</v>
      </c>
      <c r="I17" s="13">
        <f t="shared" si="1"/>
        <v>-0.56124269999999932</v>
      </c>
      <c r="J17" s="6">
        <f>'CL &amp; Data'!D335</f>
        <v>-11.667897</v>
      </c>
      <c r="L17" s="6">
        <f>'CL &amp; Data'!L229/1000000000</f>
        <v>2.5286</v>
      </c>
      <c r="M17" s="8"/>
      <c r="N17" s="6">
        <f>'CL &amp; Data'!M229</f>
        <v>-7.3610724999999997</v>
      </c>
      <c r="O17" s="13">
        <f t="shared" si="2"/>
        <v>-0.48563569999999956</v>
      </c>
      <c r="P17" s="6">
        <f>'CL &amp; Data'!N229</f>
        <v>-11.871395</v>
      </c>
      <c r="Q17" s="8"/>
      <c r="R17" s="6">
        <f>'CL &amp; Data'!M335</f>
        <v>-10.359797</v>
      </c>
      <c r="S17" s="13">
        <f t="shared" si="3"/>
        <v>-7.2757000000001071E-2</v>
      </c>
      <c r="T17" s="6">
        <f>'CL &amp; Data'!N335</f>
        <v>-22.715638999999999</v>
      </c>
      <c r="U17" s="8"/>
      <c r="V17" s="77">
        <f>'CL &amp; Data'!B335/1000000000</f>
        <v>2.5286</v>
      </c>
    </row>
    <row r="18" spans="2:22" x14ac:dyDescent="0.25">
      <c r="B18" s="6">
        <f>'CL &amp; Data'!B230/1000000000</f>
        <v>2.7084999999999999</v>
      </c>
      <c r="C18" s="8"/>
      <c r="D18" s="6">
        <f>'CL &amp; Data'!C230</f>
        <v>-6.6522613000000002</v>
      </c>
      <c r="E18" s="13">
        <f t="shared" si="0"/>
        <v>-0.84050280000000033</v>
      </c>
      <c r="F18" s="6">
        <f>'CL &amp; Data'!D230</f>
        <v>-12.820614000000001</v>
      </c>
      <c r="G18" s="8"/>
      <c r="H18" s="6">
        <f>'CL &amp; Data'!C336</f>
        <v>-10.28913</v>
      </c>
      <c r="I18" s="13">
        <f t="shared" si="1"/>
        <v>-0.59957670000000007</v>
      </c>
      <c r="J18" s="6">
        <f>'CL &amp; Data'!D336</f>
        <v>-11.602895</v>
      </c>
      <c r="L18" s="6">
        <f>'CL &amp; Data'!L230/1000000000</f>
        <v>2.7084999999999999</v>
      </c>
      <c r="M18" s="8"/>
      <c r="N18" s="6">
        <f>'CL &amp; Data'!M230</f>
        <v>-7.3761391999999999</v>
      </c>
      <c r="O18" s="13">
        <f t="shared" si="2"/>
        <v>-0.50070239999999977</v>
      </c>
      <c r="P18" s="6">
        <f>'CL &amp; Data'!N230</f>
        <v>-12.051354999999999</v>
      </c>
      <c r="Q18" s="8"/>
      <c r="R18" s="6">
        <f>'CL &amp; Data'!M336</f>
        <v>-10.396901</v>
      </c>
      <c r="S18" s="13">
        <f t="shared" si="3"/>
        <v>-0.10986100000000043</v>
      </c>
      <c r="T18" s="6">
        <f>'CL &amp; Data'!N336</f>
        <v>-21.973140999999998</v>
      </c>
      <c r="U18" s="8"/>
      <c r="V18" s="77">
        <f>'CL &amp; Data'!B336/1000000000</f>
        <v>2.7084999999999999</v>
      </c>
    </row>
    <row r="19" spans="2:22" x14ac:dyDescent="0.25">
      <c r="B19" s="6">
        <f>'CL &amp; Data'!B231/1000000000</f>
        <v>2.8883999999999999</v>
      </c>
      <c r="C19" s="8"/>
      <c r="D19" s="6">
        <f>'CL &amp; Data'!C231</f>
        <v>-6.6538247999999998</v>
      </c>
      <c r="E19" s="13">
        <f t="shared" si="0"/>
        <v>-0.84206629999999993</v>
      </c>
      <c r="F19" s="6">
        <f>'CL &amp; Data'!D231</f>
        <v>-13.196478000000001</v>
      </c>
      <c r="G19" s="8"/>
      <c r="H19" s="6">
        <f>'CL &amp; Data'!C337</f>
        <v>-10.285994000000001</v>
      </c>
      <c r="I19" s="13">
        <f t="shared" si="1"/>
        <v>-0.59644070000000049</v>
      </c>
      <c r="J19" s="6">
        <f>'CL &amp; Data'!D337</f>
        <v>-11.534446000000001</v>
      </c>
      <c r="L19" s="6">
        <f>'CL &amp; Data'!L231/1000000000</f>
        <v>2.8883999999999999</v>
      </c>
      <c r="M19" s="8"/>
      <c r="N19" s="6">
        <f>'CL &amp; Data'!M231</f>
        <v>-7.3612279999999997</v>
      </c>
      <c r="O19" s="13">
        <f t="shared" si="2"/>
        <v>-0.48579119999999953</v>
      </c>
      <c r="P19" s="6">
        <f>'CL &amp; Data'!N231</f>
        <v>-12.218802</v>
      </c>
      <c r="Q19" s="8"/>
      <c r="R19" s="6">
        <f>'CL &amp; Data'!M337</f>
        <v>-10.440386999999999</v>
      </c>
      <c r="S19" s="13">
        <f t="shared" si="3"/>
        <v>-0.15334700000000012</v>
      </c>
      <c r="T19" s="6">
        <f>'CL &amp; Data'!N337</f>
        <v>-21.427009999999999</v>
      </c>
      <c r="U19" s="8"/>
      <c r="V19" s="77">
        <f>'CL &amp; Data'!B337/1000000000</f>
        <v>2.8883999999999999</v>
      </c>
    </row>
    <row r="20" spans="2:22" x14ac:dyDescent="0.25">
      <c r="B20" s="6">
        <f>'CL &amp; Data'!B232/1000000000</f>
        <v>3.0682999999999998</v>
      </c>
      <c r="C20" s="8"/>
      <c r="D20" s="6">
        <f>'CL &amp; Data'!C232</f>
        <v>-6.6117783000000001</v>
      </c>
      <c r="E20" s="13">
        <f t="shared" si="0"/>
        <v>-0.80001980000000028</v>
      </c>
      <c r="F20" s="6">
        <f>'CL &amp; Data'!D232</f>
        <v>-13.287791</v>
      </c>
      <c r="G20" s="8"/>
      <c r="H20" s="6">
        <f>'CL &amp; Data'!C338</f>
        <v>-10.302574</v>
      </c>
      <c r="I20" s="13">
        <f t="shared" si="1"/>
        <v>-0.61302069999999986</v>
      </c>
      <c r="J20" s="6">
        <f>'CL &amp; Data'!D338</f>
        <v>-11.591303999999999</v>
      </c>
      <c r="L20" s="6">
        <f>'CL &amp; Data'!L232/1000000000</f>
        <v>3.0682999999999998</v>
      </c>
      <c r="M20" s="8"/>
      <c r="N20" s="6">
        <f>'CL &amp; Data'!M232</f>
        <v>-7.346787</v>
      </c>
      <c r="O20" s="13">
        <f t="shared" si="2"/>
        <v>-0.47135019999999983</v>
      </c>
      <c r="P20" s="6">
        <f>'CL &amp; Data'!N232</f>
        <v>-12.431084</v>
      </c>
      <c r="Q20" s="8"/>
      <c r="R20" s="6">
        <f>'CL &amp; Data'!M338</f>
        <v>-10.442304</v>
      </c>
      <c r="S20" s="13">
        <f t="shared" si="3"/>
        <v>-0.15526400000000073</v>
      </c>
      <c r="T20" s="6">
        <f>'CL &amp; Data'!N338</f>
        <v>-20.882393</v>
      </c>
      <c r="U20" s="8"/>
      <c r="V20" s="77">
        <f>'CL &amp; Data'!B338/1000000000</f>
        <v>3.0682999999999998</v>
      </c>
    </row>
    <row r="21" spans="2:22" x14ac:dyDescent="0.25">
      <c r="B21" s="6">
        <f>'CL &amp; Data'!B233/1000000000</f>
        <v>3.2482000000000002</v>
      </c>
      <c r="C21" s="8"/>
      <c r="D21" s="6">
        <f>'CL &amp; Data'!C233</f>
        <v>-6.6198106000000001</v>
      </c>
      <c r="E21" s="13">
        <f t="shared" si="0"/>
        <v>-0.80805210000000027</v>
      </c>
      <c r="F21" s="6">
        <f>'CL &amp; Data'!D233</f>
        <v>-13.728906</v>
      </c>
      <c r="G21" s="8"/>
      <c r="H21" s="6">
        <f>'CL &amp; Data'!C339</f>
        <v>-10.279555999999999</v>
      </c>
      <c r="I21" s="13">
        <f t="shared" si="1"/>
        <v>-0.59000269999999944</v>
      </c>
      <c r="J21" s="6">
        <f>'CL &amp; Data'!D339</f>
        <v>-11.588501000000001</v>
      </c>
      <c r="L21" s="6">
        <f>'CL &amp; Data'!L233/1000000000</f>
        <v>3.2482000000000002</v>
      </c>
      <c r="M21" s="8"/>
      <c r="N21" s="6">
        <f>'CL &amp; Data'!M233</f>
        <v>-7.3638411000000001</v>
      </c>
      <c r="O21" s="13">
        <f t="shared" si="2"/>
        <v>-0.48840430000000001</v>
      </c>
      <c r="P21" s="6">
        <f>'CL &amp; Data'!N233</f>
        <v>-12.702700999999999</v>
      </c>
      <c r="Q21" s="8"/>
      <c r="R21" s="6">
        <f>'CL &amp; Data'!M339</f>
        <v>-10.463861</v>
      </c>
      <c r="S21" s="13">
        <f t="shared" si="3"/>
        <v>-0.17682100000000034</v>
      </c>
      <c r="T21" s="6">
        <f>'CL &amp; Data'!N339</f>
        <v>-20.523143999999998</v>
      </c>
      <c r="U21" s="8"/>
      <c r="V21" s="77">
        <f>'CL &amp; Data'!B339/1000000000</f>
        <v>3.2482000000000002</v>
      </c>
    </row>
    <row r="22" spans="2:22" x14ac:dyDescent="0.25">
      <c r="B22" s="6">
        <f>'CL &amp; Data'!B234/1000000000</f>
        <v>3.4281000000000001</v>
      </c>
      <c r="C22" s="8"/>
      <c r="D22" s="6">
        <f>'CL &amp; Data'!C234</f>
        <v>-6.5888438000000003</v>
      </c>
      <c r="E22" s="13">
        <f t="shared" si="0"/>
        <v>-0.77708530000000042</v>
      </c>
      <c r="F22" s="6">
        <f>'CL &amp; Data'!D234</f>
        <v>-13.879593</v>
      </c>
      <c r="G22" s="8"/>
      <c r="H22" s="6">
        <f>'CL &amp; Data'!C340</f>
        <v>-10.2768</v>
      </c>
      <c r="I22" s="13">
        <f t="shared" si="1"/>
        <v>-0.58724669999999968</v>
      </c>
      <c r="J22" s="6">
        <f>'CL &amp; Data'!D340</f>
        <v>-11.630395</v>
      </c>
      <c r="L22" s="6">
        <f>'CL &amp; Data'!L234/1000000000</f>
        <v>3.4281000000000001</v>
      </c>
      <c r="M22" s="8"/>
      <c r="N22" s="6">
        <f>'CL &amp; Data'!M234</f>
        <v>-7.3232955999999998</v>
      </c>
      <c r="O22" s="13">
        <f t="shared" si="2"/>
        <v>-0.44785879999999967</v>
      </c>
      <c r="P22" s="6">
        <f>'CL &amp; Data'!N234</f>
        <v>-12.780957000000001</v>
      </c>
      <c r="Q22" s="8"/>
      <c r="R22" s="6">
        <f>'CL &amp; Data'!M340</f>
        <v>-10.466431999999999</v>
      </c>
      <c r="S22" s="13">
        <f t="shared" si="3"/>
        <v>-0.179392</v>
      </c>
      <c r="T22" s="6">
        <f>'CL &amp; Data'!N340</f>
        <v>-20.003174000000001</v>
      </c>
      <c r="U22" s="8"/>
      <c r="V22" s="77">
        <f>'CL &amp; Data'!B340/1000000000</f>
        <v>3.4281000000000001</v>
      </c>
    </row>
    <row r="23" spans="2:22" x14ac:dyDescent="0.25">
      <c r="B23" s="6">
        <f>'CL &amp; Data'!B235/1000000000</f>
        <v>3.6080000000000001</v>
      </c>
      <c r="C23" s="8"/>
      <c r="D23" s="6">
        <f>'CL &amp; Data'!C235</f>
        <v>-6.5552868999999996</v>
      </c>
      <c r="E23" s="13">
        <f t="shared" si="0"/>
        <v>-0.74352839999999976</v>
      </c>
      <c r="F23" s="6">
        <f>'CL &amp; Data'!D235</f>
        <v>-14.079373</v>
      </c>
      <c r="G23" s="8"/>
      <c r="H23" s="6">
        <f>'CL &amp; Data'!C341</f>
        <v>-10.254944999999999</v>
      </c>
      <c r="I23" s="13">
        <f t="shared" si="1"/>
        <v>-0.56539169999999928</v>
      </c>
      <c r="J23" s="6">
        <f>'CL &amp; Data'!D341</f>
        <v>-11.733283999999999</v>
      </c>
      <c r="L23" s="6">
        <f>'CL &amp; Data'!L235/1000000000</f>
        <v>3.6080000000000001</v>
      </c>
      <c r="M23" s="8"/>
      <c r="N23" s="6">
        <f>'CL &amp; Data'!M235</f>
        <v>-7.3434590999999996</v>
      </c>
      <c r="O23" s="13">
        <f t="shared" si="2"/>
        <v>-0.46802229999999945</v>
      </c>
      <c r="P23" s="6">
        <f>'CL &amp; Data'!N235</f>
        <v>-13.08001</v>
      </c>
      <c r="Q23" s="8"/>
      <c r="R23" s="6">
        <f>'CL &amp; Data'!M341</f>
        <v>-10.518627</v>
      </c>
      <c r="S23" s="13">
        <f t="shared" si="3"/>
        <v>-0.2315870000000011</v>
      </c>
      <c r="T23" s="6">
        <f>'CL &amp; Data'!N341</f>
        <v>-19.587924999999998</v>
      </c>
      <c r="U23" s="8"/>
      <c r="V23" s="77">
        <f>'CL &amp; Data'!B341/1000000000</f>
        <v>3.6080000000000001</v>
      </c>
    </row>
    <row r="24" spans="2:22" x14ac:dyDescent="0.25">
      <c r="B24" s="6">
        <f>'CL &amp; Data'!B236/1000000000</f>
        <v>3.7879</v>
      </c>
      <c r="C24" s="8"/>
      <c r="D24" s="6">
        <f>'CL &amp; Data'!C236</f>
        <v>-6.5092907000000002</v>
      </c>
      <c r="E24" s="13">
        <f t="shared" si="0"/>
        <v>-0.69753220000000038</v>
      </c>
      <c r="F24" s="6">
        <f>'CL &amp; Data'!D236</f>
        <v>-14.253994</v>
      </c>
      <c r="G24" s="8"/>
      <c r="H24" s="6">
        <f>'CL &amp; Data'!C342</f>
        <v>-10.224921999999999</v>
      </c>
      <c r="I24" s="13">
        <f t="shared" si="1"/>
        <v>-0.53536869999999936</v>
      </c>
      <c r="J24" s="6">
        <f>'CL &amp; Data'!D342</f>
        <v>-11.959102</v>
      </c>
      <c r="L24" s="6">
        <f>'CL &amp; Data'!L236/1000000000</f>
        <v>3.7879</v>
      </c>
      <c r="M24" s="8"/>
      <c r="N24" s="6">
        <f>'CL &amp; Data'!M236</f>
        <v>-7.2953853999999998</v>
      </c>
      <c r="O24" s="13">
        <f t="shared" si="2"/>
        <v>-0.41994859999999967</v>
      </c>
      <c r="P24" s="6">
        <f>'CL &amp; Data'!N236</f>
        <v>-13.119700999999999</v>
      </c>
      <c r="Q24" s="8"/>
      <c r="R24" s="6">
        <f>'CL &amp; Data'!M342</f>
        <v>-10.577795</v>
      </c>
      <c r="S24" s="13">
        <f t="shared" si="3"/>
        <v>-0.29075500000000076</v>
      </c>
      <c r="T24" s="6">
        <f>'CL &amp; Data'!N342</f>
        <v>-18.861802999999998</v>
      </c>
      <c r="U24" s="8"/>
      <c r="V24" s="77">
        <f>'CL &amp; Data'!B342/1000000000</f>
        <v>3.7879</v>
      </c>
    </row>
    <row r="25" spans="2:22" x14ac:dyDescent="0.25">
      <c r="B25" s="6">
        <f>'CL &amp; Data'!B237/1000000000</f>
        <v>3.9678</v>
      </c>
      <c r="C25" s="8"/>
      <c r="D25" s="6">
        <f>'CL &amp; Data'!C237</f>
        <v>-6.4338923000000001</v>
      </c>
      <c r="E25" s="13">
        <f t="shared" si="0"/>
        <v>-0.62213380000000029</v>
      </c>
      <c r="F25" s="6">
        <f>'CL &amp; Data'!D237</f>
        <v>-14.469196</v>
      </c>
      <c r="G25" s="8"/>
      <c r="H25" s="6">
        <f>'CL &amp; Data'!C343</f>
        <v>-10.175461</v>
      </c>
      <c r="I25" s="13">
        <f t="shared" si="1"/>
        <v>-0.48590770000000028</v>
      </c>
      <c r="J25" s="6">
        <f>'CL &amp; Data'!D343</f>
        <v>-12.298708</v>
      </c>
      <c r="L25" s="6">
        <f>'CL &amp; Data'!L237/1000000000</f>
        <v>3.9678</v>
      </c>
      <c r="M25" s="8"/>
      <c r="N25" s="6">
        <f>'CL &amp; Data'!M237</f>
        <v>-7.3693676000000004</v>
      </c>
      <c r="O25" s="13">
        <f t="shared" si="2"/>
        <v>-0.49393080000000023</v>
      </c>
      <c r="P25" s="6">
        <f>'CL &amp; Data'!N237</f>
        <v>-13.432796</v>
      </c>
      <c r="Q25" s="8"/>
      <c r="R25" s="6">
        <f>'CL &amp; Data'!M343</f>
        <v>-10.639199</v>
      </c>
      <c r="S25" s="13">
        <f t="shared" si="3"/>
        <v>-0.35215900000000033</v>
      </c>
      <c r="T25" s="6">
        <f>'CL &amp; Data'!N343</f>
        <v>-18.025379000000001</v>
      </c>
      <c r="U25" s="8"/>
      <c r="V25" s="77">
        <f>'CL &amp; Data'!B343/1000000000</f>
        <v>3.9678</v>
      </c>
    </row>
    <row r="26" spans="2:22" x14ac:dyDescent="0.25">
      <c r="B26" s="6">
        <f>'CL &amp; Data'!B238/1000000000</f>
        <v>4.1477000000000004</v>
      </c>
      <c r="C26" s="8"/>
      <c r="D26" s="6">
        <f>'CL &amp; Data'!C238</f>
        <v>-6.4027013999999998</v>
      </c>
      <c r="E26" s="13">
        <f t="shared" si="0"/>
        <v>-0.59094289999999994</v>
      </c>
      <c r="F26" s="6">
        <f>'CL &amp; Data'!D238</f>
        <v>-14.654007</v>
      </c>
      <c r="G26" s="8"/>
      <c r="H26" s="6">
        <f>'CL &amp; Data'!C344</f>
        <v>-10.102857</v>
      </c>
      <c r="I26" s="13">
        <f t="shared" si="1"/>
        <v>-0.41330370000000016</v>
      </c>
      <c r="J26" s="6">
        <f>'CL &amp; Data'!D344</f>
        <v>-12.396205999999999</v>
      </c>
      <c r="L26" s="6">
        <f>'CL &amp; Data'!L238/1000000000</f>
        <v>4.1477000000000004</v>
      </c>
      <c r="M26" s="8"/>
      <c r="N26" s="6">
        <f>'CL &amp; Data'!M238</f>
        <v>-7.3732218999999999</v>
      </c>
      <c r="O26" s="13">
        <f t="shared" si="2"/>
        <v>-0.49778509999999976</v>
      </c>
      <c r="P26" s="6">
        <f>'CL &amp; Data'!N238</f>
        <v>-13.291895999999999</v>
      </c>
      <c r="Q26" s="8"/>
      <c r="R26" s="6">
        <f>'CL &amp; Data'!M344</f>
        <v>-10.703158</v>
      </c>
      <c r="S26" s="13">
        <f t="shared" si="3"/>
        <v>-0.41611800000000088</v>
      </c>
      <c r="T26" s="6">
        <f>'CL &amp; Data'!N344</f>
        <v>-17.445473</v>
      </c>
      <c r="U26" s="8"/>
      <c r="V26" s="77">
        <f>'CL &amp; Data'!B344/1000000000</f>
        <v>4.1477000000000004</v>
      </c>
    </row>
    <row r="27" spans="2:22" x14ac:dyDescent="0.25">
      <c r="B27" s="6">
        <f>'CL &amp; Data'!B239/1000000000</f>
        <v>4.3276000000000003</v>
      </c>
      <c r="C27" s="8"/>
      <c r="D27" s="6">
        <f>'CL &amp; Data'!C239</f>
        <v>-6.3011255000000004</v>
      </c>
      <c r="E27" s="13">
        <f t="shared" si="0"/>
        <v>-0.48936700000000055</v>
      </c>
      <c r="F27" s="6">
        <f>'CL &amp; Data'!D239</f>
        <v>-14.495293999999999</v>
      </c>
      <c r="G27" s="8"/>
      <c r="H27" s="6">
        <f>'CL &amp; Data'!C345</f>
        <v>-10.113683999999999</v>
      </c>
      <c r="I27" s="13">
        <f t="shared" si="1"/>
        <v>-0.42413069999999919</v>
      </c>
      <c r="J27" s="6">
        <f>'CL &amp; Data'!D345</f>
        <v>-12.548973</v>
      </c>
      <c r="L27" s="6">
        <f>'CL &amp; Data'!L239/1000000000</f>
        <v>4.3276000000000003</v>
      </c>
      <c r="M27" s="8"/>
      <c r="N27" s="6">
        <f>'CL &amp; Data'!M239</f>
        <v>-7.4499339999999998</v>
      </c>
      <c r="O27" s="13">
        <f t="shared" si="2"/>
        <v>-0.57449719999999971</v>
      </c>
      <c r="P27" s="6">
        <f>'CL &amp; Data'!N239</f>
        <v>-13.261914000000001</v>
      </c>
      <c r="Q27" s="8"/>
      <c r="R27" s="6">
        <f>'CL &amp; Data'!M345</f>
        <v>-10.675836</v>
      </c>
      <c r="S27" s="13">
        <f t="shared" si="3"/>
        <v>-0.38879600000000103</v>
      </c>
      <c r="T27" s="6">
        <f>'CL &amp; Data'!N345</f>
        <v>-16.780591999999999</v>
      </c>
      <c r="U27" s="8"/>
      <c r="V27" s="77">
        <f>'CL &amp; Data'!B345/1000000000</f>
        <v>4.3276000000000003</v>
      </c>
    </row>
    <row r="28" spans="2:22" x14ac:dyDescent="0.25">
      <c r="B28" s="6">
        <f>'CL &amp; Data'!B240/1000000000</f>
        <v>4.5075000000000003</v>
      </c>
      <c r="C28" s="8"/>
      <c r="D28" s="6">
        <f>'CL &amp; Data'!C240</f>
        <v>-6.2391595999999998</v>
      </c>
      <c r="E28" s="13">
        <f t="shared" si="0"/>
        <v>-0.42740109999999998</v>
      </c>
      <c r="F28" s="6">
        <f>'CL &amp; Data'!D240</f>
        <v>-14.670617999999999</v>
      </c>
      <c r="G28" s="8"/>
      <c r="H28" s="6">
        <f>'CL &amp; Data'!C346</f>
        <v>-10.142775</v>
      </c>
      <c r="I28" s="13">
        <f t="shared" si="1"/>
        <v>-0.45322170000000028</v>
      </c>
      <c r="J28" s="6">
        <f>'CL &amp; Data'!D346</f>
        <v>-12.361661</v>
      </c>
      <c r="L28" s="6">
        <f>'CL &amp; Data'!L240/1000000000</f>
        <v>4.5075000000000003</v>
      </c>
      <c r="M28" s="8"/>
      <c r="N28" s="6">
        <f>'CL &amp; Data'!M240</f>
        <v>-7.4552902999999997</v>
      </c>
      <c r="O28" s="13">
        <f t="shared" si="2"/>
        <v>-0.57985349999999958</v>
      </c>
      <c r="P28" s="6">
        <f>'CL &amp; Data'!N240</f>
        <v>-12.831469</v>
      </c>
      <c r="Q28" s="8"/>
      <c r="R28" s="6">
        <f>'CL &amp; Data'!M346</f>
        <v>-10.670731</v>
      </c>
      <c r="S28" s="13">
        <f t="shared" si="3"/>
        <v>-0.38369100000000067</v>
      </c>
      <c r="T28" s="6">
        <f>'CL &amp; Data'!N346</f>
        <v>-16.444559000000002</v>
      </c>
      <c r="U28" s="8"/>
      <c r="V28" s="77">
        <f>'CL &amp; Data'!B346/1000000000</f>
        <v>4.5075000000000003</v>
      </c>
    </row>
    <row r="29" spans="2:22" x14ac:dyDescent="0.25">
      <c r="B29" s="6">
        <f>'CL &amp; Data'!B241/1000000000</f>
        <v>4.6874000000000002</v>
      </c>
      <c r="C29" s="8"/>
      <c r="D29" s="6">
        <f>'CL &amp; Data'!C241</f>
        <v>-6.0975833000000002</v>
      </c>
      <c r="E29" s="13">
        <f t="shared" si="0"/>
        <v>-0.28582480000000032</v>
      </c>
      <c r="F29" s="6">
        <f>'CL &amp; Data'!D241</f>
        <v>-14.417863000000001</v>
      </c>
      <c r="G29" s="8"/>
      <c r="H29" s="6">
        <f>'CL &amp; Data'!C347</f>
        <v>-10.235699</v>
      </c>
      <c r="I29" s="13">
        <f t="shared" si="1"/>
        <v>-0.54614570000000029</v>
      </c>
      <c r="J29" s="6">
        <f>'CL &amp; Data'!D347</f>
        <v>-12.163223</v>
      </c>
      <c r="L29" s="6">
        <f>'CL &amp; Data'!L241/1000000000</f>
        <v>4.6874000000000002</v>
      </c>
      <c r="M29" s="8"/>
      <c r="N29" s="6">
        <f>'CL &amp; Data'!M241</f>
        <v>-7.4758620000000002</v>
      </c>
      <c r="O29" s="13">
        <f t="shared" si="2"/>
        <v>-0.6004252000000001</v>
      </c>
      <c r="P29" s="6">
        <f>'CL &amp; Data'!N241</f>
        <v>-12.388392</v>
      </c>
      <c r="Q29" s="8"/>
      <c r="R29" s="6">
        <f>'CL &amp; Data'!M347</f>
        <v>-10.618898</v>
      </c>
      <c r="S29" s="13">
        <f t="shared" si="3"/>
        <v>-0.33185800000000043</v>
      </c>
      <c r="T29" s="6">
        <f>'CL &amp; Data'!N347</f>
        <v>-16.041284999999998</v>
      </c>
      <c r="U29" s="8"/>
      <c r="V29" s="77">
        <f>'CL &amp; Data'!B347/1000000000</f>
        <v>4.6874000000000002</v>
      </c>
    </row>
    <row r="30" spans="2:22" x14ac:dyDescent="0.25">
      <c r="B30" s="6">
        <f>'CL &amp; Data'!B242/1000000000</f>
        <v>4.8673000000000002</v>
      </c>
      <c r="C30" s="8"/>
      <c r="D30" s="6">
        <f>'CL &amp; Data'!C242</f>
        <v>-5.9839314999999997</v>
      </c>
      <c r="E30" s="13">
        <f t="shared" si="0"/>
        <v>-0.17217299999999991</v>
      </c>
      <c r="F30" s="6">
        <f>'CL &amp; Data'!D242</f>
        <v>-14.414515</v>
      </c>
      <c r="G30" s="8"/>
      <c r="H30" s="6">
        <f>'CL &amp; Data'!C348</f>
        <v>-10.262313000000001</v>
      </c>
      <c r="I30" s="13">
        <f t="shared" si="1"/>
        <v>-0.57275970000000065</v>
      </c>
      <c r="J30" s="6">
        <f>'CL &amp; Data'!D348</f>
        <v>-11.864784</v>
      </c>
      <c r="L30" s="6">
        <f>'CL &amp; Data'!L242/1000000000</f>
        <v>4.8673000000000002</v>
      </c>
      <c r="M30" s="8"/>
      <c r="N30" s="6">
        <f>'CL &amp; Data'!M242</f>
        <v>-7.5116272000000004</v>
      </c>
      <c r="O30" s="13">
        <f t="shared" si="2"/>
        <v>-0.63619040000000027</v>
      </c>
      <c r="P30" s="6">
        <f>'CL &amp; Data'!N242</f>
        <v>-11.682150999999999</v>
      </c>
      <c r="Q30" s="8"/>
      <c r="R30" s="6">
        <f>'CL &amp; Data'!M348</f>
        <v>-10.671376</v>
      </c>
      <c r="S30" s="13">
        <f t="shared" si="3"/>
        <v>-0.38433600000000112</v>
      </c>
      <c r="T30" s="6">
        <f>'CL &amp; Data'!N348</f>
        <v>-15.689394999999999</v>
      </c>
      <c r="U30" s="8"/>
      <c r="V30" s="77">
        <f>'CL &amp; Data'!B348/1000000000</f>
        <v>4.8673000000000002</v>
      </c>
    </row>
    <row r="31" spans="2:22" x14ac:dyDescent="0.25">
      <c r="B31" s="6">
        <f>'CL &amp; Data'!B243/1000000000</f>
        <v>5.0472000000000001</v>
      </c>
      <c r="C31" s="8"/>
      <c r="D31" s="6">
        <f>'CL &amp; Data'!C243</f>
        <v>-5.8731985</v>
      </c>
      <c r="E31" s="13">
        <f t="shared" si="0"/>
        <v>-6.1440000000000161E-2</v>
      </c>
      <c r="F31" s="6">
        <f>'CL &amp; Data'!D243</f>
        <v>-14.137686</v>
      </c>
      <c r="G31" s="8"/>
      <c r="H31" s="6">
        <f>'CL &amp; Data'!C349</f>
        <v>-10.288512000000001</v>
      </c>
      <c r="I31" s="13">
        <f t="shared" si="1"/>
        <v>-0.59895870000000073</v>
      </c>
      <c r="J31" s="6">
        <f>'CL &amp; Data'!D349</f>
        <v>-11.735353</v>
      </c>
      <c r="L31" s="6">
        <f>'CL &amp; Data'!L243/1000000000</f>
        <v>5.0472000000000001</v>
      </c>
      <c r="M31" s="8"/>
      <c r="N31" s="6">
        <f>'CL &amp; Data'!M243</f>
        <v>-7.5527587</v>
      </c>
      <c r="O31" s="13">
        <f t="shared" si="2"/>
        <v>-0.67732189999999992</v>
      </c>
      <c r="P31" s="6">
        <f>'CL &amp; Data'!N243</f>
        <v>-10.991313</v>
      </c>
      <c r="Q31" s="8"/>
      <c r="R31" s="6">
        <f>'CL &amp; Data'!M349</f>
        <v>-10.713846</v>
      </c>
      <c r="S31" s="13">
        <f t="shared" si="3"/>
        <v>-0.42680600000000091</v>
      </c>
      <c r="T31" s="6">
        <f>'CL &amp; Data'!N349</f>
        <v>-15.0832</v>
      </c>
      <c r="U31" s="8"/>
      <c r="V31" s="77">
        <f>'CL &amp; Data'!B349/1000000000</f>
        <v>5.0472000000000001</v>
      </c>
    </row>
    <row r="32" spans="2:22" x14ac:dyDescent="0.25">
      <c r="B32" s="6">
        <f>'CL &amp; Data'!B244/1000000000</f>
        <v>5.2271000000000001</v>
      </c>
      <c r="C32" s="8"/>
      <c r="D32" s="6">
        <f>'CL &amp; Data'!C244</f>
        <v>-5.8117584999999998</v>
      </c>
      <c r="E32" s="13">
        <f t="shared" si="0"/>
        <v>0</v>
      </c>
      <c r="F32" s="6">
        <f>'CL &amp; Data'!D244</f>
        <v>-13.920783999999999</v>
      </c>
      <c r="G32" s="8"/>
      <c r="H32" s="6">
        <f>'CL &amp; Data'!C350</f>
        <v>-10.282940999999999</v>
      </c>
      <c r="I32" s="13">
        <f t="shared" si="1"/>
        <v>-0.59338769999999919</v>
      </c>
      <c r="J32" s="6">
        <f>'CL &amp; Data'!D350</f>
        <v>-11.586463</v>
      </c>
      <c r="L32" s="6">
        <f>'CL &amp; Data'!L244/1000000000</f>
        <v>5.2271000000000001</v>
      </c>
      <c r="M32" s="8"/>
      <c r="N32" s="6">
        <f>'CL &amp; Data'!M244</f>
        <v>-7.6341925000000002</v>
      </c>
      <c r="O32" s="13">
        <f t="shared" si="2"/>
        <v>-0.75875570000000003</v>
      </c>
      <c r="P32" s="6">
        <f>'CL &amp; Data'!N244</f>
        <v>-10.329815</v>
      </c>
      <c r="Q32" s="8"/>
      <c r="R32" s="6">
        <f>'CL &amp; Data'!M350</f>
        <v>-10.777984999999999</v>
      </c>
      <c r="S32" s="13">
        <f t="shared" si="3"/>
        <v>-0.49094499999999996</v>
      </c>
      <c r="T32" s="6">
        <f>'CL &amp; Data'!N350</f>
        <v>-14.639037999999999</v>
      </c>
      <c r="U32" s="8"/>
      <c r="V32" s="77">
        <f>'CL &amp; Data'!B350/1000000000</f>
        <v>5.2271000000000001</v>
      </c>
    </row>
    <row r="33" spans="2:22" x14ac:dyDescent="0.25">
      <c r="B33" s="6">
        <f>'CL &amp; Data'!B245/1000000000</f>
        <v>5.407</v>
      </c>
      <c r="C33" s="8"/>
      <c r="D33" s="6">
        <f>'CL &amp; Data'!C245</f>
        <v>-5.8308954000000002</v>
      </c>
      <c r="E33" s="13">
        <f t="shared" si="0"/>
        <v>-1.9136900000000345E-2</v>
      </c>
      <c r="F33" s="6">
        <f>'CL &amp; Data'!D245</f>
        <v>-13.546739000000001</v>
      </c>
      <c r="G33" s="8"/>
      <c r="H33" s="6">
        <f>'CL &amp; Data'!C351</f>
        <v>-10.275607000000001</v>
      </c>
      <c r="I33" s="13">
        <f t="shared" si="1"/>
        <v>-0.58605370000000079</v>
      </c>
      <c r="J33" s="6">
        <f>'CL &amp; Data'!D351</f>
        <v>-11.496957999999999</v>
      </c>
      <c r="L33" s="6">
        <f>'CL &amp; Data'!L245/1000000000</f>
        <v>5.407</v>
      </c>
      <c r="M33" s="8"/>
      <c r="N33" s="6">
        <f>'CL &amp; Data'!M245</f>
        <v>-7.6466751000000004</v>
      </c>
      <c r="O33" s="13">
        <f t="shared" si="2"/>
        <v>-0.77123830000000027</v>
      </c>
      <c r="P33" s="6">
        <f>'CL &amp; Data'!N245</f>
        <v>-9.7052679000000008</v>
      </c>
      <c r="Q33" s="8"/>
      <c r="R33" s="6">
        <f>'CL &amp; Data'!M351</f>
        <v>-10.799491</v>
      </c>
      <c r="S33" s="13">
        <f t="shared" si="3"/>
        <v>-0.51245100000000043</v>
      </c>
      <c r="T33" s="6">
        <f>'CL &amp; Data'!N351</f>
        <v>-14.116225999999999</v>
      </c>
      <c r="U33" s="8"/>
      <c r="V33" s="77">
        <f>'CL &amp; Data'!B351/1000000000</f>
        <v>5.407</v>
      </c>
    </row>
    <row r="34" spans="2:22" x14ac:dyDescent="0.25">
      <c r="B34" s="6">
        <f>'CL &amp; Data'!B246/1000000000</f>
        <v>5.5869</v>
      </c>
      <c r="C34" s="8"/>
      <c r="D34" s="6">
        <f>'CL &amp; Data'!C246</f>
        <v>-5.8229213</v>
      </c>
      <c r="E34" s="13">
        <f t="shared" si="0"/>
        <v>-1.1162800000000139E-2</v>
      </c>
      <c r="F34" s="6">
        <f>'CL &amp; Data'!D246</f>
        <v>-13.058968999999999</v>
      </c>
      <c r="G34" s="8"/>
      <c r="H34" s="6">
        <f>'CL &amp; Data'!C352</f>
        <v>-10.305966</v>
      </c>
      <c r="I34" s="13">
        <f t="shared" si="1"/>
        <v>-0.6164126999999997</v>
      </c>
      <c r="J34" s="6">
        <f>'CL &amp; Data'!D352</f>
        <v>-11.483828000000001</v>
      </c>
      <c r="L34" s="6">
        <f>'CL &amp; Data'!L246/1000000000</f>
        <v>5.5869</v>
      </c>
      <c r="M34" s="8"/>
      <c r="N34" s="6">
        <f>'CL &amp; Data'!M246</f>
        <v>-7.6930652000000004</v>
      </c>
      <c r="O34" s="13">
        <f t="shared" si="2"/>
        <v>-0.81762840000000025</v>
      </c>
      <c r="P34" s="6">
        <f>'CL &amp; Data'!N246</f>
        <v>-9.3363437999999999</v>
      </c>
      <c r="Q34" s="8"/>
      <c r="R34" s="6">
        <f>'CL &amp; Data'!M352</f>
        <v>-10.799056</v>
      </c>
      <c r="S34" s="13">
        <f t="shared" si="3"/>
        <v>-0.51201600000000091</v>
      </c>
      <c r="T34" s="6">
        <f>'CL &amp; Data'!N352</f>
        <v>-13.601737</v>
      </c>
      <c r="U34" s="8"/>
      <c r="V34" s="77">
        <f>'CL &amp; Data'!B352/1000000000</f>
        <v>5.5869</v>
      </c>
    </row>
    <row r="35" spans="2:22" x14ac:dyDescent="0.25">
      <c r="B35" s="6">
        <f>'CL &amp; Data'!B247/1000000000</f>
        <v>5.7667999999999999</v>
      </c>
      <c r="C35" s="8"/>
      <c r="D35" s="6">
        <f>'CL &amp; Data'!C247</f>
        <v>-5.8839325999999996</v>
      </c>
      <c r="E35" s="13">
        <f t="shared" si="0"/>
        <v>-7.2174099999999797E-2</v>
      </c>
      <c r="F35" s="6">
        <f>'CL &amp; Data'!D247</f>
        <v>-12.672101</v>
      </c>
      <c r="G35" s="8"/>
      <c r="H35" s="6">
        <f>'CL &amp; Data'!C353</f>
        <v>-10.288952999999999</v>
      </c>
      <c r="I35" s="13">
        <f t="shared" si="1"/>
        <v>-0.59939969999999931</v>
      </c>
      <c r="J35" s="6">
        <f>'CL &amp; Data'!D353</f>
        <v>-11.32418</v>
      </c>
      <c r="L35" s="6">
        <f>'CL &amp; Data'!L247/1000000000</f>
        <v>5.7667999999999999</v>
      </c>
      <c r="M35" s="8"/>
      <c r="N35" s="6">
        <f>'CL &amp; Data'!M247</f>
        <v>-7.7021227000000003</v>
      </c>
      <c r="O35" s="13">
        <f t="shared" si="2"/>
        <v>-0.8266859000000002</v>
      </c>
      <c r="P35" s="6">
        <f>'CL &amp; Data'!N247</f>
        <v>-9.0500793000000002</v>
      </c>
      <c r="Q35" s="8"/>
      <c r="R35" s="6">
        <f>'CL &amp; Data'!M353</f>
        <v>-10.853119</v>
      </c>
      <c r="S35" s="13">
        <f t="shared" si="3"/>
        <v>-0.56607900000000022</v>
      </c>
      <c r="T35" s="6">
        <f>'CL &amp; Data'!N353</f>
        <v>-13.271076000000001</v>
      </c>
      <c r="U35" s="8"/>
      <c r="V35" s="77">
        <f>'CL &amp; Data'!B353/1000000000</f>
        <v>5.7667999999999999</v>
      </c>
    </row>
    <row r="36" spans="2:22" x14ac:dyDescent="0.25">
      <c r="B36" s="6">
        <f>'CL &amp; Data'!B248/1000000000</f>
        <v>5.9466999999999999</v>
      </c>
      <c r="C36" s="8"/>
      <c r="D36" s="6">
        <f>'CL &amp; Data'!C248</f>
        <v>-5.8836101999999997</v>
      </c>
      <c r="E36" s="13">
        <f t="shared" si="0"/>
        <v>-7.1851699999999852E-2</v>
      </c>
      <c r="F36" s="6">
        <f>'CL &amp; Data'!D248</f>
        <v>-12.268442</v>
      </c>
      <c r="G36" s="8"/>
      <c r="H36" s="6">
        <f>'CL &amp; Data'!C354</f>
        <v>-10.315435000000001</v>
      </c>
      <c r="I36" s="13">
        <f t="shared" si="1"/>
        <v>-0.62588170000000076</v>
      </c>
      <c r="J36" s="6">
        <f>'CL &amp; Data'!D354</f>
        <v>-11.333119</v>
      </c>
      <c r="L36" s="6">
        <f>'CL &amp; Data'!L248/1000000000</f>
        <v>5.9466999999999999</v>
      </c>
      <c r="M36" s="8"/>
      <c r="N36" s="6">
        <f>'CL &amp; Data'!M248</f>
        <v>-7.7897530000000001</v>
      </c>
      <c r="O36" s="13">
        <f t="shared" si="2"/>
        <v>-0.91431620000000002</v>
      </c>
      <c r="P36" s="6">
        <f>'CL &amp; Data'!N248</f>
        <v>-8.8907337000000002</v>
      </c>
      <c r="Q36" s="8"/>
      <c r="R36" s="6">
        <f>'CL &amp; Data'!M354</f>
        <v>-10.899818</v>
      </c>
      <c r="S36" s="13">
        <f t="shared" si="3"/>
        <v>-0.61277800000000049</v>
      </c>
      <c r="T36" s="6">
        <f>'CL &amp; Data'!N354</f>
        <v>-12.773771999999999</v>
      </c>
      <c r="U36" s="8"/>
      <c r="V36" s="77">
        <f>'CL &amp; Data'!B354/1000000000</f>
        <v>5.9466999999999999</v>
      </c>
    </row>
    <row r="37" spans="2:22" x14ac:dyDescent="0.25">
      <c r="B37" s="6">
        <f>'CL &amp; Data'!B249/1000000000</f>
        <v>6.1265999999999998</v>
      </c>
      <c r="C37" s="8"/>
      <c r="D37" s="6">
        <f>'CL &amp; Data'!C249</f>
        <v>-5.9681096</v>
      </c>
      <c r="E37" s="13">
        <f t="shared" si="0"/>
        <v>-0.15635110000000019</v>
      </c>
      <c r="F37" s="6">
        <f>'CL &amp; Data'!D249</f>
        <v>-11.9367</v>
      </c>
      <c r="G37" s="8"/>
      <c r="H37" s="6">
        <f>'CL &amp; Data'!C355</f>
        <v>-10.271255</v>
      </c>
      <c r="I37" s="13">
        <f t="shared" si="1"/>
        <v>-0.58170169999999999</v>
      </c>
      <c r="J37" s="6">
        <f>'CL &amp; Data'!D355</f>
        <v>-11.253195</v>
      </c>
      <c r="L37" s="6">
        <f>'CL &amp; Data'!L249/1000000000</f>
        <v>6.1265999999999998</v>
      </c>
      <c r="M37" s="8"/>
      <c r="N37" s="6">
        <f>'CL &amp; Data'!M249</f>
        <v>-7.8726453999999997</v>
      </c>
      <c r="O37" s="13">
        <f t="shared" si="2"/>
        <v>-0.99720859999999956</v>
      </c>
      <c r="P37" s="6">
        <f>'CL &amp; Data'!N249</f>
        <v>-8.7135973</v>
      </c>
      <c r="Q37" s="8"/>
      <c r="R37" s="6">
        <f>'CL &amp; Data'!M355</f>
        <v>-10.994671</v>
      </c>
      <c r="S37" s="13">
        <f t="shared" si="3"/>
        <v>-0.70763100000000101</v>
      </c>
      <c r="T37" s="6">
        <f>'CL &amp; Data'!N355</f>
        <v>-12.376535000000001</v>
      </c>
      <c r="U37" s="8"/>
      <c r="V37" s="77">
        <f>'CL &amp; Data'!B355/1000000000</f>
        <v>6.1265999999999998</v>
      </c>
    </row>
    <row r="38" spans="2:22" x14ac:dyDescent="0.25">
      <c r="B38" s="6">
        <f>'CL &amp; Data'!B250/1000000000</f>
        <v>6.3064999999999998</v>
      </c>
      <c r="C38" s="8"/>
      <c r="D38" s="6">
        <f>'CL &amp; Data'!C250</f>
        <v>-6.0518970000000003</v>
      </c>
      <c r="E38" s="13">
        <f t="shared" si="0"/>
        <v>-0.24013850000000048</v>
      </c>
      <c r="F38" s="6">
        <f>'CL &amp; Data'!D250</f>
        <v>-11.472391</v>
      </c>
      <c r="G38" s="8"/>
      <c r="H38" s="6">
        <f>'CL &amp; Data'!C356</f>
        <v>-10.306253999999999</v>
      </c>
      <c r="I38" s="13">
        <f t="shared" si="1"/>
        <v>-0.6167006999999991</v>
      </c>
      <c r="J38" s="6">
        <f>'CL &amp; Data'!D356</f>
        <v>-11.20473</v>
      </c>
      <c r="L38" s="6">
        <f>'CL &amp; Data'!L250/1000000000</f>
        <v>6.3064999999999998</v>
      </c>
      <c r="M38" s="8"/>
      <c r="N38" s="6">
        <f>'CL &amp; Data'!M250</f>
        <v>-7.9757775999999998</v>
      </c>
      <c r="O38" s="13">
        <f t="shared" si="2"/>
        <v>-1.1003407999999997</v>
      </c>
      <c r="P38" s="6">
        <f>'CL &amp; Data'!N250</f>
        <v>-8.6349745000000002</v>
      </c>
      <c r="Q38" s="8"/>
      <c r="R38" s="6">
        <f>'CL &amp; Data'!M356</f>
        <v>-11.031919</v>
      </c>
      <c r="S38" s="13">
        <f t="shared" si="3"/>
        <v>-0.74487900000000096</v>
      </c>
      <c r="T38" s="6">
        <f>'CL &amp; Data'!N356</f>
        <v>-11.994115000000001</v>
      </c>
      <c r="U38" s="8"/>
      <c r="V38" s="77">
        <f>'CL &amp; Data'!B356/1000000000</f>
        <v>6.3064999999999998</v>
      </c>
    </row>
    <row r="39" spans="2:22" x14ac:dyDescent="0.25">
      <c r="B39" s="6">
        <f>'CL &amp; Data'!B251/1000000000</f>
        <v>6.4863999999999997</v>
      </c>
      <c r="C39" s="8"/>
      <c r="D39" s="6">
        <f>'CL &amp; Data'!C251</f>
        <v>-6.2012381999999997</v>
      </c>
      <c r="E39" s="13">
        <f t="shared" si="0"/>
        <v>-0.38947969999999987</v>
      </c>
      <c r="F39" s="6">
        <f>'CL &amp; Data'!D251</f>
        <v>-11.122175</v>
      </c>
      <c r="G39" s="8"/>
      <c r="H39" s="6">
        <f>'CL &amp; Data'!C357</f>
        <v>-10.33306</v>
      </c>
      <c r="I39" s="13">
        <f t="shared" si="1"/>
        <v>-0.64350669999999965</v>
      </c>
      <c r="J39" s="6">
        <f>'CL &amp; Data'!D357</f>
        <v>-11.028537</v>
      </c>
      <c r="L39" s="6">
        <f>'CL &amp; Data'!L251/1000000000</f>
        <v>6.4863999999999997</v>
      </c>
      <c r="M39" s="8"/>
      <c r="N39" s="6">
        <f>'CL &amp; Data'!M251</f>
        <v>-8.0324592999999993</v>
      </c>
      <c r="O39" s="13">
        <f t="shared" si="2"/>
        <v>-1.1570224999999992</v>
      </c>
      <c r="P39" s="6">
        <f>'CL &amp; Data'!N251</f>
        <v>-8.5965413999999996</v>
      </c>
      <c r="Q39" s="8"/>
      <c r="R39" s="6">
        <f>'CL &amp; Data'!M357</f>
        <v>-11.090503999999999</v>
      </c>
      <c r="S39" s="13">
        <f t="shared" si="3"/>
        <v>-0.80346399999999996</v>
      </c>
      <c r="T39" s="6">
        <f>'CL &amp; Data'!N357</f>
        <v>-11.745407999999999</v>
      </c>
      <c r="U39" s="8"/>
      <c r="V39" s="77">
        <f>'CL &amp; Data'!B357/1000000000</f>
        <v>6.4863999999999997</v>
      </c>
    </row>
    <row r="40" spans="2:22" x14ac:dyDescent="0.25">
      <c r="B40" s="6">
        <f>'CL &amp; Data'!B252/1000000000</f>
        <v>6.6662999999999997</v>
      </c>
      <c r="C40" s="8"/>
      <c r="D40" s="6">
        <f>'CL &amp; Data'!C252</f>
        <v>-6.3515391000000001</v>
      </c>
      <c r="E40" s="13">
        <f t="shared" si="0"/>
        <v>-0.53978060000000028</v>
      </c>
      <c r="F40" s="6">
        <f>'CL &amp; Data'!D252</f>
        <v>-10.787098</v>
      </c>
      <c r="G40" s="8"/>
      <c r="H40" s="6">
        <f>'CL &amp; Data'!C358</f>
        <v>-10.428857000000001</v>
      </c>
      <c r="I40" s="13">
        <f t="shared" si="1"/>
        <v>-0.73930370000000067</v>
      </c>
      <c r="J40" s="6">
        <f>'CL &amp; Data'!D358</f>
        <v>-10.737935999999999</v>
      </c>
      <c r="L40" s="6">
        <f>'CL &amp; Data'!L252/1000000000</f>
        <v>6.6662999999999997</v>
      </c>
      <c r="M40" s="8"/>
      <c r="N40" s="6">
        <f>'CL &amp; Data'!M252</f>
        <v>-8.0652522999999992</v>
      </c>
      <c r="O40" s="13">
        <f t="shared" si="2"/>
        <v>-1.189815499999999</v>
      </c>
      <c r="P40" s="6">
        <f>'CL &amp; Data'!N252</f>
        <v>-8.5655660999999998</v>
      </c>
      <c r="Q40" s="8"/>
      <c r="R40" s="6">
        <f>'CL &amp; Data'!M358</f>
        <v>-11.126842</v>
      </c>
      <c r="S40" s="13">
        <f t="shared" si="3"/>
        <v>-0.8398020000000006</v>
      </c>
      <c r="T40" s="6">
        <f>'CL &amp; Data'!N358</f>
        <v>-11.61983</v>
      </c>
      <c r="U40" s="8"/>
      <c r="V40" s="77">
        <f>'CL &amp; Data'!B358/1000000000</f>
        <v>6.6662999999999997</v>
      </c>
    </row>
    <row r="41" spans="2:22" x14ac:dyDescent="0.25">
      <c r="B41" s="6">
        <f>'CL &amp; Data'!B253/1000000000</f>
        <v>6.8461999999999996</v>
      </c>
      <c r="C41" s="8"/>
      <c r="D41" s="6">
        <f>'CL &amp; Data'!C253</f>
        <v>-6.4295239000000004</v>
      </c>
      <c r="E41" s="13">
        <f t="shared" si="0"/>
        <v>-0.61776540000000058</v>
      </c>
      <c r="F41" s="6">
        <f>'CL &amp; Data'!D253</f>
        <v>-10.533804</v>
      </c>
      <c r="G41" s="8"/>
      <c r="H41" s="6">
        <f>'CL &amp; Data'!C359</f>
        <v>-10.583672</v>
      </c>
      <c r="I41" s="13">
        <f t="shared" si="1"/>
        <v>-0.89411869999999993</v>
      </c>
      <c r="J41" s="6">
        <f>'CL &amp; Data'!D359</f>
        <v>-10.518869</v>
      </c>
      <c r="L41" s="6">
        <f>'CL &amp; Data'!L253/1000000000</f>
        <v>6.8461999999999996</v>
      </c>
      <c r="M41" s="8"/>
      <c r="N41" s="6">
        <f>'CL &amp; Data'!M253</f>
        <v>-8.1221198999999995</v>
      </c>
      <c r="O41" s="13">
        <f t="shared" si="2"/>
        <v>-1.2466830999999994</v>
      </c>
      <c r="P41" s="6">
        <f>'CL &amp; Data'!N253</f>
        <v>-8.6096953999999997</v>
      </c>
      <c r="Q41" s="8"/>
      <c r="R41" s="6">
        <f>'CL &amp; Data'!M359</f>
        <v>-11.117440999999999</v>
      </c>
      <c r="S41" s="13">
        <f t="shared" si="3"/>
        <v>-0.83040100000000017</v>
      </c>
      <c r="T41" s="6">
        <f>'CL &amp; Data'!N359</f>
        <v>-11.565567</v>
      </c>
      <c r="U41" s="8"/>
      <c r="V41" s="77">
        <f>'CL &amp; Data'!B359/1000000000</f>
        <v>6.8461999999999996</v>
      </c>
    </row>
    <row r="42" spans="2:22" x14ac:dyDescent="0.25">
      <c r="B42" s="6">
        <f>'CL &amp; Data'!B254/1000000000</f>
        <v>7.0260999999999996</v>
      </c>
      <c r="C42" s="8"/>
      <c r="D42" s="6">
        <f>'CL &amp; Data'!C254</f>
        <v>-6.4773417000000002</v>
      </c>
      <c r="E42" s="13">
        <f t="shared" si="0"/>
        <v>-0.66558320000000037</v>
      </c>
      <c r="F42" s="6">
        <f>'CL &amp; Data'!D254</f>
        <v>-10.41764</v>
      </c>
      <c r="G42" s="8"/>
      <c r="H42" s="6">
        <f>'CL &amp; Data'!C360</f>
        <v>-10.620466</v>
      </c>
      <c r="I42" s="13">
        <f t="shared" si="1"/>
        <v>-0.93091270000000037</v>
      </c>
      <c r="J42" s="6">
        <f>'CL &amp; Data'!D360</f>
        <v>-10.224643</v>
      </c>
      <c r="L42" s="6">
        <f>'CL &amp; Data'!L254/1000000000</f>
        <v>7.0260999999999996</v>
      </c>
      <c r="M42" s="8"/>
      <c r="N42" s="6">
        <f>'CL &amp; Data'!M254</f>
        <v>-8.1895208000000004</v>
      </c>
      <c r="O42" s="13">
        <f t="shared" si="2"/>
        <v>-1.3140840000000003</v>
      </c>
      <c r="P42" s="6">
        <f>'CL &amp; Data'!N254</f>
        <v>-8.6845922000000009</v>
      </c>
      <c r="Q42" s="8"/>
      <c r="R42" s="6">
        <f>'CL &amp; Data'!M360</f>
        <v>-11.137173000000001</v>
      </c>
      <c r="S42" s="13">
        <f t="shared" si="3"/>
        <v>-0.85013300000000136</v>
      </c>
      <c r="T42" s="6">
        <f>'CL &amp; Data'!N360</f>
        <v>-11.534840000000001</v>
      </c>
      <c r="U42" s="8"/>
      <c r="V42" s="77">
        <f>'CL &amp; Data'!B360/1000000000</f>
        <v>7.0260999999999996</v>
      </c>
    </row>
    <row r="43" spans="2:22" x14ac:dyDescent="0.25">
      <c r="B43" s="6">
        <f>'CL &amp; Data'!B255/1000000000</f>
        <v>7.2060000000000004</v>
      </c>
      <c r="C43" s="8"/>
      <c r="D43" s="6">
        <f>'CL &amp; Data'!C255</f>
        <v>-6.4761138000000003</v>
      </c>
      <c r="E43" s="13">
        <f t="shared" si="0"/>
        <v>-0.66435530000000043</v>
      </c>
      <c r="F43" s="6">
        <f>'CL &amp; Data'!D255</f>
        <v>-10.360879000000001</v>
      </c>
      <c r="G43" s="8"/>
      <c r="H43" s="6">
        <f>'CL &amp; Data'!C361</f>
        <v>-10.719765000000001</v>
      </c>
      <c r="I43" s="13">
        <f t="shared" si="1"/>
        <v>-1.0302117000000006</v>
      </c>
      <c r="J43" s="6">
        <f>'CL &amp; Data'!D361</f>
        <v>-10.052493999999999</v>
      </c>
      <c r="L43" s="6">
        <f>'CL &amp; Data'!L255/1000000000</f>
        <v>7.2060000000000004</v>
      </c>
      <c r="M43" s="8"/>
      <c r="N43" s="6">
        <f>'CL &amp; Data'!M255</f>
        <v>-8.2738867000000003</v>
      </c>
      <c r="O43" s="13">
        <f t="shared" si="2"/>
        <v>-1.3984499000000001</v>
      </c>
      <c r="P43" s="6">
        <f>'CL &amp; Data'!N255</f>
        <v>-8.7450638000000005</v>
      </c>
      <c r="Q43" s="8"/>
      <c r="R43" s="6">
        <f>'CL &amp; Data'!M361</f>
        <v>-11.112833999999999</v>
      </c>
      <c r="S43" s="13">
        <f t="shared" si="3"/>
        <v>-0.82579400000000014</v>
      </c>
      <c r="T43" s="6">
        <f>'CL &amp; Data'!N361</f>
        <v>-11.431369999999999</v>
      </c>
      <c r="U43" s="8"/>
      <c r="V43" s="77">
        <f>'CL &amp; Data'!B361/1000000000</f>
        <v>7.2060000000000004</v>
      </c>
    </row>
    <row r="44" spans="2:22" x14ac:dyDescent="0.25">
      <c r="B44" s="6">
        <f>'CL &amp; Data'!B256/1000000000</f>
        <v>7.3859000000000004</v>
      </c>
      <c r="C44" s="8"/>
      <c r="D44" s="6">
        <f>'CL &amp; Data'!C256</f>
        <v>-6.5370054</v>
      </c>
      <c r="E44" s="13">
        <f t="shared" si="0"/>
        <v>-0.72524690000000014</v>
      </c>
      <c r="F44" s="6">
        <f>'CL &amp; Data'!D256</f>
        <v>-10.359354</v>
      </c>
      <c r="G44" s="8"/>
      <c r="H44" s="6">
        <f>'CL &amp; Data'!C362</f>
        <v>-10.687065</v>
      </c>
      <c r="I44" s="13">
        <f t="shared" si="1"/>
        <v>-0.99751170000000045</v>
      </c>
      <c r="J44" s="6">
        <f>'CL &amp; Data'!D362</f>
        <v>-9.7842883999999994</v>
      </c>
      <c r="L44" s="6">
        <f>'CL &amp; Data'!L256/1000000000</f>
        <v>7.3859000000000004</v>
      </c>
      <c r="M44" s="8"/>
      <c r="N44" s="6">
        <f>'CL &amp; Data'!M256</f>
        <v>-8.2915936000000006</v>
      </c>
      <c r="O44" s="13">
        <f t="shared" si="2"/>
        <v>-1.4161568000000004</v>
      </c>
      <c r="P44" s="6">
        <f>'CL &amp; Data'!N256</f>
        <v>-8.7605676999999993</v>
      </c>
      <c r="Q44" s="8"/>
      <c r="R44" s="6">
        <f>'CL &amp; Data'!M362</f>
        <v>-11.188787</v>
      </c>
      <c r="S44" s="13">
        <f t="shared" si="3"/>
        <v>-0.9017470000000003</v>
      </c>
      <c r="T44" s="6">
        <f>'CL &amp; Data'!N362</f>
        <v>-11.534288</v>
      </c>
      <c r="U44" s="8"/>
      <c r="V44" s="77">
        <f>'CL &amp; Data'!B362/1000000000</f>
        <v>7.3859000000000004</v>
      </c>
    </row>
    <row r="45" spans="2:22" x14ac:dyDescent="0.25">
      <c r="B45" s="6">
        <f>'CL &amp; Data'!B257/1000000000</f>
        <v>7.5658000000000003</v>
      </c>
      <c r="C45" s="8"/>
      <c r="D45" s="6">
        <f>'CL &amp; Data'!C257</f>
        <v>-6.6111244999999998</v>
      </c>
      <c r="E45" s="13">
        <f t="shared" si="0"/>
        <v>-0.79936600000000002</v>
      </c>
      <c r="F45" s="6">
        <f>'CL &amp; Data'!D257</f>
        <v>-10.202165000000001</v>
      </c>
      <c r="G45" s="8"/>
      <c r="H45" s="6">
        <f>'CL &amp; Data'!C363</f>
        <v>-10.83633</v>
      </c>
      <c r="I45" s="13">
        <f t="shared" si="1"/>
        <v>-1.1467767000000002</v>
      </c>
      <c r="J45" s="6">
        <f>'CL &amp; Data'!D363</f>
        <v>-9.6639519000000007</v>
      </c>
      <c r="L45" s="6">
        <f>'CL &amp; Data'!L257/1000000000</f>
        <v>7.5658000000000003</v>
      </c>
      <c r="M45" s="8"/>
      <c r="N45" s="6">
        <f>'CL &amp; Data'!M257</f>
        <v>-8.2820538999999993</v>
      </c>
      <c r="O45" s="13">
        <f t="shared" si="2"/>
        <v>-1.4066170999999992</v>
      </c>
      <c r="P45" s="6">
        <f>'CL &amp; Data'!N257</f>
        <v>-8.7241364000000008</v>
      </c>
      <c r="Q45" s="8"/>
      <c r="R45" s="6">
        <f>'CL &amp; Data'!M363</f>
        <v>-11.154712</v>
      </c>
      <c r="S45" s="13">
        <f t="shared" si="3"/>
        <v>-0.86767200000000066</v>
      </c>
      <c r="T45" s="6">
        <f>'CL &amp; Data'!N363</f>
        <v>-11.373601000000001</v>
      </c>
      <c r="U45" s="8"/>
      <c r="V45" s="77">
        <f>'CL &amp; Data'!B363/1000000000</f>
        <v>7.5658000000000003</v>
      </c>
    </row>
    <row r="46" spans="2:22" x14ac:dyDescent="0.25">
      <c r="B46" s="6">
        <f>'CL &amp; Data'!B258/1000000000</f>
        <v>7.7457000000000003</v>
      </c>
      <c r="C46" s="8"/>
      <c r="D46" s="6">
        <f>'CL &amp; Data'!C258</f>
        <v>-6.7196536</v>
      </c>
      <c r="E46" s="13">
        <f t="shared" si="0"/>
        <v>-0.90789510000000018</v>
      </c>
      <c r="F46" s="6">
        <f>'CL &amp; Data'!D258</f>
        <v>-10.002530999999999</v>
      </c>
      <c r="G46" s="8"/>
      <c r="H46" s="6">
        <f>'CL &amp; Data'!C364</f>
        <v>-10.925068</v>
      </c>
      <c r="I46" s="13">
        <f t="shared" si="1"/>
        <v>-1.2355146999999995</v>
      </c>
      <c r="J46" s="6">
        <f>'CL &amp; Data'!D364</f>
        <v>-9.4251728000000004</v>
      </c>
      <c r="L46" s="6">
        <f>'CL &amp; Data'!L258/1000000000</f>
        <v>7.7457000000000003</v>
      </c>
      <c r="M46" s="8"/>
      <c r="N46" s="6">
        <f>'CL &amp; Data'!M258</f>
        <v>-8.2469110000000008</v>
      </c>
      <c r="O46" s="13">
        <f t="shared" si="2"/>
        <v>-1.3714742000000006</v>
      </c>
      <c r="P46" s="6">
        <f>'CL &amp; Data'!N258</f>
        <v>-8.6967114999999993</v>
      </c>
      <c r="Q46" s="8"/>
      <c r="R46" s="6">
        <f>'CL &amp; Data'!M364</f>
        <v>-11.206633999999999</v>
      </c>
      <c r="S46" s="13">
        <f t="shared" si="3"/>
        <v>-0.91959400000000002</v>
      </c>
      <c r="T46" s="6">
        <f>'CL &amp; Data'!N364</f>
        <v>-11.335423</v>
      </c>
      <c r="U46" s="8"/>
      <c r="V46" s="77">
        <f>'CL &amp; Data'!B364/1000000000</f>
        <v>7.7457000000000003</v>
      </c>
    </row>
    <row r="47" spans="2:22" x14ac:dyDescent="0.25">
      <c r="B47" s="6">
        <f>'CL &amp; Data'!B259/1000000000</f>
        <v>7.9256000000000002</v>
      </c>
      <c r="C47" s="8"/>
      <c r="D47" s="6">
        <f>'CL &amp; Data'!C259</f>
        <v>-6.8069220000000001</v>
      </c>
      <c r="E47" s="13">
        <f t="shared" si="0"/>
        <v>-0.99516350000000031</v>
      </c>
      <c r="F47" s="6">
        <f>'CL &amp; Data'!D259</f>
        <v>-9.7694873999999992</v>
      </c>
      <c r="G47" s="8"/>
      <c r="H47" s="6">
        <f>'CL &amp; Data'!C365</f>
        <v>-11.01028</v>
      </c>
      <c r="I47" s="13">
        <f t="shared" si="1"/>
        <v>-1.3207266999999998</v>
      </c>
      <c r="J47" s="6">
        <f>'CL &amp; Data'!D365</f>
        <v>-9.2826719000000004</v>
      </c>
      <c r="L47" s="6">
        <f>'CL &amp; Data'!L259/1000000000</f>
        <v>7.9256000000000002</v>
      </c>
      <c r="M47" s="8"/>
      <c r="N47" s="6">
        <f>'CL &amp; Data'!M259</f>
        <v>-8.2216681999999999</v>
      </c>
      <c r="O47" s="13">
        <f t="shared" si="2"/>
        <v>-1.3462313999999997</v>
      </c>
      <c r="P47" s="6">
        <f>'CL &amp; Data'!N259</f>
        <v>-8.6105461000000005</v>
      </c>
      <c r="Q47" s="8"/>
      <c r="R47" s="6">
        <f>'CL &amp; Data'!M365</f>
        <v>-11.193768</v>
      </c>
      <c r="S47" s="13">
        <f t="shared" si="3"/>
        <v>-0.90672800000000109</v>
      </c>
      <c r="T47" s="6">
        <f>'CL &amp; Data'!N365</f>
        <v>-11.112401</v>
      </c>
      <c r="U47" s="8"/>
      <c r="V47" s="77">
        <f>'CL &amp; Data'!B365/1000000000</f>
        <v>7.9256000000000002</v>
      </c>
    </row>
    <row r="48" spans="2:22" x14ac:dyDescent="0.25">
      <c r="B48" s="6">
        <f>'CL &amp; Data'!B260/1000000000</f>
        <v>8.1054999999999993</v>
      </c>
      <c r="C48" s="8"/>
      <c r="D48" s="6">
        <f>'CL &amp; Data'!C260</f>
        <v>-6.8674860000000004</v>
      </c>
      <c r="E48" s="13">
        <f t="shared" si="0"/>
        <v>-1.0557275000000006</v>
      </c>
      <c r="F48" s="6">
        <f>'CL &amp; Data'!D260</f>
        <v>-9.5238990999999995</v>
      </c>
      <c r="G48" s="8"/>
      <c r="H48" s="6">
        <f>'CL &amp; Data'!C366</f>
        <v>-11.044798</v>
      </c>
      <c r="I48" s="13">
        <f t="shared" si="1"/>
        <v>-1.3552447000000001</v>
      </c>
      <c r="J48" s="6">
        <f>'CL &amp; Data'!D366</f>
        <v>-9.1051473999999999</v>
      </c>
      <c r="L48" s="6">
        <f>'CL &amp; Data'!L260/1000000000</f>
        <v>8.1054999999999993</v>
      </c>
      <c r="M48" s="8"/>
      <c r="N48" s="6">
        <f>'CL &amp; Data'!M260</f>
        <v>-8.2141514000000004</v>
      </c>
      <c r="O48" s="13">
        <f t="shared" si="2"/>
        <v>-1.3387146000000003</v>
      </c>
      <c r="P48" s="6">
        <f>'CL &amp; Data'!N260</f>
        <v>-8.5336350999999997</v>
      </c>
      <c r="Q48" s="8"/>
      <c r="R48" s="6">
        <f>'CL &amp; Data'!M366</f>
        <v>-11.301208000000001</v>
      </c>
      <c r="S48" s="13">
        <f t="shared" si="3"/>
        <v>-1.0141680000000015</v>
      </c>
      <c r="T48" s="6">
        <f>'CL &amp; Data'!N366</f>
        <v>-10.887434000000001</v>
      </c>
      <c r="U48" s="8"/>
      <c r="V48" s="77">
        <f>'CL &amp; Data'!B366/1000000000</f>
        <v>8.1054999999999993</v>
      </c>
    </row>
    <row r="49" spans="2:22" x14ac:dyDescent="0.25">
      <c r="B49" s="6">
        <f>'CL &amp; Data'!B261/1000000000</f>
        <v>8.2853999999999992</v>
      </c>
      <c r="C49" s="8"/>
      <c r="D49" s="6">
        <f>'CL &amp; Data'!C261</f>
        <v>-6.9189309999999997</v>
      </c>
      <c r="E49" s="13">
        <f t="shared" si="0"/>
        <v>-1.1071724999999999</v>
      </c>
      <c r="F49" s="6">
        <f>'CL &amp; Data'!D261</f>
        <v>-9.2487431000000004</v>
      </c>
      <c r="G49" s="8"/>
      <c r="H49" s="6">
        <f>'CL &amp; Data'!C367</f>
        <v>-11.030284</v>
      </c>
      <c r="I49" s="13">
        <f t="shared" si="1"/>
        <v>-1.3407306999999999</v>
      </c>
      <c r="J49" s="6">
        <f>'CL &amp; Data'!D367</f>
        <v>-8.9463519999999992</v>
      </c>
      <c r="L49" s="6">
        <f>'CL &amp; Data'!L261/1000000000</f>
        <v>8.2853999999999992</v>
      </c>
      <c r="M49" s="8"/>
      <c r="N49" s="6">
        <f>'CL &amp; Data'!M261</f>
        <v>-8.2126044999999994</v>
      </c>
      <c r="O49" s="13">
        <f t="shared" si="2"/>
        <v>-1.3371676999999993</v>
      </c>
      <c r="P49" s="6">
        <f>'CL &amp; Data'!N261</f>
        <v>-8.4505614999999992</v>
      </c>
      <c r="Q49" s="8"/>
      <c r="R49" s="6">
        <f>'CL &amp; Data'!M367</f>
        <v>-11.380471999999999</v>
      </c>
      <c r="S49" s="13">
        <f t="shared" si="3"/>
        <v>-1.093432</v>
      </c>
      <c r="T49" s="6">
        <f>'CL &amp; Data'!N367</f>
        <v>-10.504044</v>
      </c>
      <c r="U49" s="8"/>
      <c r="V49" s="77">
        <f>'CL &amp; Data'!B367/1000000000</f>
        <v>8.2853999999999992</v>
      </c>
    </row>
    <row r="50" spans="2:22" x14ac:dyDescent="0.25">
      <c r="B50" s="6">
        <f>'CL &amp; Data'!B262/1000000000</f>
        <v>8.4652999999999992</v>
      </c>
      <c r="C50" s="8"/>
      <c r="D50" s="6">
        <f>'CL &amp; Data'!C262</f>
        <v>-6.9910927000000003</v>
      </c>
      <c r="E50" s="13">
        <f t="shared" si="0"/>
        <v>-1.1793342000000004</v>
      </c>
      <c r="F50" s="6">
        <f>'CL &amp; Data'!D262</f>
        <v>-8.9780368999999993</v>
      </c>
      <c r="G50" s="8"/>
      <c r="H50" s="6">
        <f>'CL &amp; Data'!C368</f>
        <v>-11.119991000000001</v>
      </c>
      <c r="I50" s="13">
        <f t="shared" si="1"/>
        <v>-1.4304377000000006</v>
      </c>
      <c r="J50" s="6">
        <f>'CL &amp; Data'!D368</f>
        <v>-8.8539695999999992</v>
      </c>
      <c r="L50" s="6">
        <f>'CL &amp; Data'!L262/1000000000</f>
        <v>8.4652999999999992</v>
      </c>
      <c r="M50" s="8"/>
      <c r="N50" s="6">
        <f>'CL &amp; Data'!M262</f>
        <v>-8.2101544999999998</v>
      </c>
      <c r="O50" s="13">
        <f t="shared" si="2"/>
        <v>-1.3347176999999997</v>
      </c>
      <c r="P50" s="6">
        <f>'CL &amp; Data'!N262</f>
        <v>-8.4404783000000005</v>
      </c>
      <c r="Q50" s="8"/>
      <c r="R50" s="6">
        <f>'CL &amp; Data'!M368</f>
        <v>-11.457193</v>
      </c>
      <c r="S50" s="13">
        <f t="shared" si="3"/>
        <v>-1.1701530000000009</v>
      </c>
      <c r="T50" s="6">
        <f>'CL &amp; Data'!N368</f>
        <v>-10.130836</v>
      </c>
      <c r="U50" s="8"/>
      <c r="V50" s="77">
        <f>'CL &amp; Data'!B368/1000000000</f>
        <v>8.4652999999999992</v>
      </c>
    </row>
    <row r="51" spans="2:22" x14ac:dyDescent="0.25">
      <c r="B51" s="6">
        <f>'CL &amp; Data'!B263/1000000000</f>
        <v>8.6452000000000009</v>
      </c>
      <c r="C51" s="8"/>
      <c r="D51" s="6">
        <f>'CL &amp; Data'!C263</f>
        <v>-7.0989180000000003</v>
      </c>
      <c r="E51" s="13">
        <f t="shared" si="0"/>
        <v>-1.2871595000000005</v>
      </c>
      <c r="F51" s="6">
        <f>'CL &amp; Data'!D263</f>
        <v>-8.7365036000000007</v>
      </c>
      <c r="G51" s="8"/>
      <c r="H51" s="6">
        <f>'CL &amp; Data'!C369</f>
        <v>-11.137665</v>
      </c>
      <c r="I51" s="13">
        <f t="shared" si="1"/>
        <v>-1.4481117000000001</v>
      </c>
      <c r="J51" s="6">
        <f>'CL &amp; Data'!D369</f>
        <v>-8.6143370000000008</v>
      </c>
      <c r="L51" s="6">
        <f>'CL &amp; Data'!L263/1000000000</f>
        <v>8.6452000000000009</v>
      </c>
      <c r="M51" s="8"/>
      <c r="N51" s="6">
        <f>'CL &amp; Data'!M263</f>
        <v>-8.1869973999999992</v>
      </c>
      <c r="O51" s="13">
        <f t="shared" si="2"/>
        <v>-1.3115605999999991</v>
      </c>
      <c r="P51" s="6">
        <f>'CL &amp; Data'!N263</f>
        <v>-8.4202756999999995</v>
      </c>
      <c r="Q51" s="8"/>
      <c r="R51" s="6">
        <f>'CL &amp; Data'!M369</f>
        <v>-11.549405999999999</v>
      </c>
      <c r="S51" s="13">
        <f t="shared" si="3"/>
        <v>-1.2623660000000001</v>
      </c>
      <c r="T51" s="6">
        <f>'CL &amp; Data'!N369</f>
        <v>-9.7149029000000002</v>
      </c>
      <c r="U51" s="8"/>
      <c r="V51" s="77">
        <f>'CL &amp; Data'!B369/1000000000</f>
        <v>8.6452000000000009</v>
      </c>
    </row>
    <row r="52" spans="2:22" x14ac:dyDescent="0.25">
      <c r="B52" s="6">
        <f>'CL &amp; Data'!B264/1000000000</f>
        <v>8.8251000000000008</v>
      </c>
      <c r="C52" s="8"/>
      <c r="D52" s="6">
        <f>'CL &amp; Data'!C264</f>
        <v>-7.1987776999999999</v>
      </c>
      <c r="E52" s="13">
        <f t="shared" si="0"/>
        <v>-1.3870192000000001</v>
      </c>
      <c r="F52" s="6">
        <f>'CL &amp; Data'!D264</f>
        <v>-8.4288215999999991</v>
      </c>
      <c r="G52" s="8"/>
      <c r="H52" s="6">
        <f>'CL &amp; Data'!C370</f>
        <v>-11.25034</v>
      </c>
      <c r="I52" s="13">
        <f t="shared" si="1"/>
        <v>-1.5607866999999995</v>
      </c>
      <c r="J52" s="6">
        <f>'CL &amp; Data'!D370</f>
        <v>-8.4521073999999992</v>
      </c>
      <c r="L52" s="6">
        <f>'CL &amp; Data'!L264/1000000000</f>
        <v>8.8251000000000008</v>
      </c>
      <c r="M52" s="8"/>
      <c r="N52" s="6">
        <f>'CL &amp; Data'!M264</f>
        <v>-8.1622676999999992</v>
      </c>
      <c r="O52" s="13">
        <f t="shared" si="2"/>
        <v>-1.2868308999999991</v>
      </c>
      <c r="P52" s="6">
        <f>'CL &amp; Data'!N264</f>
        <v>-8.4867077000000002</v>
      </c>
      <c r="Q52" s="8"/>
      <c r="R52" s="6">
        <f>'CL &amp; Data'!M370</f>
        <v>-11.600453999999999</v>
      </c>
      <c r="S52" s="13">
        <f t="shared" si="3"/>
        <v>-1.3134139999999999</v>
      </c>
      <c r="T52" s="6">
        <f>'CL &amp; Data'!N370</f>
        <v>-9.2694998000000002</v>
      </c>
      <c r="U52" s="8"/>
      <c r="V52" s="77">
        <f>'CL &amp; Data'!B370/1000000000</f>
        <v>8.8251000000000008</v>
      </c>
    </row>
    <row r="53" spans="2:22" x14ac:dyDescent="0.25">
      <c r="B53" s="6">
        <f>'CL &amp; Data'!B265/1000000000</f>
        <v>9.0050000000000008</v>
      </c>
      <c r="C53" s="8"/>
      <c r="D53" s="6">
        <f>'CL &amp; Data'!C265</f>
        <v>-7.2801023000000002</v>
      </c>
      <c r="E53" s="13">
        <f t="shared" si="0"/>
        <v>-1.4683438000000004</v>
      </c>
      <c r="F53" s="6">
        <f>'CL &amp; Data'!D265</f>
        <v>-8.1466607999999994</v>
      </c>
      <c r="G53" s="8"/>
      <c r="H53" s="6">
        <f>'CL &amp; Data'!C371</f>
        <v>-11.239223000000001</v>
      </c>
      <c r="I53" s="13">
        <f t="shared" si="1"/>
        <v>-1.5496697000000008</v>
      </c>
      <c r="J53" s="6">
        <f>'CL &amp; Data'!D371</f>
        <v>-8.2777700000000003</v>
      </c>
      <c r="L53" s="6">
        <f>'CL &amp; Data'!L265/1000000000</f>
        <v>9.0050000000000008</v>
      </c>
      <c r="M53" s="8"/>
      <c r="N53" s="6">
        <f>'CL &amp; Data'!M265</f>
        <v>-8.1746730999999997</v>
      </c>
      <c r="O53" s="13">
        <f t="shared" si="2"/>
        <v>-1.2992362999999996</v>
      </c>
      <c r="P53" s="6">
        <f>'CL &amp; Data'!N265</f>
        <v>-8.5368957999999999</v>
      </c>
      <c r="Q53" s="8"/>
      <c r="R53" s="6">
        <f>'CL &amp; Data'!M371</f>
        <v>-11.803315</v>
      </c>
      <c r="S53" s="13">
        <f t="shared" si="3"/>
        <v>-1.5162750000000003</v>
      </c>
      <c r="T53" s="6">
        <f>'CL &amp; Data'!N371</f>
        <v>-8.8686828999999996</v>
      </c>
      <c r="U53" s="8"/>
      <c r="V53" s="77">
        <f>'CL &amp; Data'!B371/1000000000</f>
        <v>9.0050000000000008</v>
      </c>
    </row>
    <row r="54" spans="2:22" x14ac:dyDescent="0.25">
      <c r="B54" s="6">
        <f>'CL &amp; Data'!B266/1000000000</f>
        <v>9.1849000000000007</v>
      </c>
      <c r="D54" s="6">
        <f>'CL &amp; Data'!C266</f>
        <v>-7.3552365000000002</v>
      </c>
      <c r="E54" s="13">
        <f t="shared" si="0"/>
        <v>-1.5434780000000003</v>
      </c>
      <c r="F54" s="6">
        <f>'CL &amp; Data'!D266</f>
        <v>-7.9066324000000003</v>
      </c>
      <c r="H54" s="6">
        <f>'CL &amp; Data'!C372</f>
        <v>-11.265447</v>
      </c>
      <c r="I54" s="13">
        <f t="shared" si="1"/>
        <v>-1.5758937</v>
      </c>
      <c r="J54" s="6">
        <f>'CL &amp; Data'!D372</f>
        <v>-8.1235999999999997</v>
      </c>
      <c r="L54" s="6">
        <f>'CL &amp; Data'!L266/1000000000</f>
        <v>9.1849000000000007</v>
      </c>
      <c r="N54" s="6">
        <f>'CL &amp; Data'!M266</f>
        <v>-8.2305670000000006</v>
      </c>
      <c r="O54" s="13">
        <f t="shared" si="2"/>
        <v>-1.3551302000000005</v>
      </c>
      <c r="P54" s="6">
        <f>'CL &amp; Data'!N266</f>
        <v>-8.5699500999999998</v>
      </c>
      <c r="R54" s="6">
        <f>'CL &amp; Data'!M372</f>
        <v>-11.985689000000001</v>
      </c>
      <c r="S54" s="13">
        <f t="shared" si="3"/>
        <v>-1.6986490000000014</v>
      </c>
      <c r="T54" s="6">
        <f>'CL &amp; Data'!N372</f>
        <v>-8.4968842999999996</v>
      </c>
      <c r="V54" s="77">
        <f>'CL &amp; Data'!B372/1000000000</f>
        <v>9.1849000000000007</v>
      </c>
    </row>
    <row r="55" spans="2:22" x14ac:dyDescent="0.25">
      <c r="B55" s="6">
        <f>'CL &amp; Data'!B267/1000000000</f>
        <v>9.3648000000000007</v>
      </c>
      <c r="D55" s="6">
        <f>'CL &amp; Data'!C267</f>
        <v>-7.4570708000000003</v>
      </c>
      <c r="E55" s="13">
        <f t="shared" si="0"/>
        <v>-1.6453123000000005</v>
      </c>
      <c r="F55" s="6">
        <f>'CL &amp; Data'!D267</f>
        <v>-7.6960138999999996</v>
      </c>
      <c r="H55" s="6">
        <f>'CL &amp; Data'!C373</f>
        <v>-11.289717</v>
      </c>
      <c r="I55" s="13">
        <f t="shared" si="1"/>
        <v>-1.6001636999999995</v>
      </c>
      <c r="J55" s="6">
        <f>'CL &amp; Data'!D373</f>
        <v>-7.9227428</v>
      </c>
      <c r="L55" s="6">
        <f>'CL &amp; Data'!L267/1000000000</f>
        <v>9.3648000000000007</v>
      </c>
      <c r="N55" s="6">
        <f>'CL &amp; Data'!M267</f>
        <v>-8.3218183999999997</v>
      </c>
      <c r="O55" s="13">
        <f t="shared" si="2"/>
        <v>-1.4463815999999996</v>
      </c>
      <c r="P55" s="6">
        <f>'CL &amp; Data'!N267</f>
        <v>-8.5488510000000009</v>
      </c>
      <c r="R55" s="6">
        <f>'CL &amp; Data'!M373</f>
        <v>-12.197542</v>
      </c>
      <c r="S55" s="13">
        <f t="shared" si="3"/>
        <v>-1.910502000000001</v>
      </c>
      <c r="T55" s="6">
        <f>'CL &amp; Data'!N373</f>
        <v>-8.3008118</v>
      </c>
      <c r="V55" s="77">
        <f>'CL &amp; Data'!B373/1000000000</f>
        <v>9.3648000000000007</v>
      </c>
    </row>
    <row r="56" spans="2:22" x14ac:dyDescent="0.25">
      <c r="B56" s="6">
        <f>'CL &amp; Data'!B268/1000000000</f>
        <v>9.5447000000000006</v>
      </c>
      <c r="D56" s="6">
        <f>'CL &amp; Data'!C268</f>
        <v>-7.5693907999999999</v>
      </c>
      <c r="E56" s="13">
        <f t="shared" si="0"/>
        <v>-1.7576323</v>
      </c>
      <c r="F56" s="6">
        <f>'CL &amp; Data'!D268</f>
        <v>-7.4587193000000003</v>
      </c>
      <c r="H56" s="6">
        <f>'CL &amp; Data'!C374</f>
        <v>-11.425643000000001</v>
      </c>
      <c r="I56" s="13">
        <f t="shared" si="1"/>
        <v>-1.7360897000000008</v>
      </c>
      <c r="J56" s="6">
        <f>'CL &amp; Data'!D374</f>
        <v>-7.7531055999999996</v>
      </c>
      <c r="L56" s="6">
        <f>'CL &amp; Data'!L268/1000000000</f>
        <v>9.5447000000000006</v>
      </c>
      <c r="N56" s="6">
        <f>'CL &amp; Data'!M268</f>
        <v>-8.4104252000000006</v>
      </c>
      <c r="O56" s="13">
        <f t="shared" si="2"/>
        <v>-1.5349884000000005</v>
      </c>
      <c r="P56" s="6">
        <f>'CL &amp; Data'!N268</f>
        <v>-8.5002946999999995</v>
      </c>
      <c r="R56" s="6">
        <f>'CL &amp; Data'!M374</f>
        <v>-12.231824</v>
      </c>
      <c r="S56" s="13">
        <f t="shared" si="3"/>
        <v>-1.9447840000000003</v>
      </c>
      <c r="T56" s="6">
        <f>'CL &amp; Data'!N374</f>
        <v>-8.1271743999999995</v>
      </c>
      <c r="V56" s="77">
        <f>'CL &amp; Data'!B374/1000000000</f>
        <v>9.5447000000000006</v>
      </c>
    </row>
    <row r="57" spans="2:22" x14ac:dyDescent="0.25">
      <c r="B57" s="6">
        <f>'CL &amp; Data'!B269/1000000000</f>
        <v>9.7246000000000006</v>
      </c>
      <c r="D57" s="6">
        <f>'CL &amp; Data'!C269</f>
        <v>-7.6669827000000002</v>
      </c>
      <c r="E57" s="13">
        <f t="shared" si="0"/>
        <v>-1.8552242000000003</v>
      </c>
      <c r="F57" s="6">
        <f>'CL &amp; Data'!D269</f>
        <v>-7.2893748</v>
      </c>
      <c r="H57" s="6">
        <f>'CL &amp; Data'!C375</f>
        <v>-11.642749999999999</v>
      </c>
      <c r="I57" s="13">
        <f t="shared" si="1"/>
        <v>-1.9531966999999995</v>
      </c>
      <c r="J57" s="6">
        <f>'CL &amp; Data'!D375</f>
        <v>-7.5979961999999999</v>
      </c>
      <c r="L57" s="6">
        <f>'CL &amp; Data'!L269/1000000000</f>
        <v>9.7246000000000006</v>
      </c>
      <c r="N57" s="6">
        <f>'CL &amp; Data'!M269</f>
        <v>-8.4539270000000002</v>
      </c>
      <c r="O57" s="13">
        <f t="shared" si="2"/>
        <v>-1.5784902000000001</v>
      </c>
      <c r="P57" s="6">
        <f>'CL &amp; Data'!N269</f>
        <v>-8.3804034999999999</v>
      </c>
      <c r="R57" s="6">
        <f>'CL &amp; Data'!M375</f>
        <v>-12.257607999999999</v>
      </c>
      <c r="S57" s="13">
        <f t="shared" si="3"/>
        <v>-1.9705680000000001</v>
      </c>
      <c r="T57" s="6">
        <f>'CL &amp; Data'!N375</f>
        <v>-8.0559463999999998</v>
      </c>
      <c r="V57" s="77">
        <f>'CL &amp; Data'!B375/1000000000</f>
        <v>9.7246000000000006</v>
      </c>
    </row>
    <row r="58" spans="2:22" x14ac:dyDescent="0.25">
      <c r="B58" s="6">
        <f>'CL &amp; Data'!B270/1000000000</f>
        <v>9.9045000000000005</v>
      </c>
      <c r="D58" s="6">
        <f>'CL &amp; Data'!C270</f>
        <v>-7.6886210000000004</v>
      </c>
      <c r="E58" s="13">
        <f t="shared" si="0"/>
        <v>-1.8768625000000005</v>
      </c>
      <c r="F58" s="6">
        <f>'CL &amp; Data'!D270</f>
        <v>-7.1396723</v>
      </c>
      <c r="H58" s="6">
        <f>'CL &amp; Data'!C376</f>
        <v>-11.748158999999999</v>
      </c>
      <c r="I58" s="13">
        <f t="shared" si="1"/>
        <v>-2.0586056999999993</v>
      </c>
      <c r="J58" s="6">
        <f>'CL &amp; Data'!D376</f>
        <v>-7.3936367000000001</v>
      </c>
      <c r="L58" s="6">
        <f>'CL &amp; Data'!L270/1000000000</f>
        <v>9.9045000000000005</v>
      </c>
      <c r="N58" s="6">
        <f>'CL &amp; Data'!M270</f>
        <v>-8.5143451999999993</v>
      </c>
      <c r="O58" s="13">
        <f t="shared" si="2"/>
        <v>-1.6389083999999992</v>
      </c>
      <c r="P58" s="6">
        <f>'CL &amp; Data'!N270</f>
        <v>-8.2682009000000001</v>
      </c>
      <c r="R58" s="6">
        <f>'CL &amp; Data'!M376</f>
        <v>-12.297874999999999</v>
      </c>
      <c r="S58" s="13">
        <f t="shared" si="3"/>
        <v>-2.0108350000000002</v>
      </c>
      <c r="T58" s="6">
        <f>'CL &amp; Data'!N376</f>
        <v>-8.0278463000000002</v>
      </c>
      <c r="V58" s="77">
        <f>'CL &amp; Data'!B376/1000000000</f>
        <v>9.9045000000000005</v>
      </c>
    </row>
    <row r="59" spans="2:22" x14ac:dyDescent="0.25">
      <c r="B59" s="6">
        <f>'CL &amp; Data'!B271/1000000000</f>
        <v>10.0844</v>
      </c>
      <c r="D59" s="6">
        <f>'CL &amp; Data'!C271</f>
        <v>-7.6783799999999998</v>
      </c>
      <c r="E59" s="13">
        <f t="shared" si="0"/>
        <v>-1.8666214999999999</v>
      </c>
      <c r="F59" s="6">
        <f>'CL &amp; Data'!D271</f>
        <v>-7.0671958999999998</v>
      </c>
      <c r="H59" s="6">
        <f>'CL &amp; Data'!C377</f>
        <v>-11.871402</v>
      </c>
      <c r="I59" s="13">
        <f t="shared" si="1"/>
        <v>-2.1818486999999998</v>
      </c>
      <c r="J59" s="6">
        <f>'CL &amp; Data'!D377</f>
        <v>-7.3249240000000002</v>
      </c>
      <c r="L59" s="6">
        <f>'CL &amp; Data'!L271/1000000000</f>
        <v>10.0844</v>
      </c>
      <c r="N59" s="6">
        <f>'CL &amp; Data'!M271</f>
        <v>-8.5624962</v>
      </c>
      <c r="O59" s="13">
        <f t="shared" si="2"/>
        <v>-1.6870593999999999</v>
      </c>
      <c r="P59" s="6">
        <f>'CL &amp; Data'!N271</f>
        <v>-8.1132469</v>
      </c>
      <c r="R59" s="6">
        <f>'CL &amp; Data'!M377</f>
        <v>-12.410268</v>
      </c>
      <c r="S59" s="13">
        <f t="shared" si="3"/>
        <v>-2.123228000000001</v>
      </c>
      <c r="T59" s="6">
        <f>'CL &amp; Data'!N377</f>
        <v>-7.8958769000000002</v>
      </c>
      <c r="V59" s="77">
        <f>'CL &amp; Data'!B377/1000000000</f>
        <v>10.0844</v>
      </c>
    </row>
    <row r="60" spans="2:22" x14ac:dyDescent="0.25">
      <c r="B60" s="6">
        <f>'CL &amp; Data'!B272/1000000000</f>
        <v>10.2643</v>
      </c>
      <c r="D60" s="6">
        <f>'CL &amp; Data'!C272</f>
        <v>-7.6213746000000002</v>
      </c>
      <c r="E60" s="13">
        <f t="shared" si="0"/>
        <v>-1.8096161000000004</v>
      </c>
      <c r="F60" s="6">
        <f>'CL &amp; Data'!D272</f>
        <v>-7.0811485999999997</v>
      </c>
      <c r="H60" s="6">
        <f>'CL &amp; Data'!C378</f>
        <v>-11.854523</v>
      </c>
      <c r="I60" s="13">
        <f t="shared" si="1"/>
        <v>-2.1649697000000003</v>
      </c>
      <c r="J60" s="6">
        <f>'CL &amp; Data'!D378</f>
        <v>-7.3061881</v>
      </c>
      <c r="L60" s="6">
        <f>'CL &amp; Data'!L272/1000000000</f>
        <v>10.2643</v>
      </c>
      <c r="N60" s="6">
        <f>'CL &amp; Data'!M272</f>
        <v>-8.6789465000000003</v>
      </c>
      <c r="O60" s="13">
        <f t="shared" si="2"/>
        <v>-1.8035097000000002</v>
      </c>
      <c r="P60" s="6">
        <f>'CL &amp; Data'!N272</f>
        <v>-7.8750019</v>
      </c>
      <c r="R60" s="6">
        <f>'CL &amp; Data'!M378</f>
        <v>-12.560416999999999</v>
      </c>
      <c r="S60" s="13">
        <f t="shared" si="3"/>
        <v>-2.273377</v>
      </c>
      <c r="T60" s="6">
        <f>'CL &amp; Data'!N378</f>
        <v>-7.7051816000000004</v>
      </c>
      <c r="V60" s="77">
        <f>'CL &amp; Data'!B378/1000000000</f>
        <v>10.2643</v>
      </c>
    </row>
    <row r="61" spans="2:22" x14ac:dyDescent="0.25">
      <c r="B61" s="6">
        <f>'CL &amp; Data'!B273/1000000000</f>
        <v>10.4442</v>
      </c>
      <c r="D61" s="6">
        <f>'CL &amp; Data'!C273</f>
        <v>-7.5883398</v>
      </c>
      <c r="E61" s="13">
        <f t="shared" si="0"/>
        <v>-1.7765813000000001</v>
      </c>
      <c r="F61" s="6">
        <f>'CL &amp; Data'!D273</f>
        <v>-7.0916901000000001</v>
      </c>
      <c r="H61" s="6">
        <f>'CL &amp; Data'!C379</f>
        <v>-11.921738</v>
      </c>
      <c r="I61" s="13">
        <f t="shared" si="1"/>
        <v>-2.2321846999999995</v>
      </c>
      <c r="J61" s="6">
        <f>'CL &amp; Data'!D379</f>
        <v>-7.2751235999999997</v>
      </c>
      <c r="L61" s="6">
        <f>'CL &amp; Data'!L273/1000000000</f>
        <v>10.4442</v>
      </c>
      <c r="N61" s="6">
        <f>'CL &amp; Data'!M273</f>
        <v>-8.7690581999999999</v>
      </c>
      <c r="O61" s="13">
        <f t="shared" si="2"/>
        <v>-1.8936213999999998</v>
      </c>
      <c r="P61" s="6">
        <f>'CL &amp; Data'!N273</f>
        <v>-7.6433711000000004</v>
      </c>
      <c r="R61" s="6">
        <f>'CL &amp; Data'!M379</f>
        <v>-12.67412</v>
      </c>
      <c r="S61" s="13">
        <f t="shared" si="3"/>
        <v>-2.387080000000001</v>
      </c>
      <c r="T61" s="6">
        <f>'CL &amp; Data'!N379</f>
        <v>-7.4430065000000001</v>
      </c>
      <c r="V61" s="77">
        <f>'CL &amp; Data'!B379/1000000000</f>
        <v>10.4442</v>
      </c>
    </row>
    <row r="62" spans="2:22" x14ac:dyDescent="0.25">
      <c r="B62" s="6">
        <f>'CL &amp; Data'!B274/1000000000</f>
        <v>10.6241</v>
      </c>
      <c r="D62" s="6">
        <f>'CL &amp; Data'!C274</f>
        <v>-7.5860868000000004</v>
      </c>
      <c r="E62" s="13">
        <f t="shared" si="0"/>
        <v>-1.7743283000000005</v>
      </c>
      <c r="F62" s="6">
        <f>'CL &amp; Data'!D274</f>
        <v>-7.0948476999999999</v>
      </c>
      <c r="H62" s="6">
        <f>'CL &amp; Data'!C380</f>
        <v>-11.987315000000001</v>
      </c>
      <c r="I62" s="13">
        <f t="shared" si="1"/>
        <v>-2.2977617000000006</v>
      </c>
      <c r="J62" s="6">
        <f>'CL &amp; Data'!D380</f>
        <v>-7.2302232000000002</v>
      </c>
      <c r="L62" s="6">
        <f>'CL &amp; Data'!L274/1000000000</f>
        <v>10.6241</v>
      </c>
      <c r="N62" s="6">
        <f>'CL &amp; Data'!M274</f>
        <v>-8.8354321000000002</v>
      </c>
      <c r="O62" s="13">
        <f t="shared" si="2"/>
        <v>-1.9599953000000001</v>
      </c>
      <c r="P62" s="6">
        <f>'CL &amp; Data'!N274</f>
        <v>-7.3745269999999996</v>
      </c>
      <c r="R62" s="6">
        <f>'CL &amp; Data'!M380</f>
        <v>-12.877583</v>
      </c>
      <c r="S62" s="13">
        <f t="shared" si="3"/>
        <v>-2.5905430000000003</v>
      </c>
      <c r="T62" s="6">
        <f>'CL &amp; Data'!N380</f>
        <v>-7.2124071000000001</v>
      </c>
      <c r="V62" s="77">
        <f>'CL &amp; Data'!B380/1000000000</f>
        <v>10.6241</v>
      </c>
    </row>
    <row r="63" spans="2:22" x14ac:dyDescent="0.25">
      <c r="B63" s="6">
        <f>'CL &amp; Data'!B275/1000000000</f>
        <v>10.804</v>
      </c>
      <c r="D63" s="6">
        <f>'CL &amp; Data'!C275</f>
        <v>-7.6366167000000003</v>
      </c>
      <c r="E63" s="13">
        <f t="shared" si="0"/>
        <v>-1.8248582000000004</v>
      </c>
      <c r="F63" s="6">
        <f>'CL &amp; Data'!D275</f>
        <v>-7.0305714999999998</v>
      </c>
      <c r="H63" s="6">
        <f>'CL &amp; Data'!C381</f>
        <v>-12.128455000000001</v>
      </c>
      <c r="I63" s="13">
        <f t="shared" si="1"/>
        <v>-2.4389017000000006</v>
      </c>
      <c r="J63" s="6">
        <f>'CL &amp; Data'!D381</f>
        <v>-7.1449636999999999</v>
      </c>
      <c r="L63" s="6">
        <f>'CL &amp; Data'!L275/1000000000</f>
        <v>10.804</v>
      </c>
      <c r="N63" s="6">
        <f>'CL &amp; Data'!M275</f>
        <v>-8.8471670000000007</v>
      </c>
      <c r="O63" s="13">
        <f t="shared" si="2"/>
        <v>-1.9717302000000005</v>
      </c>
      <c r="P63" s="6">
        <f>'CL &amp; Data'!N275</f>
        <v>-7.1398478000000001</v>
      </c>
      <c r="R63" s="6">
        <f>'CL &amp; Data'!M381</f>
        <v>-12.988129000000001</v>
      </c>
      <c r="S63" s="13">
        <f t="shared" si="3"/>
        <v>-2.7010890000000014</v>
      </c>
      <c r="T63" s="6">
        <f>'CL &amp; Data'!N381</f>
        <v>-6.9347167000000001</v>
      </c>
      <c r="V63" s="77">
        <f>'CL &amp; Data'!B381/1000000000</f>
        <v>10.804</v>
      </c>
    </row>
    <row r="64" spans="2:22" x14ac:dyDescent="0.25">
      <c r="B64" s="6">
        <f>'CL &amp; Data'!B276/1000000000</f>
        <v>10.9839</v>
      </c>
      <c r="D64" s="6">
        <f>'CL &amp; Data'!C276</f>
        <v>-7.7600379000000004</v>
      </c>
      <c r="E64" s="13">
        <f t="shared" si="0"/>
        <v>-1.9482794000000005</v>
      </c>
      <c r="F64" s="6">
        <f>'CL &amp; Data'!D276</f>
        <v>-6.9249181999999996</v>
      </c>
      <c r="H64" s="6">
        <f>'CL &amp; Data'!C382</f>
        <v>-12.245231</v>
      </c>
      <c r="I64" s="13">
        <f t="shared" si="1"/>
        <v>-2.5556777000000004</v>
      </c>
      <c r="J64" s="6">
        <f>'CL &amp; Data'!D382</f>
        <v>-7.0563912000000002</v>
      </c>
      <c r="L64" s="6">
        <f>'CL &amp; Data'!L276/1000000000</f>
        <v>10.9839</v>
      </c>
      <c r="N64" s="6">
        <f>'CL &amp; Data'!M276</f>
        <v>-8.818244</v>
      </c>
      <c r="O64" s="13">
        <f t="shared" si="2"/>
        <v>-1.9428071999999998</v>
      </c>
      <c r="P64" s="6">
        <f>'CL &amp; Data'!N276</f>
        <v>-6.9377507999999999</v>
      </c>
      <c r="R64" s="6">
        <f>'CL &amp; Data'!M382</f>
        <v>-13.178896</v>
      </c>
      <c r="S64" s="13">
        <f t="shared" si="3"/>
        <v>-2.8918560000000006</v>
      </c>
      <c r="T64" s="6">
        <f>'CL &amp; Data'!N382</f>
        <v>-6.7755260000000002</v>
      </c>
      <c r="V64" s="77">
        <f>'CL &amp; Data'!B382/1000000000</f>
        <v>10.9839</v>
      </c>
    </row>
    <row r="65" spans="2:22" x14ac:dyDescent="0.25">
      <c r="B65" s="6">
        <f>'CL &amp; Data'!B277/1000000000</f>
        <v>11.1638</v>
      </c>
      <c r="D65" s="6">
        <f>'CL &amp; Data'!C277</f>
        <v>-7.8773355</v>
      </c>
      <c r="E65" s="13">
        <f t="shared" si="0"/>
        <v>-2.0655770000000002</v>
      </c>
      <c r="F65" s="6">
        <f>'CL &amp; Data'!D277</f>
        <v>-6.7165474999999999</v>
      </c>
      <c r="H65" s="6">
        <f>'CL &amp; Data'!C383</f>
        <v>-12.278193</v>
      </c>
      <c r="I65" s="13">
        <f t="shared" si="1"/>
        <v>-2.5886396999999999</v>
      </c>
      <c r="J65" s="6">
        <f>'CL &amp; Data'!D383</f>
        <v>-6.8587470000000001</v>
      </c>
      <c r="L65" s="6">
        <f>'CL &amp; Data'!L277/1000000000</f>
        <v>11.1638</v>
      </c>
      <c r="N65" s="6">
        <f>'CL &amp; Data'!M277</f>
        <v>-8.8444880999999995</v>
      </c>
      <c r="O65" s="13">
        <f t="shared" si="2"/>
        <v>-1.9690512999999994</v>
      </c>
      <c r="P65" s="6">
        <f>'CL &amp; Data'!N277</f>
        <v>-6.8666505999999998</v>
      </c>
      <c r="R65" s="6">
        <f>'CL &amp; Data'!M383</f>
        <v>-13.173349999999999</v>
      </c>
      <c r="S65" s="13">
        <f t="shared" si="3"/>
        <v>-2.8863099999999999</v>
      </c>
      <c r="T65" s="6">
        <f>'CL &amp; Data'!N383</f>
        <v>-6.6721009999999996</v>
      </c>
      <c r="V65" s="77">
        <f>'CL &amp; Data'!B383/1000000000</f>
        <v>11.1638</v>
      </c>
    </row>
    <row r="66" spans="2:22" x14ac:dyDescent="0.25">
      <c r="B66" s="6">
        <f>'CL &amp; Data'!B278/1000000000</f>
        <v>11.3437</v>
      </c>
      <c r="D66" s="6">
        <f>'CL &amp; Data'!C278</f>
        <v>-8.0387211000000001</v>
      </c>
      <c r="E66" s="13">
        <f t="shared" si="0"/>
        <v>-2.2269626000000002</v>
      </c>
      <c r="F66" s="6">
        <f>'CL &amp; Data'!D278</f>
        <v>-6.5432296000000001</v>
      </c>
      <c r="H66" s="6">
        <f>'CL &amp; Data'!C384</f>
        <v>-12.377622000000001</v>
      </c>
      <c r="I66" s="13">
        <f t="shared" si="1"/>
        <v>-2.6880687000000005</v>
      </c>
      <c r="J66" s="6">
        <f>'CL &amp; Data'!D384</f>
        <v>-6.7175779000000002</v>
      </c>
      <c r="L66" s="6">
        <f>'CL &amp; Data'!L278/1000000000</f>
        <v>11.3437</v>
      </c>
      <c r="N66" s="6">
        <f>'CL &amp; Data'!M278</f>
        <v>-8.8715734000000008</v>
      </c>
      <c r="O66" s="13">
        <f t="shared" si="2"/>
        <v>-1.9961366000000007</v>
      </c>
      <c r="P66" s="6">
        <f>'CL &amp; Data'!N278</f>
        <v>-6.7411751999999998</v>
      </c>
      <c r="R66" s="6">
        <f>'CL &amp; Data'!M384</f>
        <v>-13.126962000000001</v>
      </c>
      <c r="S66" s="13">
        <f t="shared" si="3"/>
        <v>-2.8399220000000014</v>
      </c>
      <c r="T66" s="6">
        <f>'CL &amp; Data'!N384</f>
        <v>-6.7016301</v>
      </c>
      <c r="V66" s="77">
        <f>'CL &amp; Data'!B384/1000000000</f>
        <v>11.3437</v>
      </c>
    </row>
    <row r="67" spans="2:22" x14ac:dyDescent="0.25">
      <c r="B67" s="6">
        <f>'CL &amp; Data'!B279/1000000000</f>
        <v>11.5236</v>
      </c>
      <c r="D67" s="6">
        <f>'CL &amp; Data'!C279</f>
        <v>-8.1530179999999994</v>
      </c>
      <c r="E67" s="13">
        <f t="shared" si="0"/>
        <v>-2.3412594999999996</v>
      </c>
      <c r="F67" s="6">
        <f>'CL &amp; Data'!D279</f>
        <v>-6.295712</v>
      </c>
      <c r="H67" s="6">
        <f>'CL &amp; Data'!C385</f>
        <v>-12.484845999999999</v>
      </c>
      <c r="I67" s="13">
        <f t="shared" si="1"/>
        <v>-2.7952926999999992</v>
      </c>
      <c r="J67" s="6">
        <f>'CL &amp; Data'!D385</f>
        <v>-6.4019278999999996</v>
      </c>
      <c r="L67" s="6">
        <f>'CL &amp; Data'!L279/1000000000</f>
        <v>11.5236</v>
      </c>
      <c r="N67" s="6">
        <f>'CL &amp; Data'!M279</f>
        <v>-8.9950942999999999</v>
      </c>
      <c r="O67" s="13">
        <f t="shared" si="2"/>
        <v>-2.1196574999999998</v>
      </c>
      <c r="P67" s="6">
        <f>'CL &amp; Data'!N279</f>
        <v>-6.6651949999999998</v>
      </c>
      <c r="R67" s="6">
        <f>'CL &amp; Data'!M385</f>
        <v>-12.877653</v>
      </c>
      <c r="S67" s="13">
        <f t="shared" si="3"/>
        <v>-2.5906130000000012</v>
      </c>
      <c r="T67" s="6">
        <f>'CL &amp; Data'!N385</f>
        <v>-6.8420719999999999</v>
      </c>
      <c r="V67" s="77">
        <f>'CL &amp; Data'!B385/1000000000</f>
        <v>11.5236</v>
      </c>
    </row>
    <row r="68" spans="2:22" x14ac:dyDescent="0.25">
      <c r="B68" s="6">
        <f>'CL &amp; Data'!B280/1000000000</f>
        <v>11.7035</v>
      </c>
      <c r="D68" s="6">
        <f>'CL &amp; Data'!C280</f>
        <v>-8.3321141999999995</v>
      </c>
      <c r="E68" s="13">
        <f t="shared" ref="E68:E103" si="4">D68-$D$32</f>
        <v>-2.5203556999999996</v>
      </c>
      <c r="F68" s="6">
        <f>'CL &amp; Data'!D280</f>
        <v>-6.0492926000000002</v>
      </c>
      <c r="H68" s="6">
        <f>'CL &amp; Data'!C386</f>
        <v>-12.784684</v>
      </c>
      <c r="I68" s="13">
        <f t="shared" ref="I68:I103" si="5">H68-$H$3</f>
        <v>-3.0951307000000003</v>
      </c>
      <c r="J68" s="6">
        <f>'CL &amp; Data'!D386</f>
        <v>-6.1401572</v>
      </c>
      <c r="L68" s="6">
        <f>'CL &amp; Data'!L280/1000000000</f>
        <v>11.7035</v>
      </c>
      <c r="N68" s="6">
        <f>'CL &amp; Data'!M280</f>
        <v>-9.0992040999999997</v>
      </c>
      <c r="O68" s="13">
        <f t="shared" ref="O68:O103" si="6">N68-$N$3</f>
        <v>-2.2237672999999996</v>
      </c>
      <c r="P68" s="6">
        <f>'CL &amp; Data'!N280</f>
        <v>-6.5814032999999998</v>
      </c>
      <c r="R68" s="6">
        <f>'CL &amp; Data'!M386</f>
        <v>-12.613396</v>
      </c>
      <c r="S68" s="13">
        <f t="shared" ref="S68:S103" si="7">R68-$R$12</f>
        <v>-2.3263560000000005</v>
      </c>
      <c r="T68" s="6">
        <f>'CL &amp; Data'!N386</f>
        <v>-7.0865635999999999</v>
      </c>
      <c r="V68" s="77">
        <f>'CL &amp; Data'!B386/1000000000</f>
        <v>11.7035</v>
      </c>
    </row>
    <row r="69" spans="2:22" x14ac:dyDescent="0.25">
      <c r="B69" s="6">
        <f>'CL &amp; Data'!B281/1000000000</f>
        <v>11.8834</v>
      </c>
      <c r="D69" s="6">
        <f>'CL &amp; Data'!C281</f>
        <v>-8.5407437999999996</v>
      </c>
      <c r="E69" s="13">
        <f t="shared" si="4"/>
        <v>-2.7289852999999997</v>
      </c>
      <c r="F69" s="6">
        <f>'CL &amp; Data'!D281</f>
        <v>-5.7553882999999999</v>
      </c>
      <c r="H69" s="6">
        <f>'CL &amp; Data'!C387</f>
        <v>-13.023476</v>
      </c>
      <c r="I69" s="13">
        <f t="shared" si="5"/>
        <v>-3.3339227000000005</v>
      </c>
      <c r="J69" s="6">
        <f>'CL &amp; Data'!D387</f>
        <v>-5.7231788999999997</v>
      </c>
      <c r="L69" s="6">
        <f>'CL &amp; Data'!L281/1000000000</f>
        <v>11.8834</v>
      </c>
      <c r="N69" s="6">
        <f>'CL &amp; Data'!M281</f>
        <v>-9.2439642000000006</v>
      </c>
      <c r="O69" s="13">
        <f t="shared" si="6"/>
        <v>-2.3685274000000005</v>
      </c>
      <c r="P69" s="6">
        <f>'CL &amp; Data'!N281</f>
        <v>-6.509398</v>
      </c>
      <c r="R69" s="6">
        <f>'CL &amp; Data'!M387</f>
        <v>-12.33661</v>
      </c>
      <c r="S69" s="13">
        <f t="shared" si="7"/>
        <v>-2.049570000000001</v>
      </c>
      <c r="T69" s="6">
        <f>'CL &amp; Data'!N387</f>
        <v>-7.3059782999999996</v>
      </c>
      <c r="V69" s="77">
        <f>'CL &amp; Data'!B387/1000000000</f>
        <v>11.8834</v>
      </c>
    </row>
    <row r="70" spans="2:22" x14ac:dyDescent="0.25">
      <c r="B70" s="6">
        <f>'CL &amp; Data'!B282/1000000000</f>
        <v>12.0633</v>
      </c>
      <c r="D70" s="6">
        <f>'CL &amp; Data'!C282</f>
        <v>-8.8301058000000001</v>
      </c>
      <c r="E70" s="13">
        <f t="shared" si="4"/>
        <v>-3.0183473000000003</v>
      </c>
      <c r="F70" s="6">
        <f>'CL &amp; Data'!D282</f>
        <v>-5.4361062000000002</v>
      </c>
      <c r="H70" s="6">
        <f>'CL &amp; Data'!C388</f>
        <v>-13.379733999999999</v>
      </c>
      <c r="I70" s="13">
        <f t="shared" si="5"/>
        <v>-3.6901806999999991</v>
      </c>
      <c r="J70" s="6">
        <f>'CL &amp; Data'!D388</f>
        <v>-5.3618727000000002</v>
      </c>
      <c r="L70" s="6">
        <f>'CL &amp; Data'!L282/1000000000</f>
        <v>12.0633</v>
      </c>
      <c r="N70" s="6">
        <f>'CL &amp; Data'!M282</f>
        <v>-9.3564252999999997</v>
      </c>
      <c r="O70" s="13">
        <f t="shared" si="6"/>
        <v>-2.4809884999999996</v>
      </c>
      <c r="P70" s="6">
        <f>'CL &amp; Data'!N282</f>
        <v>-6.4028931</v>
      </c>
      <c r="R70" s="6">
        <f>'CL &amp; Data'!M388</f>
        <v>-12.187541</v>
      </c>
      <c r="S70" s="13">
        <f t="shared" si="7"/>
        <v>-1.9005010000000002</v>
      </c>
      <c r="T70" s="6">
        <f>'CL &amp; Data'!N388</f>
        <v>-7.4043884000000002</v>
      </c>
      <c r="V70" s="77">
        <f>'CL &amp; Data'!B388/1000000000</f>
        <v>12.0633</v>
      </c>
    </row>
    <row r="71" spans="2:22" x14ac:dyDescent="0.25">
      <c r="B71" s="6">
        <f>'CL &amp; Data'!B283/1000000000</f>
        <v>12.2432</v>
      </c>
      <c r="D71" s="6">
        <f>'CL &amp; Data'!C283</f>
        <v>-9.1329841999999992</v>
      </c>
      <c r="E71" s="13">
        <f t="shared" si="4"/>
        <v>-3.3212256999999994</v>
      </c>
      <c r="F71" s="6">
        <f>'CL &amp; Data'!D283</f>
        <v>-5.0961761000000001</v>
      </c>
      <c r="H71" s="6">
        <f>'CL &amp; Data'!C389</f>
        <v>-13.551747000000001</v>
      </c>
      <c r="I71" s="13">
        <f t="shared" si="5"/>
        <v>-3.8621937000000006</v>
      </c>
      <c r="J71" s="6">
        <f>'CL &amp; Data'!D389</f>
        <v>-4.9455356999999998</v>
      </c>
      <c r="L71" s="6">
        <f>'CL &amp; Data'!L283/1000000000</f>
        <v>12.2432</v>
      </c>
      <c r="N71" s="6">
        <f>'CL &amp; Data'!M283</f>
        <v>-9.5294237000000006</v>
      </c>
      <c r="O71" s="13">
        <f t="shared" si="6"/>
        <v>-2.6539869000000005</v>
      </c>
      <c r="P71" s="6">
        <f>'CL &amp; Data'!N283</f>
        <v>-6.2454782</v>
      </c>
      <c r="R71" s="6">
        <f>'CL &amp; Data'!M389</f>
        <v>-12.18261</v>
      </c>
      <c r="S71" s="13">
        <f t="shared" si="7"/>
        <v>-1.8955700000000011</v>
      </c>
      <c r="T71" s="6">
        <f>'CL &amp; Data'!N389</f>
        <v>-7.3488593</v>
      </c>
      <c r="V71" s="77">
        <f>'CL &amp; Data'!B389/1000000000</f>
        <v>12.2432</v>
      </c>
    </row>
    <row r="72" spans="2:22" x14ac:dyDescent="0.25">
      <c r="B72" s="6">
        <f>'CL &amp; Data'!B284/1000000000</f>
        <v>12.4231</v>
      </c>
      <c r="D72" s="6">
        <f>'CL &amp; Data'!C284</f>
        <v>-9.3763313000000004</v>
      </c>
      <c r="E72" s="13">
        <f t="shared" si="4"/>
        <v>-3.5645728000000005</v>
      </c>
      <c r="F72" s="6">
        <f>'CL &amp; Data'!D284</f>
        <v>-4.7676425</v>
      </c>
      <c r="H72" s="6">
        <f>'CL &amp; Data'!C390</f>
        <v>-13.814026999999999</v>
      </c>
      <c r="I72" s="13">
        <f t="shared" si="5"/>
        <v>-4.1244736999999994</v>
      </c>
      <c r="J72" s="6">
        <f>'CL &amp; Data'!D390</f>
        <v>-4.6481475999999997</v>
      </c>
      <c r="L72" s="6">
        <f>'CL &amp; Data'!L284/1000000000</f>
        <v>12.4231</v>
      </c>
      <c r="N72" s="6">
        <f>'CL &amp; Data'!M284</f>
        <v>-9.7961606999999997</v>
      </c>
      <c r="O72" s="13">
        <f t="shared" si="6"/>
        <v>-2.9207238999999996</v>
      </c>
      <c r="P72" s="6">
        <f>'CL &amp; Data'!N284</f>
        <v>-6.0259013000000001</v>
      </c>
      <c r="R72" s="6">
        <f>'CL &amp; Data'!M390</f>
        <v>-12.294855999999999</v>
      </c>
      <c r="S72" s="13">
        <f t="shared" si="7"/>
        <v>-2.007816</v>
      </c>
      <c r="T72" s="6">
        <f>'CL &amp; Data'!N390</f>
        <v>-7.0654158999999996</v>
      </c>
      <c r="V72" s="77">
        <f>'CL &amp; Data'!B390/1000000000</f>
        <v>12.4231</v>
      </c>
    </row>
    <row r="73" spans="2:22" x14ac:dyDescent="0.25">
      <c r="B73" s="6">
        <f>'CL &amp; Data'!B285/1000000000</f>
        <v>12.603</v>
      </c>
      <c r="D73" s="6">
        <f>'CL &amp; Data'!C285</f>
        <v>-9.612031</v>
      </c>
      <c r="E73" s="13">
        <f t="shared" si="4"/>
        <v>-3.8002725000000002</v>
      </c>
      <c r="F73" s="6">
        <f>'CL &amp; Data'!D285</f>
        <v>-4.4721456000000002</v>
      </c>
      <c r="H73" s="6">
        <f>'CL &amp; Data'!C391</f>
        <v>-13.983299000000001</v>
      </c>
      <c r="I73" s="13">
        <f t="shared" si="5"/>
        <v>-4.2937457000000006</v>
      </c>
      <c r="J73" s="6">
        <f>'CL &amp; Data'!D391</f>
        <v>-4.3536158</v>
      </c>
      <c r="L73" s="6">
        <f>'CL &amp; Data'!L285/1000000000</f>
        <v>12.603</v>
      </c>
      <c r="N73" s="6">
        <f>'CL &amp; Data'!M285</f>
        <v>-10.114520000000001</v>
      </c>
      <c r="O73" s="13">
        <f t="shared" si="6"/>
        <v>-3.2390832000000005</v>
      </c>
      <c r="P73" s="6">
        <f>'CL &amp; Data'!N285</f>
        <v>-5.7149520000000003</v>
      </c>
      <c r="R73" s="6">
        <f>'CL &amp; Data'!M391</f>
        <v>-12.521231999999999</v>
      </c>
      <c r="S73" s="13">
        <f t="shared" si="7"/>
        <v>-2.2341920000000002</v>
      </c>
      <c r="T73" s="6">
        <f>'CL &amp; Data'!N391</f>
        <v>-6.5913401</v>
      </c>
      <c r="V73" s="77">
        <f>'CL &amp; Data'!B391/1000000000</f>
        <v>12.603</v>
      </c>
    </row>
    <row r="74" spans="2:22" x14ac:dyDescent="0.25">
      <c r="B74" s="6">
        <f>'CL &amp; Data'!B286/1000000000</f>
        <v>12.7829</v>
      </c>
      <c r="D74" s="6">
        <f>'CL &amp; Data'!C286</f>
        <v>-9.8303069999999995</v>
      </c>
      <c r="E74" s="13">
        <f t="shared" si="4"/>
        <v>-4.0185484999999996</v>
      </c>
      <c r="F74" s="6">
        <f>'CL &amp; Data'!D286</f>
        <v>-4.1825055999999998</v>
      </c>
      <c r="H74" s="6">
        <f>'CL &amp; Data'!C392</f>
        <v>-14.205043</v>
      </c>
      <c r="I74" s="13">
        <f t="shared" si="5"/>
        <v>-4.5154896999999998</v>
      </c>
      <c r="J74" s="6">
        <f>'CL &amp; Data'!D392</f>
        <v>-4.1422005000000004</v>
      </c>
      <c r="L74" s="6">
        <f>'CL &amp; Data'!L286/1000000000</f>
        <v>12.7829</v>
      </c>
      <c r="N74" s="6">
        <f>'CL &amp; Data'!M286</f>
        <v>-10.462071</v>
      </c>
      <c r="O74" s="13">
        <f t="shared" si="6"/>
        <v>-3.5866341999999998</v>
      </c>
      <c r="P74" s="6">
        <f>'CL &amp; Data'!N286</f>
        <v>-5.3667373999999999</v>
      </c>
      <c r="R74" s="6">
        <f>'CL &amp; Data'!M392</f>
        <v>-12.846693</v>
      </c>
      <c r="S74" s="13">
        <f t="shared" si="7"/>
        <v>-2.5596530000000008</v>
      </c>
      <c r="T74" s="6">
        <f>'CL &amp; Data'!N392</f>
        <v>-5.9829239999999997</v>
      </c>
      <c r="V74" s="77">
        <f>'CL &amp; Data'!B392/1000000000</f>
        <v>12.7829</v>
      </c>
    </row>
    <row r="75" spans="2:22" x14ac:dyDescent="0.25">
      <c r="B75" s="6">
        <f>'CL &amp; Data'!B287/1000000000</f>
        <v>12.9628</v>
      </c>
      <c r="D75" s="6">
        <f>'CL &amp; Data'!C287</f>
        <v>-10.196815000000001</v>
      </c>
      <c r="E75" s="13">
        <f t="shared" si="4"/>
        <v>-4.385056500000001</v>
      </c>
      <c r="F75" s="6">
        <f>'CL &amp; Data'!D287</f>
        <v>-3.927022</v>
      </c>
      <c r="H75" s="6">
        <f>'CL &amp; Data'!C393</f>
        <v>-14.386217</v>
      </c>
      <c r="I75" s="13">
        <f t="shared" si="5"/>
        <v>-4.6966637000000002</v>
      </c>
      <c r="J75" s="6">
        <f>'CL &amp; Data'!D393</f>
        <v>-3.9825238999999999</v>
      </c>
      <c r="L75" s="6">
        <f>'CL &amp; Data'!L287/1000000000</f>
        <v>12.9628</v>
      </c>
      <c r="N75" s="6">
        <f>'CL &amp; Data'!M287</f>
        <v>-10.723941999999999</v>
      </c>
      <c r="O75" s="13">
        <f t="shared" si="6"/>
        <v>-3.8485051999999991</v>
      </c>
      <c r="P75" s="6">
        <f>'CL &amp; Data'!N287</f>
        <v>-4.9894352</v>
      </c>
      <c r="R75" s="6">
        <f>'CL &amp; Data'!M393</f>
        <v>-13.362571000000001</v>
      </c>
      <c r="S75" s="13">
        <f t="shared" si="7"/>
        <v>-3.0755310000000016</v>
      </c>
      <c r="T75" s="6">
        <f>'CL &amp; Data'!N393</f>
        <v>-5.3530812000000001</v>
      </c>
      <c r="V75" s="77">
        <f>'CL &amp; Data'!B393/1000000000</f>
        <v>12.9628</v>
      </c>
    </row>
    <row r="76" spans="2:22" x14ac:dyDescent="0.25">
      <c r="B76" s="6">
        <f>'CL &amp; Data'!B288/1000000000</f>
        <v>13.1427</v>
      </c>
      <c r="D76" s="6">
        <f>'CL &amp; Data'!C288</f>
        <v>-10.590638999999999</v>
      </c>
      <c r="E76" s="13">
        <f t="shared" si="4"/>
        <v>-4.7788804999999996</v>
      </c>
      <c r="F76" s="6">
        <f>'CL &amp; Data'!D288</f>
        <v>-3.6810744</v>
      </c>
      <c r="H76" s="6">
        <f>'CL &amp; Data'!C394</f>
        <v>-14.429270000000001</v>
      </c>
      <c r="I76" s="13">
        <f t="shared" si="5"/>
        <v>-4.7397167000000007</v>
      </c>
      <c r="J76" s="6">
        <f>'CL &amp; Data'!D394</f>
        <v>-3.8854449</v>
      </c>
      <c r="L76" s="6">
        <f>'CL &amp; Data'!L288/1000000000</f>
        <v>13.1427</v>
      </c>
      <c r="N76" s="6">
        <f>'CL &amp; Data'!M288</f>
        <v>-10.976539000000001</v>
      </c>
      <c r="O76" s="13">
        <f t="shared" si="6"/>
        <v>-4.1011022000000006</v>
      </c>
      <c r="P76" s="6">
        <f>'CL &amp; Data'!N288</f>
        <v>-4.6461190999999999</v>
      </c>
      <c r="R76" s="6">
        <f>'CL &amp; Data'!M394</f>
        <v>-13.947939</v>
      </c>
      <c r="S76" s="13">
        <f t="shared" si="7"/>
        <v>-3.6608990000000006</v>
      </c>
      <c r="T76" s="6">
        <f>'CL &amp; Data'!N394</f>
        <v>-4.7177676999999996</v>
      </c>
      <c r="V76" s="77">
        <f>'CL &amp; Data'!B394/1000000000</f>
        <v>13.1427</v>
      </c>
    </row>
    <row r="77" spans="2:22" x14ac:dyDescent="0.25">
      <c r="B77" s="6">
        <f>'CL &amp; Data'!B289/1000000000</f>
        <v>13.3226</v>
      </c>
      <c r="D77" s="6">
        <f>'CL &amp; Data'!C289</f>
        <v>-10.985761999999999</v>
      </c>
      <c r="E77" s="13">
        <f t="shared" si="4"/>
        <v>-5.1740034999999995</v>
      </c>
      <c r="F77" s="6">
        <f>'CL &amp; Data'!D289</f>
        <v>-3.4595785000000001</v>
      </c>
      <c r="H77" s="6">
        <f>'CL &amp; Data'!C395</f>
        <v>-14.357379</v>
      </c>
      <c r="I77" s="13">
        <f t="shared" si="5"/>
        <v>-4.6678256999999999</v>
      </c>
      <c r="J77" s="6">
        <f>'CL &amp; Data'!D395</f>
        <v>-3.8539908</v>
      </c>
      <c r="L77" s="6">
        <f>'CL &amp; Data'!L289/1000000000</f>
        <v>13.3226</v>
      </c>
      <c r="N77" s="6">
        <f>'CL &amp; Data'!M289</f>
        <v>-11.264455</v>
      </c>
      <c r="O77" s="13">
        <f t="shared" si="6"/>
        <v>-4.3890181999999998</v>
      </c>
      <c r="P77" s="6">
        <f>'CL &amp; Data'!N289</f>
        <v>-4.3265251999999998</v>
      </c>
      <c r="R77" s="6">
        <f>'CL &amp; Data'!M395</f>
        <v>-14.657280999999999</v>
      </c>
      <c r="S77" s="13">
        <f t="shared" si="7"/>
        <v>-4.370241</v>
      </c>
      <c r="T77" s="6">
        <f>'CL &amp; Data'!N395</f>
        <v>-4.1455054000000002</v>
      </c>
      <c r="V77" s="77">
        <f>'CL &amp; Data'!B395/1000000000</f>
        <v>13.3226</v>
      </c>
    </row>
    <row r="78" spans="2:22" x14ac:dyDescent="0.25">
      <c r="B78" s="6">
        <f>'CL &amp; Data'!B290/1000000000</f>
        <v>13.5025</v>
      </c>
      <c r="D78" s="6">
        <f>'CL &amp; Data'!C290</f>
        <v>-11.283704</v>
      </c>
      <c r="E78" s="13">
        <f t="shared" si="4"/>
        <v>-5.4719455000000004</v>
      </c>
      <c r="F78" s="6">
        <f>'CL &amp; Data'!D290</f>
        <v>-3.2546553999999999</v>
      </c>
      <c r="H78" s="6">
        <f>'CL &amp; Data'!C396</f>
        <v>-14.132379999999999</v>
      </c>
      <c r="I78" s="13">
        <f t="shared" si="5"/>
        <v>-4.4428266999999995</v>
      </c>
      <c r="J78" s="6">
        <f>'CL &amp; Data'!D396</f>
        <v>-3.8639261999999999</v>
      </c>
      <c r="L78" s="6">
        <f>'CL &amp; Data'!L290/1000000000</f>
        <v>13.5025</v>
      </c>
      <c r="N78" s="6">
        <f>'CL &amp; Data'!M290</f>
        <v>-11.666456</v>
      </c>
      <c r="O78" s="13">
        <f t="shared" si="6"/>
        <v>-4.7910192</v>
      </c>
      <c r="P78" s="6">
        <f>'CL &amp; Data'!N290</f>
        <v>-4.0365653000000004</v>
      </c>
      <c r="R78" s="6">
        <f>'CL &amp; Data'!M396</f>
        <v>-15.340182</v>
      </c>
      <c r="S78" s="13">
        <f t="shared" si="7"/>
        <v>-5.0531420000000011</v>
      </c>
      <c r="T78" s="6">
        <f>'CL &amp; Data'!N396</f>
        <v>-3.6520009</v>
      </c>
      <c r="V78" s="77">
        <f>'CL &amp; Data'!B396/1000000000</f>
        <v>13.5025</v>
      </c>
    </row>
    <row r="79" spans="2:22" x14ac:dyDescent="0.25">
      <c r="B79" s="6">
        <f>'CL &amp; Data'!B291/1000000000</f>
        <v>13.682399999999999</v>
      </c>
      <c r="D79" s="6">
        <f>'CL &amp; Data'!C291</f>
        <v>-11.567091</v>
      </c>
      <c r="E79" s="13">
        <f t="shared" si="4"/>
        <v>-5.7553324999999997</v>
      </c>
      <c r="F79" s="6">
        <f>'CL &amp; Data'!D291</f>
        <v>-3.0865996</v>
      </c>
      <c r="H79" s="6">
        <f>'CL &amp; Data'!C397</f>
        <v>-13.976191999999999</v>
      </c>
      <c r="I79" s="13">
        <f t="shared" si="5"/>
        <v>-4.2866386999999992</v>
      </c>
      <c r="J79" s="6">
        <f>'CL &amp; Data'!D397</f>
        <v>-3.8811097000000001</v>
      </c>
      <c r="L79" s="6">
        <f>'CL &amp; Data'!L291/1000000000</f>
        <v>13.682399999999999</v>
      </c>
      <c r="N79" s="6">
        <f>'CL &amp; Data'!M291</f>
        <v>-12.180339999999999</v>
      </c>
      <c r="O79" s="13">
        <f t="shared" si="6"/>
        <v>-5.3049031999999992</v>
      </c>
      <c r="P79" s="6">
        <f>'CL &amp; Data'!N291</f>
        <v>-3.7555424999999998</v>
      </c>
      <c r="R79" s="6">
        <f>'CL &amp; Data'!M397</f>
        <v>-16.069058999999999</v>
      </c>
      <c r="S79" s="13">
        <f t="shared" si="7"/>
        <v>-5.782019</v>
      </c>
      <c r="T79" s="6">
        <f>'CL &amp; Data'!N397</f>
        <v>-3.2594321000000002</v>
      </c>
      <c r="V79" s="77">
        <f>'CL &amp; Data'!B397/1000000000</f>
        <v>13.682399999999999</v>
      </c>
    </row>
    <row r="80" spans="2:22" x14ac:dyDescent="0.25">
      <c r="B80" s="6">
        <f>'CL &amp; Data'!B292/1000000000</f>
        <v>13.862299999999999</v>
      </c>
      <c r="D80" s="6">
        <f>'CL &amp; Data'!C292</f>
        <v>-11.899834</v>
      </c>
      <c r="E80" s="13">
        <f t="shared" si="4"/>
        <v>-6.0880755000000004</v>
      </c>
      <c r="F80" s="6">
        <f>'CL &amp; Data'!D292</f>
        <v>-2.9375727</v>
      </c>
      <c r="H80" s="6">
        <f>'CL &amp; Data'!C398</f>
        <v>-14.001766</v>
      </c>
      <c r="I80" s="13">
        <f t="shared" si="5"/>
        <v>-4.3122126999999999</v>
      </c>
      <c r="J80" s="6">
        <f>'CL &amp; Data'!D398</f>
        <v>-3.8105619000000002</v>
      </c>
      <c r="L80" s="6">
        <f>'CL &amp; Data'!L292/1000000000</f>
        <v>13.862299999999999</v>
      </c>
      <c r="N80" s="6">
        <f>'CL &amp; Data'!M292</f>
        <v>-12.740264</v>
      </c>
      <c r="O80" s="13">
        <f t="shared" si="6"/>
        <v>-5.8648271999999997</v>
      </c>
      <c r="P80" s="6">
        <f>'CL &amp; Data'!N292</f>
        <v>-3.4968037999999999</v>
      </c>
      <c r="R80" s="6">
        <f>'CL &amp; Data'!M398</f>
        <v>-16.722522999999999</v>
      </c>
      <c r="S80" s="13">
        <f t="shared" si="7"/>
        <v>-6.4354829999999996</v>
      </c>
      <c r="T80" s="6">
        <f>'CL &amp; Data'!N398</f>
        <v>-2.9342027000000002</v>
      </c>
      <c r="V80" s="77">
        <f>'CL &amp; Data'!B398/1000000000</f>
        <v>13.862299999999999</v>
      </c>
    </row>
    <row r="81" spans="2:22" x14ac:dyDescent="0.25">
      <c r="B81" s="6">
        <f>'CL &amp; Data'!B293/1000000000</f>
        <v>14.042199999999999</v>
      </c>
      <c r="D81" s="6">
        <f>'CL &amp; Data'!C293</f>
        <v>-12.300757000000001</v>
      </c>
      <c r="E81" s="13">
        <f t="shared" si="4"/>
        <v>-6.488998500000001</v>
      </c>
      <c r="F81" s="6">
        <f>'CL &amp; Data'!D293</f>
        <v>-2.8028578999999998</v>
      </c>
      <c r="H81" s="6">
        <f>'CL &amp; Data'!C399</f>
        <v>-14.282444999999999</v>
      </c>
      <c r="I81" s="13">
        <f t="shared" si="5"/>
        <v>-4.5928916999999991</v>
      </c>
      <c r="J81" s="6">
        <f>'CL &amp; Data'!D399</f>
        <v>-3.6764679</v>
      </c>
      <c r="L81" s="6">
        <f>'CL &amp; Data'!L293/1000000000</f>
        <v>14.042199999999999</v>
      </c>
      <c r="N81" s="6">
        <f>'CL &amp; Data'!M293</f>
        <v>-13.309903</v>
      </c>
      <c r="O81" s="13">
        <f t="shared" si="6"/>
        <v>-6.4344662000000001</v>
      </c>
      <c r="P81" s="6">
        <f>'CL &amp; Data'!N293</f>
        <v>-3.2600226000000001</v>
      </c>
      <c r="R81" s="6">
        <f>'CL &amp; Data'!M399</f>
        <v>-17.369268000000002</v>
      </c>
      <c r="S81" s="13">
        <f t="shared" si="7"/>
        <v>-7.0822280000000024</v>
      </c>
      <c r="T81" s="6">
        <f>'CL &amp; Data'!N399</f>
        <v>-2.6869187000000001</v>
      </c>
      <c r="V81" s="77">
        <f>'CL &amp; Data'!B399/1000000000</f>
        <v>14.042199999999999</v>
      </c>
    </row>
    <row r="82" spans="2:22" x14ac:dyDescent="0.25">
      <c r="B82" s="6">
        <f>'CL &amp; Data'!B294/1000000000</f>
        <v>14.222099999999999</v>
      </c>
      <c r="D82" s="6">
        <f>'CL &amp; Data'!C294</f>
        <v>-12.690936000000001</v>
      </c>
      <c r="E82" s="13">
        <f t="shared" si="4"/>
        <v>-6.8791775000000008</v>
      </c>
      <c r="F82" s="6">
        <f>'CL &amp; Data'!D294</f>
        <v>-2.6774401999999999</v>
      </c>
      <c r="H82" s="6">
        <f>'CL &amp; Data'!C400</f>
        <v>-14.763915000000001</v>
      </c>
      <c r="I82" s="13">
        <f t="shared" si="5"/>
        <v>-5.0743617000000008</v>
      </c>
      <c r="J82" s="6">
        <f>'CL &amp; Data'!D400</f>
        <v>-3.4391999000000002</v>
      </c>
      <c r="L82" s="6">
        <f>'CL &amp; Data'!L294/1000000000</f>
        <v>14.222099999999999</v>
      </c>
      <c r="N82" s="6">
        <f>'CL &amp; Data'!M294</f>
        <v>-13.926003</v>
      </c>
      <c r="O82" s="13">
        <f t="shared" si="6"/>
        <v>-7.0505661999999996</v>
      </c>
      <c r="P82" s="6">
        <f>'CL &amp; Data'!N294</f>
        <v>-3.0439196000000002</v>
      </c>
      <c r="R82" s="6">
        <f>'CL &amp; Data'!M400</f>
        <v>-17.978041000000001</v>
      </c>
      <c r="S82" s="13">
        <f t="shared" si="7"/>
        <v>-7.6910010000000018</v>
      </c>
      <c r="T82" s="6">
        <f>'CL &amp; Data'!N400</f>
        <v>-2.4850284999999999</v>
      </c>
      <c r="V82" s="77">
        <f>'CL &amp; Data'!B400/1000000000</f>
        <v>14.222099999999999</v>
      </c>
    </row>
    <row r="83" spans="2:22" x14ac:dyDescent="0.25">
      <c r="B83" s="6">
        <f>'CL &amp; Data'!B295/1000000000</f>
        <v>14.401999999999999</v>
      </c>
      <c r="D83" s="6">
        <f>'CL &amp; Data'!C295</f>
        <v>-13.04936</v>
      </c>
      <c r="E83" s="13">
        <f t="shared" si="4"/>
        <v>-7.2376015000000002</v>
      </c>
      <c r="F83" s="6">
        <f>'CL &amp; Data'!D295</f>
        <v>-2.5715922999999998</v>
      </c>
      <c r="H83" s="6">
        <f>'CL &amp; Data'!C401</f>
        <v>-15.450786000000001</v>
      </c>
      <c r="I83" s="13">
        <f t="shared" si="5"/>
        <v>-5.7612327000000008</v>
      </c>
      <c r="J83" s="6">
        <f>'CL &amp; Data'!D401</f>
        <v>-3.1326377000000001</v>
      </c>
      <c r="L83" s="6">
        <f>'CL &amp; Data'!L295/1000000000</f>
        <v>14.401999999999999</v>
      </c>
      <c r="N83" s="6">
        <f>'CL &amp; Data'!M295</f>
        <v>-14.594234</v>
      </c>
      <c r="O83" s="13">
        <f t="shared" si="6"/>
        <v>-7.7187972</v>
      </c>
      <c r="P83" s="6">
        <f>'CL &amp; Data'!N295</f>
        <v>-2.8459542</v>
      </c>
      <c r="R83" s="6">
        <f>'CL &amp; Data'!M401</f>
        <v>-18.592516</v>
      </c>
      <c r="S83" s="13">
        <f t="shared" si="7"/>
        <v>-8.3054760000000005</v>
      </c>
      <c r="T83" s="6">
        <f>'CL &amp; Data'!N401</f>
        <v>-2.3260136</v>
      </c>
      <c r="V83" s="77">
        <f>'CL &amp; Data'!B401/1000000000</f>
        <v>14.401999999999999</v>
      </c>
    </row>
    <row r="84" spans="2:22" x14ac:dyDescent="0.25">
      <c r="B84" s="6">
        <f>'CL &amp; Data'!B296/1000000000</f>
        <v>14.581899999999999</v>
      </c>
      <c r="D84" s="6">
        <f>'CL &amp; Data'!C296</f>
        <v>-13.309621999999999</v>
      </c>
      <c r="E84" s="13">
        <f t="shared" si="4"/>
        <v>-7.4978634999999993</v>
      </c>
      <c r="F84" s="6">
        <f>'CL &amp; Data'!D296</f>
        <v>-2.4733831999999998</v>
      </c>
      <c r="H84" s="6">
        <f>'CL &amp; Data'!C402</f>
        <v>-16.294395000000002</v>
      </c>
      <c r="I84" s="13">
        <f t="shared" si="5"/>
        <v>-6.6048417000000015</v>
      </c>
      <c r="J84" s="6">
        <f>'CL &amp; Data'!D402</f>
        <v>-2.8058155</v>
      </c>
      <c r="L84" s="6">
        <f>'CL &amp; Data'!L296/1000000000</f>
        <v>14.581899999999999</v>
      </c>
      <c r="N84" s="6">
        <f>'CL &amp; Data'!M296</f>
        <v>-15.367815999999999</v>
      </c>
      <c r="O84" s="13">
        <f t="shared" si="6"/>
        <v>-8.4923791999999985</v>
      </c>
      <c r="P84" s="6">
        <f>'CL &amp; Data'!N296</f>
        <v>-2.6640413000000001</v>
      </c>
      <c r="R84" s="6">
        <f>'CL &amp; Data'!M402</f>
        <v>-19.176600000000001</v>
      </c>
      <c r="S84" s="13">
        <f t="shared" si="7"/>
        <v>-8.8895600000000012</v>
      </c>
      <c r="T84" s="6">
        <f>'CL &amp; Data'!N402</f>
        <v>-2.1898865999999999</v>
      </c>
      <c r="V84" s="77">
        <f>'CL &amp; Data'!B402/1000000000</f>
        <v>14.581899999999999</v>
      </c>
    </row>
    <row r="85" spans="2:22" x14ac:dyDescent="0.25">
      <c r="B85" s="6">
        <f>'CL &amp; Data'!B297/1000000000</f>
        <v>14.761799999999999</v>
      </c>
      <c r="D85" s="6">
        <f>'CL &amp; Data'!C297</f>
        <v>-13.660584999999999</v>
      </c>
      <c r="E85" s="13">
        <f t="shared" si="4"/>
        <v>-7.8488264999999995</v>
      </c>
      <c r="F85" s="6">
        <f>'CL &amp; Data'!D297</f>
        <v>-2.3843846000000002</v>
      </c>
      <c r="H85" s="6">
        <f>'CL &amp; Data'!C403</f>
        <v>-17.270273</v>
      </c>
      <c r="I85" s="13">
        <f t="shared" si="5"/>
        <v>-7.5807196999999995</v>
      </c>
      <c r="J85" s="6">
        <f>'CL &amp; Data'!D403</f>
        <v>-2.5085508999999999</v>
      </c>
      <c r="L85" s="6">
        <f>'CL &amp; Data'!L297/1000000000</f>
        <v>14.761799999999999</v>
      </c>
      <c r="N85" s="6">
        <f>'CL &amp; Data'!M297</f>
        <v>-16.105732</v>
      </c>
      <c r="O85" s="13">
        <f t="shared" si="6"/>
        <v>-9.2302952000000005</v>
      </c>
      <c r="P85" s="6">
        <f>'CL &amp; Data'!N297</f>
        <v>-2.4941208000000001</v>
      </c>
      <c r="R85" s="6">
        <f>'CL &amp; Data'!M403</f>
        <v>-19.746061000000001</v>
      </c>
      <c r="S85" s="13">
        <f t="shared" si="7"/>
        <v>-9.4590210000000017</v>
      </c>
      <c r="T85" s="6">
        <f>'CL &amp; Data'!N403</f>
        <v>-2.0697226999999998</v>
      </c>
      <c r="V85" s="77">
        <f>'CL &amp; Data'!B403/1000000000</f>
        <v>14.761799999999999</v>
      </c>
    </row>
    <row r="86" spans="2:22" x14ac:dyDescent="0.25">
      <c r="B86" s="6">
        <f>'CL &amp; Data'!B298/1000000000</f>
        <v>14.941700000000001</v>
      </c>
      <c r="D86" s="6">
        <f>'CL &amp; Data'!C298</f>
        <v>-14.078258999999999</v>
      </c>
      <c r="E86" s="13">
        <f t="shared" si="4"/>
        <v>-8.2665004999999994</v>
      </c>
      <c r="F86" s="6">
        <f>'CL &amp; Data'!D298</f>
        <v>-2.290381</v>
      </c>
      <c r="H86" s="6">
        <f>'CL &amp; Data'!C404</f>
        <v>-18.214624000000001</v>
      </c>
      <c r="I86" s="13">
        <f t="shared" si="5"/>
        <v>-8.5250707000000006</v>
      </c>
      <c r="J86" s="6">
        <f>'CL &amp; Data'!D404</f>
        <v>-2.2627625</v>
      </c>
      <c r="L86" s="6">
        <f>'CL &amp; Data'!L298/1000000000</f>
        <v>14.941700000000001</v>
      </c>
      <c r="N86" s="6">
        <f>'CL &amp; Data'!M298</f>
        <v>-16.836634</v>
      </c>
      <c r="O86" s="13">
        <f t="shared" si="6"/>
        <v>-9.9611972000000009</v>
      </c>
      <c r="P86" s="6">
        <f>'CL &amp; Data'!N298</f>
        <v>-2.3489289000000002</v>
      </c>
      <c r="R86" s="6">
        <f>'CL &amp; Data'!M404</f>
        <v>-20.306898</v>
      </c>
      <c r="S86" s="13">
        <f t="shared" si="7"/>
        <v>-10.019858000000001</v>
      </c>
      <c r="T86" s="6">
        <f>'CL &amp; Data'!N404</f>
        <v>-1.963274</v>
      </c>
      <c r="V86" s="77">
        <f>'CL &amp; Data'!B404/1000000000</f>
        <v>14.941700000000001</v>
      </c>
    </row>
    <row r="87" spans="2:22" x14ac:dyDescent="0.25">
      <c r="B87" s="6">
        <f>'CL &amp; Data'!B299/1000000000</f>
        <v>15.121600000000001</v>
      </c>
      <c r="D87" s="6">
        <f>'CL &amp; Data'!C299</f>
        <v>-14.642203</v>
      </c>
      <c r="E87" s="13">
        <f t="shared" si="4"/>
        <v>-8.8304445000000005</v>
      </c>
      <c r="F87" s="6">
        <f>'CL &amp; Data'!D299</f>
        <v>-2.1923742000000002</v>
      </c>
      <c r="H87" s="6">
        <f>'CL &amp; Data'!C405</f>
        <v>-19.119433999999998</v>
      </c>
      <c r="I87" s="13">
        <f t="shared" si="5"/>
        <v>-9.4298806999999982</v>
      </c>
      <c r="J87" s="6">
        <f>'CL &amp; Data'!D405</f>
        <v>-2.0741754000000001</v>
      </c>
      <c r="L87" s="6">
        <f>'CL &amp; Data'!L299/1000000000</f>
        <v>15.121600000000001</v>
      </c>
      <c r="N87" s="6">
        <f>'CL &amp; Data'!M299</f>
        <v>-17.47336</v>
      </c>
      <c r="O87" s="13">
        <f t="shared" si="6"/>
        <v>-10.5979232</v>
      </c>
      <c r="P87" s="6">
        <f>'CL &amp; Data'!N299</f>
        <v>-2.2207962999999999</v>
      </c>
      <c r="R87" s="6">
        <f>'CL &amp; Data'!M405</f>
        <v>-20.85746</v>
      </c>
      <c r="S87" s="13">
        <f t="shared" si="7"/>
        <v>-10.57042</v>
      </c>
      <c r="T87" s="6">
        <f>'CL &amp; Data'!N405</f>
        <v>-1.8714279</v>
      </c>
      <c r="V87" s="77">
        <f>'CL &amp; Data'!B405/1000000000</f>
        <v>15.121600000000001</v>
      </c>
    </row>
    <row r="88" spans="2:22" x14ac:dyDescent="0.25">
      <c r="B88" s="6">
        <f>'CL &amp; Data'!B300/1000000000</f>
        <v>15.301500000000001</v>
      </c>
      <c r="D88" s="6">
        <f>'CL &amp; Data'!C300</f>
        <v>-15.254391999999999</v>
      </c>
      <c r="E88" s="13">
        <f t="shared" si="4"/>
        <v>-9.4426334999999995</v>
      </c>
      <c r="F88" s="6">
        <f>'CL &amp; Data'!D300</f>
        <v>-2.0831388999999998</v>
      </c>
      <c r="H88" s="6">
        <f>'CL &amp; Data'!C406</f>
        <v>-19.931650000000001</v>
      </c>
      <c r="I88" s="13">
        <f t="shared" si="5"/>
        <v>-10.242096700000001</v>
      </c>
      <c r="J88" s="6">
        <f>'CL &amp; Data'!D406</f>
        <v>-1.9232849000000001</v>
      </c>
      <c r="L88" s="6">
        <f>'CL &amp; Data'!L300/1000000000</f>
        <v>15.301500000000001</v>
      </c>
      <c r="N88" s="6">
        <f>'CL &amp; Data'!M300</f>
        <v>-18.074553999999999</v>
      </c>
      <c r="O88" s="13">
        <f t="shared" si="6"/>
        <v>-11.1991172</v>
      </c>
      <c r="P88" s="6">
        <f>'CL &amp; Data'!N300</f>
        <v>-2.1075140999999999</v>
      </c>
      <c r="R88" s="6">
        <f>'CL &amp; Data'!M406</f>
        <v>-21.418903</v>
      </c>
      <c r="S88" s="13">
        <f t="shared" si="7"/>
        <v>-11.131863000000001</v>
      </c>
      <c r="T88" s="6">
        <f>'CL &amp; Data'!N406</f>
        <v>-1.7843355999999999</v>
      </c>
      <c r="V88" s="77">
        <f>'CL &amp; Data'!B406/1000000000</f>
        <v>15.301500000000001</v>
      </c>
    </row>
    <row r="89" spans="2:22" x14ac:dyDescent="0.25">
      <c r="B89" s="6">
        <f>'CL &amp; Data'!B301/1000000000</f>
        <v>15.481400000000001</v>
      </c>
      <c r="D89" s="6">
        <f>'CL &amp; Data'!C301</f>
        <v>-15.901543999999999</v>
      </c>
      <c r="E89" s="13">
        <f t="shared" si="4"/>
        <v>-10.0897855</v>
      </c>
      <c r="F89" s="6">
        <f>'CL &amp; Data'!D301</f>
        <v>-1.976431</v>
      </c>
      <c r="H89" s="6">
        <f>'CL &amp; Data'!C407</f>
        <v>-20.662559999999999</v>
      </c>
      <c r="I89" s="13">
        <f t="shared" si="5"/>
        <v>-10.973006699999999</v>
      </c>
      <c r="J89" s="6">
        <f>'CL &amp; Data'!D407</f>
        <v>-1.8030143000000001</v>
      </c>
      <c r="L89" s="6">
        <f>'CL &amp; Data'!L301/1000000000</f>
        <v>15.481400000000001</v>
      </c>
      <c r="N89" s="6">
        <f>'CL &amp; Data'!M301</f>
        <v>-18.651662999999999</v>
      </c>
      <c r="O89" s="13">
        <f t="shared" si="6"/>
        <v>-11.7762262</v>
      </c>
      <c r="P89" s="6">
        <f>'CL &amp; Data'!N301</f>
        <v>-2.0027203999999998</v>
      </c>
      <c r="R89" s="6">
        <f>'CL &amp; Data'!M407</f>
        <v>-21.977118000000001</v>
      </c>
      <c r="S89" s="13">
        <f t="shared" si="7"/>
        <v>-11.690078000000002</v>
      </c>
      <c r="T89" s="6">
        <f>'CL &amp; Data'!N407</f>
        <v>-1.7062575</v>
      </c>
      <c r="V89" s="77">
        <f>'CL &amp; Data'!B407/1000000000</f>
        <v>15.481400000000001</v>
      </c>
    </row>
    <row r="90" spans="2:22" x14ac:dyDescent="0.25">
      <c r="B90" s="6">
        <f>'CL &amp; Data'!B302/1000000000</f>
        <v>15.661300000000001</v>
      </c>
      <c r="D90" s="6">
        <f>'CL &amp; Data'!C302</f>
        <v>-16.597366000000001</v>
      </c>
      <c r="E90" s="13">
        <f t="shared" si="4"/>
        <v>-10.785607500000001</v>
      </c>
      <c r="F90" s="6">
        <f>'CL &amp; Data'!D302</f>
        <v>-1.8703186999999999</v>
      </c>
      <c r="H90" s="6">
        <f>'CL &amp; Data'!C408</f>
        <v>-21.319647</v>
      </c>
      <c r="I90" s="13">
        <f t="shared" si="5"/>
        <v>-11.6300937</v>
      </c>
      <c r="J90" s="6">
        <f>'CL &amp; Data'!D408</f>
        <v>-1.7000888999999999</v>
      </c>
      <c r="L90" s="6">
        <f>'CL &amp; Data'!L302/1000000000</f>
        <v>15.661300000000001</v>
      </c>
      <c r="N90" s="6">
        <f>'CL &amp; Data'!M302</f>
        <v>-19.260984000000001</v>
      </c>
      <c r="O90" s="13">
        <f t="shared" si="6"/>
        <v>-12.385547200000001</v>
      </c>
      <c r="P90" s="6">
        <f>'CL &amp; Data'!N302</f>
        <v>-1.9108311</v>
      </c>
      <c r="R90" s="6">
        <f>'CL &amp; Data'!M408</f>
        <v>-22.541212000000002</v>
      </c>
      <c r="S90" s="13">
        <f t="shared" si="7"/>
        <v>-12.254172000000002</v>
      </c>
      <c r="T90" s="6">
        <f>'CL &amp; Data'!N408</f>
        <v>-1.6348640999999999</v>
      </c>
      <c r="V90" s="77">
        <f>'CL &amp; Data'!B408/1000000000</f>
        <v>15.661300000000001</v>
      </c>
    </row>
    <row r="91" spans="2:22" x14ac:dyDescent="0.25">
      <c r="B91" s="6">
        <f>'CL &amp; Data'!B303/1000000000</f>
        <v>15.841200000000001</v>
      </c>
      <c r="D91" s="6">
        <f>'CL &amp; Data'!C303</f>
        <v>-17.257394999999999</v>
      </c>
      <c r="E91" s="13">
        <f t="shared" si="4"/>
        <v>-11.445636499999999</v>
      </c>
      <c r="F91" s="6">
        <f>'CL &amp; Data'!D303</f>
        <v>-1.7670747</v>
      </c>
      <c r="H91" s="6">
        <f>'CL &amp; Data'!C409</f>
        <v>-21.977053000000002</v>
      </c>
      <c r="I91" s="13">
        <f t="shared" si="5"/>
        <v>-12.287499700000001</v>
      </c>
      <c r="J91" s="6">
        <f>'CL &amp; Data'!D409</f>
        <v>-1.6118847000000001</v>
      </c>
      <c r="L91" s="6">
        <f>'CL &amp; Data'!L303/1000000000</f>
        <v>15.841200000000001</v>
      </c>
      <c r="N91" s="6">
        <f>'CL &amp; Data'!M303</f>
        <v>-19.864654999999999</v>
      </c>
      <c r="O91" s="13">
        <f t="shared" si="6"/>
        <v>-12.9892182</v>
      </c>
      <c r="P91" s="6">
        <f>'CL &amp; Data'!N303</f>
        <v>-1.8168204999999999</v>
      </c>
      <c r="R91" s="6">
        <f>'CL &amp; Data'!M409</f>
        <v>-23.108252</v>
      </c>
      <c r="S91" s="13">
        <f t="shared" si="7"/>
        <v>-12.821212000000001</v>
      </c>
      <c r="T91" s="6">
        <f>'CL &amp; Data'!N409</f>
        <v>-1.5652721000000001</v>
      </c>
      <c r="V91" s="77">
        <f>'CL &amp; Data'!B409/1000000000</f>
        <v>15.841200000000001</v>
      </c>
    </row>
    <row r="92" spans="2:22" x14ac:dyDescent="0.25">
      <c r="B92" s="6">
        <f>'CL &amp; Data'!B304/1000000000</f>
        <v>16.021100000000001</v>
      </c>
      <c r="D92" s="6">
        <f>'CL &amp; Data'!C304</f>
        <v>-18.024563000000001</v>
      </c>
      <c r="E92" s="13">
        <f t="shared" si="4"/>
        <v>-12.212804500000001</v>
      </c>
      <c r="F92" s="6">
        <f>'CL &amp; Data'!D304</f>
        <v>-1.6658001</v>
      </c>
      <c r="H92" s="6">
        <f>'CL &amp; Data'!C410</f>
        <v>-22.652681000000001</v>
      </c>
      <c r="I92" s="13">
        <f t="shared" si="5"/>
        <v>-12.963127700000001</v>
      </c>
      <c r="J92" s="6">
        <f>'CL &amp; Data'!D410</f>
        <v>-1.5300454000000001</v>
      </c>
      <c r="L92" s="6">
        <f>'CL &amp; Data'!L304/1000000000</f>
        <v>16.021100000000001</v>
      </c>
      <c r="N92" s="6">
        <f>'CL &amp; Data'!M304</f>
        <v>-20.489726999999998</v>
      </c>
      <c r="O92" s="13">
        <f t="shared" si="6"/>
        <v>-13.614290199999999</v>
      </c>
      <c r="P92" s="6">
        <f>'CL &amp; Data'!N304</f>
        <v>-1.7226299</v>
      </c>
      <c r="R92" s="6">
        <f>'CL &amp; Data'!M410</f>
        <v>-23.685057</v>
      </c>
      <c r="S92" s="13">
        <f t="shared" si="7"/>
        <v>-13.398017000000001</v>
      </c>
      <c r="T92" s="6">
        <f>'CL &amp; Data'!N410</f>
        <v>-1.4977758999999999</v>
      </c>
      <c r="V92" s="77">
        <f>'CL &amp; Data'!B410/1000000000</f>
        <v>16.021100000000001</v>
      </c>
    </row>
    <row r="93" spans="2:22" x14ac:dyDescent="0.25">
      <c r="B93" s="6">
        <f>'CL &amp; Data'!B305/1000000000</f>
        <v>16.201000000000001</v>
      </c>
      <c r="D93" s="6">
        <f>'CL &amp; Data'!C305</f>
        <v>-18.836006000000001</v>
      </c>
      <c r="E93" s="13">
        <f t="shared" si="4"/>
        <v>-13.024247500000001</v>
      </c>
      <c r="F93" s="6">
        <f>'CL &amp; Data'!D305</f>
        <v>-1.5704902000000001</v>
      </c>
      <c r="H93" s="6">
        <f>'CL &amp; Data'!C411</f>
        <v>-23.336030999999998</v>
      </c>
      <c r="I93" s="13">
        <f t="shared" si="5"/>
        <v>-13.646477699999998</v>
      </c>
      <c r="J93" s="6">
        <f>'CL &amp; Data'!D411</f>
        <v>-1.4562899</v>
      </c>
      <c r="L93" s="6">
        <f>'CL &amp; Data'!L305/1000000000</f>
        <v>16.201000000000001</v>
      </c>
      <c r="N93" s="6">
        <f>'CL &amp; Data'!M305</f>
        <v>-21.223258999999999</v>
      </c>
      <c r="O93" s="13">
        <f t="shared" si="6"/>
        <v>-14.3478222</v>
      </c>
      <c r="P93" s="6">
        <f>'CL &amp; Data'!N305</f>
        <v>-1.6325018</v>
      </c>
      <c r="R93" s="6">
        <f>'CL &amp; Data'!M411</f>
        <v>-24.272891999999999</v>
      </c>
      <c r="S93" s="13">
        <f t="shared" si="7"/>
        <v>-13.985852</v>
      </c>
      <c r="T93" s="6">
        <f>'CL &amp; Data'!N411</f>
        <v>-1.4364862</v>
      </c>
      <c r="V93" s="77">
        <f>'CL &amp; Data'!B411/1000000000</f>
        <v>16.201000000000001</v>
      </c>
    </row>
    <row r="94" spans="2:22" x14ac:dyDescent="0.25">
      <c r="B94" s="6">
        <f>'CL &amp; Data'!B306/1000000000</f>
        <v>16.3809</v>
      </c>
      <c r="D94" s="6">
        <f>'CL &amp; Data'!C306</f>
        <v>-19.746856999999999</v>
      </c>
      <c r="E94" s="13">
        <f t="shared" si="4"/>
        <v>-13.935098499999999</v>
      </c>
      <c r="F94" s="6">
        <f>'CL &amp; Data'!D306</f>
        <v>-1.4821546000000001</v>
      </c>
      <c r="H94" s="6">
        <f>'CL &amp; Data'!C412</f>
        <v>-24.008883000000001</v>
      </c>
      <c r="I94" s="13">
        <f t="shared" si="5"/>
        <v>-14.319329700000001</v>
      </c>
      <c r="J94" s="6">
        <f>'CL &amp; Data'!D412</f>
        <v>-1.3884300000000001</v>
      </c>
      <c r="L94" s="6">
        <f>'CL &amp; Data'!L306/1000000000</f>
        <v>16.3809</v>
      </c>
      <c r="N94" s="6">
        <f>'CL &amp; Data'!M306</f>
        <v>-22.053106</v>
      </c>
      <c r="O94" s="13">
        <f t="shared" si="6"/>
        <v>-15.1776692</v>
      </c>
      <c r="P94" s="6">
        <f>'CL &amp; Data'!N306</f>
        <v>-1.5457211</v>
      </c>
      <c r="R94" s="6">
        <f>'CL &amp; Data'!M412</f>
        <v>-24.848381</v>
      </c>
      <c r="S94" s="13">
        <f t="shared" si="7"/>
        <v>-14.561341000000001</v>
      </c>
      <c r="T94" s="6">
        <f>'CL &amp; Data'!N412</f>
        <v>-1.3775862000000001</v>
      </c>
      <c r="V94" s="77">
        <f>'CL &amp; Data'!B412/1000000000</f>
        <v>16.3809</v>
      </c>
    </row>
    <row r="95" spans="2:22" x14ac:dyDescent="0.25">
      <c r="B95" s="6">
        <f>'CL &amp; Data'!B307/1000000000</f>
        <v>16.5608</v>
      </c>
      <c r="D95" s="6">
        <f>'CL &amp; Data'!C307</f>
        <v>-20.620332999999999</v>
      </c>
      <c r="E95" s="13">
        <f t="shared" si="4"/>
        <v>-14.808574499999999</v>
      </c>
      <c r="F95" s="6">
        <f>'CL &amp; Data'!D307</f>
        <v>-1.3982086</v>
      </c>
      <c r="H95" s="6">
        <f>'CL &amp; Data'!C413</f>
        <v>-24.678775999999999</v>
      </c>
      <c r="I95" s="13">
        <f t="shared" si="5"/>
        <v>-14.989222699999999</v>
      </c>
      <c r="J95" s="6">
        <f>'CL &amp; Data'!D413</f>
        <v>-1.3250232</v>
      </c>
      <c r="L95" s="6">
        <f>'CL &amp; Data'!L307/1000000000</f>
        <v>16.5608</v>
      </c>
      <c r="N95" s="6">
        <f>'CL &amp; Data'!M307</f>
        <v>-22.991484</v>
      </c>
      <c r="O95" s="13">
        <f t="shared" si="6"/>
        <v>-16.116047200000001</v>
      </c>
      <c r="P95" s="6">
        <f>'CL &amp; Data'!N307</f>
        <v>-1.4574385999999999</v>
      </c>
      <c r="R95" s="6">
        <f>'CL &amp; Data'!M413</f>
        <v>-25.403535999999999</v>
      </c>
      <c r="S95" s="13">
        <f t="shared" si="7"/>
        <v>-15.116496</v>
      </c>
      <c r="T95" s="6">
        <f>'CL &amp; Data'!N413</f>
        <v>-1.3201042000000001</v>
      </c>
      <c r="V95" s="77">
        <f>'CL &amp; Data'!B413/1000000000</f>
        <v>16.5608</v>
      </c>
    </row>
    <row r="96" spans="2:22" x14ac:dyDescent="0.25">
      <c r="B96" s="6">
        <f>'CL &amp; Data'!B308/1000000000</f>
        <v>16.7407</v>
      </c>
      <c r="D96" s="6">
        <f>'CL &amp; Data'!C308</f>
        <v>-21.508274</v>
      </c>
      <c r="E96" s="13">
        <f t="shared" si="4"/>
        <v>-15.6965155</v>
      </c>
      <c r="F96" s="6">
        <f>'CL &amp; Data'!D308</f>
        <v>-1.3254389</v>
      </c>
      <c r="H96" s="6">
        <f>'CL &amp; Data'!C414</f>
        <v>-25.316386999999999</v>
      </c>
      <c r="I96" s="13">
        <f t="shared" si="5"/>
        <v>-15.626833699999999</v>
      </c>
      <c r="J96" s="6">
        <f>'CL &amp; Data'!D414</f>
        <v>-1.2702529</v>
      </c>
      <c r="L96" s="6">
        <f>'CL &amp; Data'!L308/1000000000</f>
        <v>16.7407</v>
      </c>
      <c r="N96" s="6">
        <f>'CL &amp; Data'!M308</f>
        <v>-23.886793000000001</v>
      </c>
      <c r="O96" s="13">
        <f t="shared" si="6"/>
        <v>-17.011356200000002</v>
      </c>
      <c r="P96" s="6">
        <f>'CL &amp; Data'!N308</f>
        <v>-1.3755949999999999</v>
      </c>
      <c r="R96" s="6">
        <f>'CL &amp; Data'!M414</f>
        <v>-26.009644000000002</v>
      </c>
      <c r="S96" s="13">
        <f t="shared" si="7"/>
        <v>-15.722604000000002</v>
      </c>
      <c r="T96" s="6">
        <f>'CL &amp; Data'!N414</f>
        <v>-1.2685419</v>
      </c>
      <c r="V96" s="77">
        <f>'CL &amp; Data'!B414/1000000000</f>
        <v>16.7407</v>
      </c>
    </row>
    <row r="97" spans="2:22" x14ac:dyDescent="0.25">
      <c r="B97" s="6">
        <f>'CL &amp; Data'!B309/1000000000</f>
        <v>16.9206</v>
      </c>
      <c r="D97" s="6">
        <f>'CL &amp; Data'!C309</f>
        <v>-22.377649000000002</v>
      </c>
      <c r="E97" s="13">
        <f t="shared" si="4"/>
        <v>-16.565890500000002</v>
      </c>
      <c r="F97" s="6">
        <f>'CL &amp; Data'!D309</f>
        <v>-1.2645569999999999</v>
      </c>
      <c r="H97" s="6">
        <f>'CL &amp; Data'!C415</f>
        <v>-25.955010999999999</v>
      </c>
      <c r="I97" s="13">
        <f t="shared" si="5"/>
        <v>-16.265457699999999</v>
      </c>
      <c r="J97" s="6">
        <f>'CL &amp; Data'!D415</f>
        <v>-1.2235267999999999</v>
      </c>
      <c r="L97" s="6">
        <f>'CL &amp; Data'!L309/1000000000</f>
        <v>16.9206</v>
      </c>
      <c r="N97" s="6">
        <f>'CL &amp; Data'!M309</f>
        <v>-24.807480000000002</v>
      </c>
      <c r="O97" s="13">
        <f t="shared" si="6"/>
        <v>-17.932043200000003</v>
      </c>
      <c r="P97" s="6">
        <f>'CL &amp; Data'!N309</f>
        <v>-1.3083057</v>
      </c>
      <c r="R97" s="6">
        <f>'CL &amp; Data'!M415</f>
        <v>-26.640259</v>
      </c>
      <c r="S97" s="13">
        <f t="shared" si="7"/>
        <v>-16.353219000000003</v>
      </c>
      <c r="T97" s="6">
        <f>'CL &amp; Data'!N415</f>
        <v>-1.2259671999999999</v>
      </c>
      <c r="V97" s="77">
        <f>'CL &amp; Data'!B415/1000000000</f>
        <v>16.9206</v>
      </c>
    </row>
    <row r="98" spans="2:22" x14ac:dyDescent="0.25">
      <c r="B98" s="6">
        <f>'CL &amp; Data'!B310/1000000000</f>
        <v>17.1005</v>
      </c>
      <c r="D98" s="6">
        <f>'CL &amp; Data'!C310</f>
        <v>-23.249991999999999</v>
      </c>
      <c r="E98" s="13">
        <f t="shared" si="4"/>
        <v>-17.438233499999999</v>
      </c>
      <c r="F98" s="6">
        <f>'CL &amp; Data'!D310</f>
        <v>-1.2142965999999999</v>
      </c>
      <c r="H98" s="6">
        <f>'CL &amp; Data'!C416</f>
        <v>-26.603276999999999</v>
      </c>
      <c r="I98" s="13">
        <f t="shared" si="5"/>
        <v>-16.913723699999998</v>
      </c>
      <c r="J98" s="6">
        <f>'CL &amp; Data'!D416</f>
        <v>-1.1842642000000001</v>
      </c>
      <c r="L98" s="6">
        <f>'CL &amp; Data'!L310/1000000000</f>
        <v>17.1005</v>
      </c>
      <c r="N98" s="6">
        <f>'CL &amp; Data'!M310</f>
        <v>-25.710974</v>
      </c>
      <c r="O98" s="13">
        <f t="shared" si="6"/>
        <v>-18.835537200000001</v>
      </c>
      <c r="P98" s="6">
        <f>'CL &amp; Data'!N310</f>
        <v>-1.2498634</v>
      </c>
      <c r="R98" s="6">
        <f>'CL &amp; Data'!M416</f>
        <v>-27.303877</v>
      </c>
      <c r="S98" s="13">
        <f t="shared" si="7"/>
        <v>-17.016837000000002</v>
      </c>
      <c r="T98" s="6">
        <f>'CL &amp; Data'!N416</f>
        <v>-1.1871659999999999</v>
      </c>
      <c r="V98" s="77">
        <f>'CL &amp; Data'!B416/1000000000</f>
        <v>17.1005</v>
      </c>
    </row>
    <row r="99" spans="2:22" x14ac:dyDescent="0.25">
      <c r="B99" s="6">
        <f>'CL &amp; Data'!B311/1000000000</f>
        <v>17.2804</v>
      </c>
      <c r="D99" s="6">
        <f>'CL &amp; Data'!C311</f>
        <v>-24.056835</v>
      </c>
      <c r="E99" s="13">
        <f t="shared" si="4"/>
        <v>-18.2450765</v>
      </c>
      <c r="F99" s="6">
        <f>'CL &amp; Data'!D311</f>
        <v>-1.1747752</v>
      </c>
      <c r="H99" s="6">
        <f>'CL &amp; Data'!C417</f>
        <v>-27.272167</v>
      </c>
      <c r="I99" s="13">
        <f t="shared" si="5"/>
        <v>-17.5826137</v>
      </c>
      <c r="J99" s="6">
        <f>'CL &amp; Data'!D417</f>
        <v>-1.1523000000000001</v>
      </c>
      <c r="L99" s="6">
        <f>'CL &amp; Data'!L311/1000000000</f>
        <v>17.2804</v>
      </c>
      <c r="N99" s="6">
        <f>'CL &amp; Data'!M311</f>
        <v>-26.640743000000001</v>
      </c>
      <c r="O99" s="13">
        <f t="shared" si="6"/>
        <v>-19.765306200000001</v>
      </c>
      <c r="P99" s="6">
        <f>'CL &amp; Data'!N311</f>
        <v>-1.2011255000000001</v>
      </c>
      <c r="R99" s="6">
        <f>'CL &amp; Data'!M417</f>
        <v>-27.953661</v>
      </c>
      <c r="S99" s="13">
        <f t="shared" si="7"/>
        <v>-17.666620999999999</v>
      </c>
      <c r="T99" s="6">
        <f>'CL &amp; Data'!N417</f>
        <v>-1.1546049</v>
      </c>
      <c r="V99" s="77">
        <f>'CL &amp; Data'!B417/1000000000</f>
        <v>17.2804</v>
      </c>
    </row>
    <row r="100" spans="2:22" x14ac:dyDescent="0.25">
      <c r="B100" s="6">
        <f>'CL &amp; Data'!B312/1000000000</f>
        <v>17.4603</v>
      </c>
      <c r="D100" s="6">
        <f>'CL &amp; Data'!C312</f>
        <v>-24.78978</v>
      </c>
      <c r="E100" s="13">
        <f t="shared" si="4"/>
        <v>-18.978021500000001</v>
      </c>
      <c r="F100" s="6">
        <f>'CL &amp; Data'!D312</f>
        <v>-1.1477493999999999</v>
      </c>
      <c r="H100" s="6">
        <f>'CL &amp; Data'!C418</f>
        <v>-27.958469000000001</v>
      </c>
      <c r="I100" s="13">
        <f t="shared" si="5"/>
        <v>-18.268915700000001</v>
      </c>
      <c r="J100" s="6">
        <f>'CL &amp; Data'!D418</f>
        <v>-1.1290106</v>
      </c>
      <c r="L100" s="6">
        <f>'CL &amp; Data'!L312/1000000000</f>
        <v>17.4603</v>
      </c>
      <c r="N100" s="6">
        <f>'CL &amp; Data'!M312</f>
        <v>-27.566649999999999</v>
      </c>
      <c r="O100" s="13">
        <f t="shared" si="6"/>
        <v>-20.6912132</v>
      </c>
      <c r="P100" s="6">
        <f>'CL &amp; Data'!N312</f>
        <v>-1.1643924000000001</v>
      </c>
      <c r="R100" s="6">
        <f>'CL &amp; Data'!M418</f>
        <v>-28.624441000000001</v>
      </c>
      <c r="S100" s="13">
        <f t="shared" si="7"/>
        <v>-18.337401</v>
      </c>
      <c r="T100" s="6">
        <f>'CL &amp; Data'!N418</f>
        <v>-1.1313114</v>
      </c>
      <c r="V100" s="77">
        <f>'CL &amp; Data'!B418/1000000000</f>
        <v>17.4603</v>
      </c>
    </row>
    <row r="101" spans="2:22" x14ac:dyDescent="0.25">
      <c r="B101" s="6">
        <f>'CL &amp; Data'!B313/1000000000</f>
        <v>17.6402</v>
      </c>
      <c r="D101" s="6">
        <f>'CL &amp; Data'!C313</f>
        <v>-25.414031999999999</v>
      </c>
      <c r="E101" s="13">
        <f t="shared" si="4"/>
        <v>-19.602273499999999</v>
      </c>
      <c r="F101" s="6">
        <f>'CL &amp; Data'!D313</f>
        <v>-1.1311023</v>
      </c>
      <c r="H101" s="6">
        <f>'CL &amp; Data'!C419</f>
        <v>-28.666727000000002</v>
      </c>
      <c r="I101" s="13">
        <f t="shared" si="5"/>
        <v>-18.977173700000002</v>
      </c>
      <c r="J101" s="6">
        <f>'CL &amp; Data'!D419</f>
        <v>-1.1144061000000001</v>
      </c>
      <c r="L101" s="6">
        <f>'CL &amp; Data'!L313/1000000000</f>
        <v>17.6402</v>
      </c>
      <c r="N101" s="6">
        <f>'CL &amp; Data'!M313</f>
        <v>-28.45018</v>
      </c>
      <c r="O101" s="13">
        <f t="shared" si="6"/>
        <v>-21.5747432</v>
      </c>
      <c r="P101" s="6">
        <f>'CL &amp; Data'!N313</f>
        <v>-1.1397495</v>
      </c>
      <c r="R101" s="6">
        <f>'CL &amp; Data'!M419</f>
        <v>-29.320457000000001</v>
      </c>
      <c r="S101" s="13">
        <f t="shared" si="7"/>
        <v>-19.033417</v>
      </c>
      <c r="T101" s="6">
        <f>'CL &amp; Data'!N419</f>
        <v>-1.1162962999999999</v>
      </c>
      <c r="V101" s="77">
        <f>'CL &amp; Data'!B419/1000000000</f>
        <v>17.6402</v>
      </c>
    </row>
    <row r="102" spans="2:22" x14ac:dyDescent="0.25">
      <c r="B102" s="6">
        <f>'CL &amp; Data'!B314/1000000000</f>
        <v>17.8201</v>
      </c>
      <c r="D102" s="6">
        <f>'CL &amp; Data'!C314</f>
        <v>-25.960735</v>
      </c>
      <c r="E102" s="13">
        <f t="shared" si="4"/>
        <v>-20.1489765</v>
      </c>
      <c r="F102" s="6">
        <f>'CL &amp; Data'!D314</f>
        <v>-1.1218287</v>
      </c>
      <c r="H102" s="6">
        <f>'CL &amp; Data'!C420</f>
        <v>-29.436627999999999</v>
      </c>
      <c r="I102" s="13">
        <f t="shared" si="5"/>
        <v>-19.747074699999999</v>
      </c>
      <c r="J102" s="6">
        <f>'CL &amp; Data'!D420</f>
        <v>-1.1043395</v>
      </c>
      <c r="L102" s="6">
        <f>'CL &amp; Data'!L314/1000000000</f>
        <v>17.8201</v>
      </c>
      <c r="N102" s="6">
        <f>'CL &amp; Data'!M314</f>
        <v>-29.308115000000001</v>
      </c>
      <c r="O102" s="13">
        <f t="shared" si="6"/>
        <v>-22.432678200000002</v>
      </c>
      <c r="P102" s="6">
        <f>'CL &amp; Data'!N314</f>
        <v>-1.1228483</v>
      </c>
      <c r="R102" s="6">
        <f>'CL &amp; Data'!M420</f>
        <v>-30.048145000000002</v>
      </c>
      <c r="S102" s="13">
        <f t="shared" si="7"/>
        <v>-19.761105000000001</v>
      </c>
      <c r="T102" s="6">
        <f>'CL &amp; Data'!N420</f>
        <v>-1.1055173</v>
      </c>
      <c r="V102" s="77">
        <f>'CL &amp; Data'!B420/1000000000</f>
        <v>17.8201</v>
      </c>
    </row>
    <row r="103" spans="2:22" x14ac:dyDescent="0.25">
      <c r="B103" s="6">
        <f>'CL &amp; Data'!B315/1000000000</f>
        <v>18</v>
      </c>
      <c r="D103" s="6">
        <f>'CL &amp; Data'!C315</f>
        <v>-26.303148</v>
      </c>
      <c r="E103" s="13">
        <f t="shared" si="4"/>
        <v>-20.4913895</v>
      </c>
      <c r="F103" s="6">
        <f>'CL &amp; Data'!D315</f>
        <v>-1.1181787000000001</v>
      </c>
      <c r="H103" s="6">
        <f>'CL &amp; Data'!C421</f>
        <v>-29.961668</v>
      </c>
      <c r="I103" s="13">
        <f t="shared" si="5"/>
        <v>-20.272114699999999</v>
      </c>
      <c r="J103" s="6">
        <f>'CL &amp; Data'!D421</f>
        <v>-1.099167</v>
      </c>
      <c r="L103" s="6">
        <f>'CL &amp; Data'!L315/1000000000</f>
        <v>18</v>
      </c>
      <c r="N103" s="6">
        <f>'CL &amp; Data'!M315</f>
        <v>-29.876660999999999</v>
      </c>
      <c r="O103" s="13">
        <f t="shared" si="6"/>
        <v>-23.001224199999999</v>
      </c>
      <c r="P103" s="6">
        <f>'CL &amp; Data'!N315</f>
        <v>-1.1134336</v>
      </c>
      <c r="R103" s="6">
        <f>'CL &amp; Data'!M421</f>
        <v>-30.541153000000001</v>
      </c>
      <c r="S103" s="13">
        <f t="shared" si="7"/>
        <v>-20.254113000000004</v>
      </c>
      <c r="T103" s="6">
        <f>'CL &amp; Data'!N421</f>
        <v>-1.1010138</v>
      </c>
      <c r="V103" s="77">
        <f>'CL &amp; Data'!B421/1000000000</f>
        <v>18</v>
      </c>
    </row>
    <row r="105" spans="2:22" x14ac:dyDescent="0.25">
      <c r="D105" s="6" t="str">
        <f>ADDRESS(MATCH(MAX(D3:D103),D1:D103,0),4)</f>
        <v>$D$32</v>
      </c>
      <c r="H105" s="76" t="str">
        <f>ADDRESS(MATCH(MAX(H3:H103),H1:H103,0),8)</f>
        <v>$H$3</v>
      </c>
      <c r="N105" s="76" t="str">
        <f>ADDRESS(MATCH(MAX(N3:N103),N1:N103,0),14)</f>
        <v>$N$3</v>
      </c>
      <c r="R105" s="76" t="str">
        <f>ADDRESS(MATCH(MAX(R3:R103),R1:R103,0),18)</f>
        <v>$R$3</v>
      </c>
    </row>
    <row r="106" spans="2:22" x14ac:dyDescent="0.25">
      <c r="D106" s="6">
        <f>MAX(D3:D103)</f>
        <v>-5.8117584999999998</v>
      </c>
      <c r="H106" s="76">
        <f>MAX(H4:H104)</f>
        <v>-9.6986103000000004</v>
      </c>
      <c r="N106" s="76">
        <f>MAX(N4:N104)</f>
        <v>-6.8787985000000003</v>
      </c>
      <c r="R106" s="76">
        <f>MAX(R4:R104)</f>
        <v>-10.078818999999999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A108"/>
  <sheetViews>
    <sheetView topLeftCell="W1" zoomScale="70" zoomScaleNormal="70" workbookViewId="0">
      <selection activeCell="AB1" sqref="AB1:AG1048576"/>
    </sheetView>
  </sheetViews>
  <sheetFormatPr defaultRowHeight="15" x14ac:dyDescent="0.25"/>
  <cols>
    <col min="1" max="1" width="13.7109375" style="83" customWidth="1"/>
    <col min="8" max="8" width="2" style="85" customWidth="1"/>
    <col min="9" max="9" width="13.7109375" style="86" customWidth="1"/>
    <col min="10" max="10" width="14.42578125" style="86" bestFit="1" customWidth="1"/>
    <col min="11" max="26" width="14.28515625" style="86" customWidth="1"/>
    <col min="27" max="27" width="13.7109375" style="83" customWidth="1"/>
    <col min="34" max="34" width="2" style="85" customWidth="1"/>
    <col min="35" max="35" width="13.7109375" style="86" customWidth="1"/>
    <col min="36" max="36" width="14.5703125" style="86" bestFit="1" customWidth="1"/>
    <col min="37" max="37" width="14.5703125" style="86" customWidth="1"/>
    <col min="38" max="49" width="9.140625" style="84"/>
    <col min="50" max="52" width="14.28515625" style="86" customWidth="1"/>
    <col min="53" max="53" width="2" style="85" customWidth="1"/>
    <col min="54" max="16384" width="9.140625" style="88"/>
  </cols>
  <sheetData>
    <row r="1" spans="1:53" x14ac:dyDescent="0.25">
      <c r="B1" t="s">
        <v>95</v>
      </c>
      <c r="I1" s="86" t="s">
        <v>201</v>
      </c>
      <c r="J1" s="87" t="str">
        <f>E8</f>
        <v>IIP3 +15 dBm LO Log Mag(dBm)</v>
      </c>
      <c r="K1" s="87" t="str">
        <f>D8</f>
        <v>OIP3 Log Mag(dBm)</v>
      </c>
      <c r="L1" s="86" t="s">
        <v>201</v>
      </c>
      <c r="M1" s="87">
        <f>C112</f>
        <v>0</v>
      </c>
      <c r="N1" s="87">
        <f>D112</f>
        <v>0</v>
      </c>
      <c r="O1" s="86" t="s">
        <v>201</v>
      </c>
      <c r="P1" s="87">
        <f>C216</f>
        <v>0</v>
      </c>
      <c r="Q1" s="87">
        <f>D216</f>
        <v>0</v>
      </c>
      <c r="R1" s="86" t="s">
        <v>201</v>
      </c>
      <c r="S1" s="87">
        <f>C320</f>
        <v>0</v>
      </c>
      <c r="T1" s="87">
        <f>D320</f>
        <v>0</v>
      </c>
      <c r="U1" s="86" t="s">
        <v>201</v>
      </c>
      <c r="V1" s="87">
        <f>C424</f>
        <v>0</v>
      </c>
      <c r="W1" s="87">
        <f>D424</f>
        <v>0</v>
      </c>
      <c r="X1" s="87">
        <f>B528</f>
        <v>0</v>
      </c>
      <c r="Y1" s="87">
        <f t="shared" ref="Y1:Z1" si="0">C528</f>
        <v>0</v>
      </c>
      <c r="Z1" s="87">
        <f t="shared" si="0"/>
        <v>0</v>
      </c>
      <c r="AB1" t="s">
        <v>95</v>
      </c>
      <c r="AI1" s="86" t="s">
        <v>201</v>
      </c>
      <c r="AJ1" s="87" t="str">
        <f>AE8</f>
        <v>IIP3 +15 dBm LO Log Mag(dBm)</v>
      </c>
      <c r="AK1" s="87" t="str">
        <f>AD8</f>
        <v>OIP3 Log Mag(dBm)</v>
      </c>
      <c r="AL1" s="86" t="s">
        <v>201</v>
      </c>
      <c r="AM1" s="87">
        <f>AC112</f>
        <v>0</v>
      </c>
      <c r="AN1" s="87">
        <f>AD112</f>
        <v>0</v>
      </c>
      <c r="AO1" s="86" t="s">
        <v>201</v>
      </c>
      <c r="AP1" s="87">
        <f>AC216</f>
        <v>0</v>
      </c>
      <c r="AQ1" s="87">
        <f>AD216</f>
        <v>0</v>
      </c>
      <c r="AR1" s="86" t="s">
        <v>201</v>
      </c>
      <c r="AS1" s="87">
        <f>AC320</f>
        <v>0</v>
      </c>
      <c r="AT1" s="87">
        <f>AD320</f>
        <v>0</v>
      </c>
      <c r="AU1" s="86" t="s">
        <v>201</v>
      </c>
      <c r="AV1" s="87">
        <f>AC424</f>
        <v>0</v>
      </c>
      <c r="AW1" s="87">
        <f>AD424</f>
        <v>0</v>
      </c>
      <c r="AX1" s="87">
        <f>AB528</f>
        <v>0</v>
      </c>
      <c r="AY1" s="87">
        <f t="shared" ref="AY1" si="1">AC528</f>
        <v>0</v>
      </c>
      <c r="AZ1" s="87">
        <f t="shared" ref="AZ1" si="2">AD528</f>
        <v>0</v>
      </c>
    </row>
    <row r="2" spans="1:53" x14ac:dyDescent="0.25">
      <c r="A2" s="89" t="s">
        <v>106</v>
      </c>
      <c r="B2" t="s">
        <v>270</v>
      </c>
      <c r="C2" t="s">
        <v>263</v>
      </c>
      <c r="D2" t="s">
        <v>264</v>
      </c>
      <c r="E2" t="s">
        <v>272</v>
      </c>
      <c r="J2" s="90" t="s">
        <v>256</v>
      </c>
      <c r="M2" s="90" t="s">
        <v>255</v>
      </c>
      <c r="P2" s="90" t="s">
        <v>254</v>
      </c>
      <c r="S2" s="90" t="s">
        <v>257</v>
      </c>
      <c r="V2" s="90" t="s">
        <v>258</v>
      </c>
      <c r="Y2" s="90" t="s">
        <v>259</v>
      </c>
      <c r="AA2" s="89" t="s">
        <v>107</v>
      </c>
      <c r="AB2" t="s">
        <v>270</v>
      </c>
      <c r="AC2" t="s">
        <v>263</v>
      </c>
      <c r="AD2" t="s">
        <v>264</v>
      </c>
      <c r="AE2" t="s">
        <v>272</v>
      </c>
      <c r="AJ2" s="90" t="s">
        <v>256</v>
      </c>
      <c r="AL2" s="86"/>
      <c r="AM2" s="90" t="s">
        <v>255</v>
      </c>
      <c r="AN2" s="86"/>
      <c r="AO2" s="86"/>
      <c r="AP2" s="90" t="s">
        <v>254</v>
      </c>
      <c r="AQ2" s="86"/>
      <c r="AR2" s="86"/>
      <c r="AS2" s="90" t="s">
        <v>257</v>
      </c>
      <c r="AT2" s="86"/>
      <c r="AU2" s="86"/>
      <c r="AV2" s="90" t="s">
        <v>258</v>
      </c>
      <c r="AW2" s="86"/>
      <c r="AY2" s="90" t="s">
        <v>259</v>
      </c>
    </row>
    <row r="3" spans="1:53" s="94" customFormat="1" x14ac:dyDescent="0.25">
      <c r="A3" s="83"/>
      <c r="B3" t="s">
        <v>277</v>
      </c>
      <c r="C3"/>
      <c r="D3"/>
      <c r="E3"/>
      <c r="F3"/>
      <c r="G3"/>
      <c r="H3" s="91"/>
      <c r="I3" s="92" t="s">
        <v>12</v>
      </c>
      <c r="J3" s="93">
        <f>AVERAGE(J13:J90)</f>
        <v>20.533093734615385</v>
      </c>
      <c r="K3" s="93">
        <f>AVERAGE(K13:K90)</f>
        <v>12.987619830769232</v>
      </c>
      <c r="L3" s="92" t="s">
        <v>12</v>
      </c>
      <c r="M3" s="93">
        <f>AVERAGE(M26:M97)</f>
        <v>0</v>
      </c>
      <c r="N3" s="93">
        <f>AVERAGE(N26:N97)</f>
        <v>0</v>
      </c>
      <c r="O3" s="92" t="s">
        <v>12</v>
      </c>
      <c r="P3" s="93">
        <f>AVERAGE(P26:P97)</f>
        <v>0</v>
      </c>
      <c r="Q3" s="93">
        <f>AVERAGE(Q26:Q97)</f>
        <v>0</v>
      </c>
      <c r="R3" s="92" t="s">
        <v>12</v>
      </c>
      <c r="S3" s="93">
        <f>AVERAGE(S26:S97)</f>
        <v>0</v>
      </c>
      <c r="T3" s="93">
        <f>AVERAGE(T26:T97)</f>
        <v>0</v>
      </c>
      <c r="U3" s="92" t="s">
        <v>12</v>
      </c>
      <c r="V3" s="93">
        <f>AVERAGE(V26:V97)</f>
        <v>0</v>
      </c>
      <c r="W3" s="93">
        <f>AVERAGE(W26:W97)</f>
        <v>0</v>
      </c>
      <c r="X3" s="92" t="s">
        <v>12</v>
      </c>
      <c r="Y3" s="93">
        <f>AVERAGE(Y26:Y97)</f>
        <v>0</v>
      </c>
      <c r="Z3" s="93">
        <f>AVERAGE(Z26:Z97)</f>
        <v>0</v>
      </c>
      <c r="AA3" s="83"/>
      <c r="AB3" t="s">
        <v>215</v>
      </c>
      <c r="AC3" t="s">
        <v>289</v>
      </c>
      <c r="AD3" t="s">
        <v>292</v>
      </c>
      <c r="AE3"/>
      <c r="AF3"/>
      <c r="AG3"/>
      <c r="AH3" s="91"/>
      <c r="AI3" s="92" t="s">
        <v>12</v>
      </c>
      <c r="AJ3" s="93">
        <f>AVERAGE(AJ13:AJ90)</f>
        <v>22.302582923076923</v>
      </c>
      <c r="AK3" s="93">
        <f>AVERAGE(AK13:AK90)</f>
        <v>13.658129678205128</v>
      </c>
      <c r="AL3" s="92" t="s">
        <v>12</v>
      </c>
      <c r="AM3" s="93">
        <f>AVERAGE(AM26:AM97)</f>
        <v>0</v>
      </c>
      <c r="AN3" s="93">
        <f>AVERAGE(AN26:AN97)</f>
        <v>0</v>
      </c>
      <c r="AO3" s="92" t="s">
        <v>12</v>
      </c>
      <c r="AP3" s="93">
        <f>AVERAGE(AP26:AP97)</f>
        <v>0</v>
      </c>
      <c r="AQ3" s="93">
        <f>AVERAGE(AQ26:AQ97)</f>
        <v>0</v>
      </c>
      <c r="AR3" s="92" t="s">
        <v>12</v>
      </c>
      <c r="AS3" s="93">
        <f>AVERAGE(AS26:AS97)</f>
        <v>0</v>
      </c>
      <c r="AT3" s="93">
        <f>AVERAGE(AT26:AT97)</f>
        <v>0</v>
      </c>
      <c r="AU3" s="92" t="s">
        <v>12</v>
      </c>
      <c r="AV3" s="93">
        <f>AVERAGE(AV26:AV97)</f>
        <v>0</v>
      </c>
      <c r="AW3" s="93">
        <f>AVERAGE(AW26:AW97)</f>
        <v>0</v>
      </c>
      <c r="AX3" s="92" t="s">
        <v>12</v>
      </c>
      <c r="AY3" s="93">
        <f>AVERAGE(AY26:AY97)</f>
        <v>0</v>
      </c>
      <c r="AZ3" s="93">
        <f>AVERAGE(AZ26:AZ97)</f>
        <v>0</v>
      </c>
      <c r="BA3" s="91"/>
    </row>
    <row r="4" spans="1:53" x14ac:dyDescent="0.25">
      <c r="B4" t="s">
        <v>215</v>
      </c>
      <c r="C4" t="s">
        <v>289</v>
      </c>
      <c r="D4" t="s">
        <v>291</v>
      </c>
      <c r="H4" s="95"/>
      <c r="AB4" t="s">
        <v>98</v>
      </c>
      <c r="AH4" s="95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BA4" s="95"/>
    </row>
    <row r="5" spans="1:53" x14ac:dyDescent="0.25">
      <c r="B5" t="s">
        <v>98</v>
      </c>
      <c r="H5" s="95"/>
      <c r="I5" s="96">
        <f t="shared" ref="I5:I36" si="3">B9/1000000000</f>
        <v>8</v>
      </c>
      <c r="J5" s="96">
        <f t="shared" ref="J5:J36" si="4">E9</f>
        <v>1.0753725000000001</v>
      </c>
      <c r="K5" s="96">
        <f>D9</f>
        <v>-28.518205999999999</v>
      </c>
      <c r="L5" s="96">
        <f>B9/1000000000</f>
        <v>8</v>
      </c>
      <c r="M5" s="96">
        <f>C113</f>
        <v>0</v>
      </c>
      <c r="N5" s="96">
        <f>D113</f>
        <v>0</v>
      </c>
      <c r="O5" s="96">
        <f>B9/1000000000</f>
        <v>8</v>
      </c>
      <c r="P5" s="96">
        <f>C217</f>
        <v>0</v>
      </c>
      <c r="Q5" s="96">
        <f>D217</f>
        <v>0</v>
      </c>
      <c r="R5" s="96">
        <f>B9/1000000000</f>
        <v>8</v>
      </c>
      <c r="S5" s="96">
        <f>C321</f>
        <v>0</v>
      </c>
      <c r="T5" s="96">
        <f>D321</f>
        <v>0</v>
      </c>
      <c r="U5" s="96">
        <f>B9/1000000000</f>
        <v>8</v>
      </c>
      <c r="V5" s="96">
        <f>C425</f>
        <v>0</v>
      </c>
      <c r="W5" s="96">
        <f>D425</f>
        <v>0</v>
      </c>
      <c r="X5" s="87">
        <f>B529/1000000000</f>
        <v>0</v>
      </c>
      <c r="Y5" s="87">
        <f>C529</f>
        <v>0</v>
      </c>
      <c r="Z5" s="87">
        <f>D529</f>
        <v>0</v>
      </c>
      <c r="AH5" s="95"/>
      <c r="AI5" s="96">
        <f t="shared" ref="AI5:AI36" si="5">AB9/1000000000</f>
        <v>8</v>
      </c>
      <c r="AJ5" s="96">
        <f t="shared" ref="AJ5:AJ36" si="6">AE9</f>
        <v>23.101697999999999</v>
      </c>
      <c r="AK5" s="96">
        <f>AD9</f>
        <v>4.4920855</v>
      </c>
      <c r="AL5" s="96">
        <f>AB9/1000000000</f>
        <v>8</v>
      </c>
      <c r="AM5" s="96">
        <f>AC113</f>
        <v>0</v>
      </c>
      <c r="AN5" s="96">
        <f>AD113</f>
        <v>0</v>
      </c>
      <c r="AO5" s="96">
        <f>AB9/1000000000</f>
        <v>8</v>
      </c>
      <c r="AP5" s="87">
        <f>AC217</f>
        <v>0</v>
      </c>
      <c r="AQ5" s="96">
        <f>AD217</f>
        <v>0</v>
      </c>
      <c r="AR5" s="96">
        <f>AB9/1000000000</f>
        <v>8</v>
      </c>
      <c r="AS5" s="96">
        <f>AC321</f>
        <v>0</v>
      </c>
      <c r="AT5" s="96">
        <f>AD321</f>
        <v>0</v>
      </c>
      <c r="AU5" s="96">
        <f>AB9/1000000000</f>
        <v>8</v>
      </c>
      <c r="AV5" s="96">
        <f>AC425</f>
        <v>0</v>
      </c>
      <c r="AW5" s="96">
        <f>AD425</f>
        <v>0</v>
      </c>
      <c r="AX5" s="87">
        <f>AB529/1000000000</f>
        <v>0</v>
      </c>
      <c r="AY5" s="87">
        <f>AC529</f>
        <v>0</v>
      </c>
      <c r="AZ5" s="87">
        <f>AD529</f>
        <v>0</v>
      </c>
      <c r="BA5" s="95"/>
    </row>
    <row r="6" spans="1:53" x14ac:dyDescent="0.25">
      <c r="H6" s="95"/>
      <c r="I6" s="96">
        <f t="shared" si="3"/>
        <v>8.3775510204082</v>
      </c>
      <c r="J6" s="96">
        <f t="shared" si="4"/>
        <v>2.8436124</v>
      </c>
      <c r="K6" s="96">
        <f t="shared" ref="K6:K69" si="7">D10</f>
        <v>-25.420321999999999</v>
      </c>
      <c r="L6" s="96">
        <f t="shared" ref="L6:L69" si="8">B10/1000000000</f>
        <v>8.3775510204082</v>
      </c>
      <c r="M6" s="96">
        <f t="shared" ref="M6:M69" si="9">C114</f>
        <v>0</v>
      </c>
      <c r="N6" s="96">
        <f t="shared" ref="N6:N69" si="10">D114</f>
        <v>0</v>
      </c>
      <c r="O6" s="96">
        <f t="shared" ref="O6:O69" si="11">B10/1000000000</f>
        <v>8.3775510204082</v>
      </c>
      <c r="P6" s="96">
        <f t="shared" ref="P6:P69" si="12">C218</f>
        <v>0</v>
      </c>
      <c r="Q6" s="96">
        <f t="shared" ref="Q6:Q69" si="13">D218</f>
        <v>0</v>
      </c>
      <c r="R6" s="96">
        <f t="shared" ref="R6:R69" si="14">B10/1000000000</f>
        <v>8.3775510204082</v>
      </c>
      <c r="S6" s="96">
        <f t="shared" ref="S6:S69" si="15">C322</f>
        <v>0</v>
      </c>
      <c r="T6" s="96">
        <f t="shared" ref="T6:T69" si="16">D322</f>
        <v>0</v>
      </c>
      <c r="U6" s="96">
        <f t="shared" ref="U6:U69" si="17">B10/1000000000</f>
        <v>8.3775510204082</v>
      </c>
      <c r="V6" s="96">
        <f t="shared" ref="V6:V69" si="18">C426</f>
        <v>0</v>
      </c>
      <c r="W6" s="96">
        <f t="shared" ref="W6:W69" si="19">D426</f>
        <v>0</v>
      </c>
      <c r="X6" s="87">
        <f t="shared" ref="X6:X69" si="20">B530/1000000000</f>
        <v>0</v>
      </c>
      <c r="Y6" s="87">
        <f t="shared" ref="Y6:Z6" si="21">C530</f>
        <v>0</v>
      </c>
      <c r="Z6" s="87">
        <f t="shared" si="21"/>
        <v>0</v>
      </c>
      <c r="AH6" s="95"/>
      <c r="AI6" s="96">
        <f t="shared" si="5"/>
        <v>8.3775510204082</v>
      </c>
      <c r="AJ6" s="96">
        <f t="shared" si="6"/>
        <v>25.468540000000001</v>
      </c>
      <c r="AK6" s="96">
        <f t="shared" ref="AK6:AK69" si="22">AD10</f>
        <v>7.3368286999999999</v>
      </c>
      <c r="AL6" s="96">
        <f t="shared" ref="AL6:AL69" si="23">AB10/1000000000</f>
        <v>8.3775510204082</v>
      </c>
      <c r="AM6" s="96">
        <f t="shared" ref="AM6:AM69" si="24">AC114</f>
        <v>0</v>
      </c>
      <c r="AN6" s="96">
        <f t="shared" ref="AN6:AN69" si="25">AD114</f>
        <v>0</v>
      </c>
      <c r="AO6" s="96">
        <f t="shared" ref="AO6:AO69" si="26">AB10/1000000000</f>
        <v>8.3775510204082</v>
      </c>
      <c r="AP6" s="87">
        <f t="shared" ref="AP6:AP69" si="27">AC218</f>
        <v>0</v>
      </c>
      <c r="AQ6" s="96">
        <f t="shared" ref="AQ6:AQ69" si="28">AD218</f>
        <v>0</v>
      </c>
      <c r="AR6" s="96">
        <f t="shared" ref="AR6:AR69" si="29">AB10/1000000000</f>
        <v>8.3775510204082</v>
      </c>
      <c r="AS6" s="96">
        <f t="shared" ref="AS6:AS69" si="30">AC322</f>
        <v>0</v>
      </c>
      <c r="AT6" s="96">
        <f t="shared" ref="AT6:AT69" si="31">AD322</f>
        <v>0</v>
      </c>
      <c r="AU6" s="96">
        <f t="shared" ref="AU6:AU69" si="32">AB10/1000000000</f>
        <v>8.3775510204082</v>
      </c>
      <c r="AV6" s="96">
        <f t="shared" ref="AV6:AV69" si="33">AC426</f>
        <v>0</v>
      </c>
      <c r="AW6" s="96">
        <f t="shared" ref="AW6:AW69" si="34">AD426</f>
        <v>0</v>
      </c>
      <c r="AX6" s="87">
        <f t="shared" ref="AX6:AX69" si="35">AB530/1000000000</f>
        <v>0</v>
      </c>
      <c r="AY6" s="87">
        <f t="shared" ref="AY6:AY69" si="36">AC530</f>
        <v>0</v>
      </c>
      <c r="AZ6" s="87">
        <f t="shared" ref="AZ6:AZ69" si="37">AD530</f>
        <v>0</v>
      </c>
      <c r="BA6" s="95"/>
    </row>
    <row r="7" spans="1:53" x14ac:dyDescent="0.25">
      <c r="B7" t="s">
        <v>99</v>
      </c>
      <c r="H7" s="95"/>
      <c r="I7" s="96">
        <f t="shared" si="3"/>
        <v>8.7551020408162987</v>
      </c>
      <c r="J7" s="96">
        <f t="shared" si="4"/>
        <v>4.7523789000000001</v>
      </c>
      <c r="K7" s="96">
        <f t="shared" si="7"/>
        <v>-19.876601999999998</v>
      </c>
      <c r="L7" s="96">
        <f t="shared" si="8"/>
        <v>8.7551020408162987</v>
      </c>
      <c r="M7" s="96">
        <f t="shared" si="9"/>
        <v>0</v>
      </c>
      <c r="N7" s="96">
        <f t="shared" si="10"/>
        <v>0</v>
      </c>
      <c r="O7" s="96">
        <f t="shared" si="11"/>
        <v>8.7551020408162987</v>
      </c>
      <c r="P7" s="96">
        <f t="shared" si="12"/>
        <v>0</v>
      </c>
      <c r="Q7" s="96">
        <f t="shared" si="13"/>
        <v>0</v>
      </c>
      <c r="R7" s="96">
        <f t="shared" si="14"/>
        <v>8.7551020408162987</v>
      </c>
      <c r="S7" s="96">
        <f t="shared" si="15"/>
        <v>0</v>
      </c>
      <c r="T7" s="96">
        <f t="shared" si="16"/>
        <v>0</v>
      </c>
      <c r="U7" s="96">
        <f t="shared" si="17"/>
        <v>8.7551020408162987</v>
      </c>
      <c r="V7" s="96">
        <f t="shared" si="18"/>
        <v>0</v>
      </c>
      <c r="W7" s="96">
        <f t="shared" si="19"/>
        <v>0</v>
      </c>
      <c r="X7" s="87">
        <f t="shared" si="20"/>
        <v>0</v>
      </c>
      <c r="Y7" s="87">
        <f t="shared" ref="Y7:Z7" si="38">C531</f>
        <v>0</v>
      </c>
      <c r="Z7" s="87">
        <f t="shared" si="38"/>
        <v>0</v>
      </c>
      <c r="AB7" t="s">
        <v>99</v>
      </c>
      <c r="AH7" s="95"/>
      <c r="AI7" s="96">
        <f t="shared" si="5"/>
        <v>8.7551020408162987</v>
      </c>
      <c r="AJ7" s="96">
        <f t="shared" si="6"/>
        <v>26.656362999999999</v>
      </c>
      <c r="AK7" s="96">
        <f t="shared" si="22"/>
        <v>9.6738777000000002</v>
      </c>
      <c r="AL7" s="96">
        <f t="shared" si="23"/>
        <v>8.7551020408162987</v>
      </c>
      <c r="AM7" s="96">
        <f t="shared" si="24"/>
        <v>0</v>
      </c>
      <c r="AN7" s="96">
        <f t="shared" si="25"/>
        <v>0</v>
      </c>
      <c r="AO7" s="96">
        <f t="shared" si="26"/>
        <v>8.7551020408162987</v>
      </c>
      <c r="AP7" s="87">
        <f t="shared" si="27"/>
        <v>0</v>
      </c>
      <c r="AQ7" s="96">
        <f t="shared" si="28"/>
        <v>0</v>
      </c>
      <c r="AR7" s="96">
        <f t="shared" si="29"/>
        <v>8.7551020408162987</v>
      </c>
      <c r="AS7" s="96">
        <f t="shared" si="30"/>
        <v>0</v>
      </c>
      <c r="AT7" s="96">
        <f t="shared" si="31"/>
        <v>0</v>
      </c>
      <c r="AU7" s="96">
        <f t="shared" si="32"/>
        <v>8.7551020408162987</v>
      </c>
      <c r="AV7" s="96">
        <f t="shared" si="33"/>
        <v>0</v>
      </c>
      <c r="AW7" s="96">
        <f t="shared" si="34"/>
        <v>0</v>
      </c>
      <c r="AX7" s="87">
        <f t="shared" si="35"/>
        <v>0</v>
      </c>
      <c r="AY7" s="87">
        <f t="shared" si="36"/>
        <v>0</v>
      </c>
      <c r="AZ7" s="87">
        <f t="shared" si="37"/>
        <v>0</v>
      </c>
      <c r="BA7" s="95"/>
    </row>
    <row r="8" spans="1:53" x14ac:dyDescent="0.25">
      <c r="B8" t="s">
        <v>19</v>
      </c>
      <c r="C8" t="s">
        <v>109</v>
      </c>
      <c r="D8" t="s">
        <v>278</v>
      </c>
      <c r="E8" t="s">
        <v>265</v>
      </c>
      <c r="F8" t="s">
        <v>110</v>
      </c>
      <c r="G8" t="s">
        <v>266</v>
      </c>
      <c r="H8" s="95"/>
      <c r="I8" s="96">
        <f t="shared" si="3"/>
        <v>9.1326530612245005</v>
      </c>
      <c r="J8" s="96">
        <f t="shared" si="4"/>
        <v>5.5305662</v>
      </c>
      <c r="K8" s="96">
        <f t="shared" si="7"/>
        <v>-13.983722999999999</v>
      </c>
      <c r="L8" s="96">
        <f t="shared" si="8"/>
        <v>9.1326530612245005</v>
      </c>
      <c r="M8" s="96">
        <f t="shared" si="9"/>
        <v>0</v>
      </c>
      <c r="N8" s="96">
        <f t="shared" si="10"/>
        <v>0</v>
      </c>
      <c r="O8" s="96">
        <f t="shared" si="11"/>
        <v>9.1326530612245005</v>
      </c>
      <c r="P8" s="96">
        <f t="shared" si="12"/>
        <v>0</v>
      </c>
      <c r="Q8" s="96">
        <f t="shared" si="13"/>
        <v>0</v>
      </c>
      <c r="R8" s="96">
        <f t="shared" si="14"/>
        <v>9.1326530612245005</v>
      </c>
      <c r="S8" s="96">
        <f t="shared" si="15"/>
        <v>0</v>
      </c>
      <c r="T8" s="96">
        <f t="shared" si="16"/>
        <v>0</v>
      </c>
      <c r="U8" s="96">
        <f t="shared" si="17"/>
        <v>9.1326530612245005</v>
      </c>
      <c r="V8" s="96">
        <f t="shared" si="18"/>
        <v>0</v>
      </c>
      <c r="W8" s="96">
        <f t="shared" si="19"/>
        <v>0</v>
      </c>
      <c r="X8" s="87">
        <f t="shared" si="20"/>
        <v>0</v>
      </c>
      <c r="Y8" s="87">
        <f t="shared" ref="Y8:Z8" si="39">C532</f>
        <v>0</v>
      </c>
      <c r="Z8" s="87">
        <f t="shared" si="39"/>
        <v>0</v>
      </c>
      <c r="AB8" t="s">
        <v>19</v>
      </c>
      <c r="AC8" t="s">
        <v>109</v>
      </c>
      <c r="AD8" t="s">
        <v>278</v>
      </c>
      <c r="AE8" t="s">
        <v>265</v>
      </c>
      <c r="AF8" t="s">
        <v>110</v>
      </c>
      <c r="AG8" t="s">
        <v>266</v>
      </c>
      <c r="AH8" s="95"/>
      <c r="AI8" s="96">
        <f t="shared" si="5"/>
        <v>9.1326530612245005</v>
      </c>
      <c r="AJ8" s="96">
        <f t="shared" si="6"/>
        <v>26.134768000000001</v>
      </c>
      <c r="AK8" s="96">
        <f t="shared" si="22"/>
        <v>10.043640999999999</v>
      </c>
      <c r="AL8" s="96">
        <f t="shared" si="23"/>
        <v>9.1326530612245005</v>
      </c>
      <c r="AM8" s="96">
        <f t="shared" si="24"/>
        <v>0</v>
      </c>
      <c r="AN8" s="96">
        <f t="shared" si="25"/>
        <v>0</v>
      </c>
      <c r="AO8" s="96">
        <f t="shared" si="26"/>
        <v>9.1326530612245005</v>
      </c>
      <c r="AP8" s="87">
        <f t="shared" si="27"/>
        <v>0</v>
      </c>
      <c r="AQ8" s="96">
        <f t="shared" si="28"/>
        <v>0</v>
      </c>
      <c r="AR8" s="96">
        <f t="shared" si="29"/>
        <v>9.1326530612245005</v>
      </c>
      <c r="AS8" s="96">
        <f t="shared" si="30"/>
        <v>0</v>
      </c>
      <c r="AT8" s="96">
        <f t="shared" si="31"/>
        <v>0</v>
      </c>
      <c r="AU8" s="96">
        <f t="shared" si="32"/>
        <v>9.1326530612245005</v>
      </c>
      <c r="AV8" s="96">
        <f t="shared" si="33"/>
        <v>0</v>
      </c>
      <c r="AW8" s="96">
        <f t="shared" si="34"/>
        <v>0</v>
      </c>
      <c r="AX8" s="87">
        <f t="shared" si="35"/>
        <v>0</v>
      </c>
      <c r="AY8" s="87">
        <f t="shared" si="36"/>
        <v>0</v>
      </c>
      <c r="AZ8" s="87">
        <f t="shared" si="37"/>
        <v>0</v>
      </c>
      <c r="BA8" s="95"/>
    </row>
    <row r="9" spans="1:53" x14ac:dyDescent="0.25">
      <c r="B9">
        <v>8000000000</v>
      </c>
      <c r="C9">
        <v>-49.964767000000002</v>
      </c>
      <c r="D9">
        <v>-28.518205999999999</v>
      </c>
      <c r="E9">
        <v>1.0753725000000001</v>
      </c>
      <c r="F9">
        <v>-69.589354999999998</v>
      </c>
      <c r="G9">
        <v>-29.593575999999999</v>
      </c>
      <c r="H9" s="95"/>
      <c r="I9" s="96">
        <f t="shared" si="3"/>
        <v>9.5102040816327005</v>
      </c>
      <c r="J9" s="96">
        <f t="shared" si="4"/>
        <v>6.3368979000000003</v>
      </c>
      <c r="K9" s="96">
        <f t="shared" si="7"/>
        <v>-7.8559336999999996</v>
      </c>
      <c r="L9" s="96">
        <f t="shared" si="8"/>
        <v>9.5102040816327005</v>
      </c>
      <c r="M9" s="96">
        <f t="shared" si="9"/>
        <v>0</v>
      </c>
      <c r="N9" s="96">
        <f t="shared" si="10"/>
        <v>0</v>
      </c>
      <c r="O9" s="96">
        <f t="shared" si="11"/>
        <v>9.5102040816327005</v>
      </c>
      <c r="P9" s="96">
        <f t="shared" si="12"/>
        <v>0</v>
      </c>
      <c r="Q9" s="96">
        <f t="shared" si="13"/>
        <v>0</v>
      </c>
      <c r="R9" s="96">
        <f t="shared" si="14"/>
        <v>9.5102040816327005</v>
      </c>
      <c r="S9" s="96">
        <f t="shared" si="15"/>
        <v>0</v>
      </c>
      <c r="T9" s="96">
        <f t="shared" si="16"/>
        <v>0</v>
      </c>
      <c r="U9" s="96">
        <f t="shared" si="17"/>
        <v>9.5102040816327005</v>
      </c>
      <c r="V9" s="96">
        <f t="shared" si="18"/>
        <v>0</v>
      </c>
      <c r="W9" s="96">
        <f t="shared" si="19"/>
        <v>0</v>
      </c>
      <c r="X9" s="87">
        <f t="shared" si="20"/>
        <v>0</v>
      </c>
      <c r="Y9" s="87">
        <f t="shared" ref="Y9:Z9" si="40">C533</f>
        <v>0</v>
      </c>
      <c r="Z9" s="87">
        <f t="shared" si="40"/>
        <v>0</v>
      </c>
      <c r="AB9">
        <v>8000000000</v>
      </c>
      <c r="AC9">
        <v>-38.806274000000002</v>
      </c>
      <c r="AD9">
        <v>4.4920855</v>
      </c>
      <c r="AE9">
        <v>23.101697999999999</v>
      </c>
      <c r="AF9">
        <v>-103.06610999999999</v>
      </c>
      <c r="AG9">
        <v>-18.609613</v>
      </c>
      <c r="AH9" s="95"/>
      <c r="AI9" s="96">
        <f t="shared" si="5"/>
        <v>9.5102040816327005</v>
      </c>
      <c r="AJ9" s="96">
        <f t="shared" si="6"/>
        <v>24.660617999999999</v>
      </c>
      <c r="AK9" s="96">
        <f t="shared" si="22"/>
        <v>9.8815498000000002</v>
      </c>
      <c r="AL9" s="96">
        <f t="shared" si="23"/>
        <v>9.5102040816327005</v>
      </c>
      <c r="AM9" s="96">
        <f t="shared" si="24"/>
        <v>0</v>
      </c>
      <c r="AN9" s="96">
        <f t="shared" si="25"/>
        <v>0</v>
      </c>
      <c r="AO9" s="96">
        <f t="shared" si="26"/>
        <v>9.5102040816327005</v>
      </c>
      <c r="AP9" s="87">
        <f t="shared" si="27"/>
        <v>0</v>
      </c>
      <c r="AQ9" s="96">
        <f t="shared" si="28"/>
        <v>0</v>
      </c>
      <c r="AR9" s="96">
        <f t="shared" si="29"/>
        <v>9.5102040816327005</v>
      </c>
      <c r="AS9" s="96">
        <f t="shared" si="30"/>
        <v>0</v>
      </c>
      <c r="AT9" s="96">
        <f t="shared" si="31"/>
        <v>0</v>
      </c>
      <c r="AU9" s="96">
        <f t="shared" si="32"/>
        <v>9.5102040816327005</v>
      </c>
      <c r="AV9" s="96">
        <f t="shared" si="33"/>
        <v>0</v>
      </c>
      <c r="AW9" s="96">
        <f t="shared" si="34"/>
        <v>0</v>
      </c>
      <c r="AX9" s="87">
        <f t="shared" si="35"/>
        <v>0</v>
      </c>
      <c r="AY9" s="87">
        <f t="shared" si="36"/>
        <v>0</v>
      </c>
      <c r="AZ9" s="87">
        <f t="shared" si="37"/>
        <v>0</v>
      </c>
      <c r="BA9" s="95"/>
    </row>
    <row r="10" spans="1:53" x14ac:dyDescent="0.25">
      <c r="B10">
        <v>8377551020.4082003</v>
      </c>
      <c r="C10">
        <v>-48.890022000000002</v>
      </c>
      <c r="D10">
        <v>-25.420321999999999</v>
      </c>
      <c r="E10">
        <v>2.8436124</v>
      </c>
      <c r="F10">
        <v>-76.170745999999994</v>
      </c>
      <c r="G10">
        <v>-28.263933000000002</v>
      </c>
      <c r="H10" s="95"/>
      <c r="I10" s="96">
        <f t="shared" si="3"/>
        <v>9.8877551020407992</v>
      </c>
      <c r="J10" s="96">
        <f t="shared" si="4"/>
        <v>7.3135976999999999</v>
      </c>
      <c r="K10" s="96">
        <f t="shared" si="7"/>
        <v>-3.3653419000000002</v>
      </c>
      <c r="L10" s="96">
        <f t="shared" si="8"/>
        <v>9.8877551020407992</v>
      </c>
      <c r="M10" s="96">
        <f t="shared" si="9"/>
        <v>0</v>
      </c>
      <c r="N10" s="96">
        <f t="shared" si="10"/>
        <v>0</v>
      </c>
      <c r="O10" s="96">
        <f t="shared" si="11"/>
        <v>9.8877551020407992</v>
      </c>
      <c r="P10" s="96">
        <f t="shared" si="12"/>
        <v>0</v>
      </c>
      <c r="Q10" s="96">
        <f t="shared" si="13"/>
        <v>0</v>
      </c>
      <c r="R10" s="96">
        <f t="shared" si="14"/>
        <v>9.8877551020407992</v>
      </c>
      <c r="S10" s="96">
        <f t="shared" si="15"/>
        <v>0</v>
      </c>
      <c r="T10" s="96">
        <f t="shared" si="16"/>
        <v>0</v>
      </c>
      <c r="U10" s="96">
        <f t="shared" si="17"/>
        <v>9.8877551020407992</v>
      </c>
      <c r="V10" s="96">
        <f t="shared" si="18"/>
        <v>0</v>
      </c>
      <c r="W10" s="96">
        <f t="shared" si="19"/>
        <v>0</v>
      </c>
      <c r="X10" s="87">
        <f t="shared" si="20"/>
        <v>0</v>
      </c>
      <c r="Y10" s="87">
        <f t="shared" ref="Y10:Z10" si="41">C534</f>
        <v>0</v>
      </c>
      <c r="Z10" s="87">
        <f t="shared" si="41"/>
        <v>0</v>
      </c>
      <c r="AB10">
        <v>8377551020.4082003</v>
      </c>
      <c r="AC10">
        <v>-37.859447000000003</v>
      </c>
      <c r="AD10">
        <v>7.3368286999999999</v>
      </c>
      <c r="AE10">
        <v>25.468540000000001</v>
      </c>
      <c r="AF10">
        <v>-107.23627</v>
      </c>
      <c r="AG10">
        <v>-18.131712</v>
      </c>
      <c r="AH10" s="95"/>
      <c r="AI10" s="96">
        <f t="shared" si="5"/>
        <v>9.8877551020407992</v>
      </c>
      <c r="AJ10" s="96">
        <f t="shared" si="6"/>
        <v>25.140778999999998</v>
      </c>
      <c r="AK10" s="96">
        <f t="shared" si="22"/>
        <v>11.325321000000001</v>
      </c>
      <c r="AL10" s="96">
        <f t="shared" si="23"/>
        <v>9.8877551020407992</v>
      </c>
      <c r="AM10" s="96">
        <f t="shared" si="24"/>
        <v>0</v>
      </c>
      <c r="AN10" s="96">
        <f t="shared" si="25"/>
        <v>0</v>
      </c>
      <c r="AO10" s="96">
        <f t="shared" si="26"/>
        <v>9.8877551020407992</v>
      </c>
      <c r="AP10" s="87">
        <f t="shared" si="27"/>
        <v>0</v>
      </c>
      <c r="AQ10" s="96">
        <f t="shared" si="28"/>
        <v>0</v>
      </c>
      <c r="AR10" s="96">
        <f t="shared" si="29"/>
        <v>9.8877551020407992</v>
      </c>
      <c r="AS10" s="96">
        <f t="shared" si="30"/>
        <v>0</v>
      </c>
      <c r="AT10" s="96">
        <f t="shared" si="31"/>
        <v>0</v>
      </c>
      <c r="AU10" s="96">
        <f t="shared" si="32"/>
        <v>9.8877551020407992</v>
      </c>
      <c r="AV10" s="96">
        <f t="shared" si="33"/>
        <v>0</v>
      </c>
      <c r="AW10" s="96">
        <f t="shared" si="34"/>
        <v>0</v>
      </c>
      <c r="AX10" s="87">
        <f t="shared" si="35"/>
        <v>0</v>
      </c>
      <c r="AY10" s="87">
        <f t="shared" si="36"/>
        <v>0</v>
      </c>
      <c r="AZ10" s="87">
        <f t="shared" si="37"/>
        <v>0</v>
      </c>
      <c r="BA10" s="95"/>
    </row>
    <row r="11" spans="1:53" x14ac:dyDescent="0.25">
      <c r="B11">
        <v>8755102040.8162994</v>
      </c>
      <c r="C11">
        <v>-45.870663</v>
      </c>
      <c r="D11">
        <v>-19.876601999999998</v>
      </c>
      <c r="E11">
        <v>4.7523789000000001</v>
      </c>
      <c r="F11">
        <v>-75.894333000000003</v>
      </c>
      <c r="G11">
        <v>-24.628983000000002</v>
      </c>
      <c r="H11" s="95"/>
      <c r="I11" s="96">
        <f t="shared" si="3"/>
        <v>10.265306122448999</v>
      </c>
      <c r="J11" s="96">
        <f t="shared" si="4"/>
        <v>8.2573833000000008</v>
      </c>
      <c r="K11" s="96">
        <f t="shared" si="7"/>
        <v>-0.46672359000000002</v>
      </c>
      <c r="L11" s="96">
        <f t="shared" si="8"/>
        <v>10.265306122448999</v>
      </c>
      <c r="M11" s="96">
        <f t="shared" si="9"/>
        <v>0</v>
      </c>
      <c r="N11" s="96">
        <f t="shared" si="10"/>
        <v>0</v>
      </c>
      <c r="O11" s="96">
        <f t="shared" si="11"/>
        <v>10.265306122448999</v>
      </c>
      <c r="P11" s="96">
        <f t="shared" si="12"/>
        <v>0</v>
      </c>
      <c r="Q11" s="96">
        <f t="shared" si="13"/>
        <v>0</v>
      </c>
      <c r="R11" s="96">
        <f t="shared" si="14"/>
        <v>10.265306122448999</v>
      </c>
      <c r="S11" s="96">
        <f t="shared" si="15"/>
        <v>0</v>
      </c>
      <c r="T11" s="96">
        <f t="shared" si="16"/>
        <v>0</v>
      </c>
      <c r="U11" s="96">
        <f t="shared" si="17"/>
        <v>10.265306122448999</v>
      </c>
      <c r="V11" s="96">
        <f t="shared" si="18"/>
        <v>0</v>
      </c>
      <c r="W11" s="96">
        <f t="shared" si="19"/>
        <v>0</v>
      </c>
      <c r="X11" s="87">
        <f t="shared" si="20"/>
        <v>0</v>
      </c>
      <c r="Y11" s="87">
        <f t="shared" ref="Y11:Z11" si="42">C535</f>
        <v>0</v>
      </c>
      <c r="Z11" s="87">
        <f t="shared" si="42"/>
        <v>0</v>
      </c>
      <c r="AB11">
        <v>8755102040.8162994</v>
      </c>
      <c r="AC11">
        <v>-37.564650999999998</v>
      </c>
      <c r="AD11">
        <v>9.6738777000000002</v>
      </c>
      <c r="AE11">
        <v>26.656362999999999</v>
      </c>
      <c r="AF11">
        <v>-116.4097</v>
      </c>
      <c r="AG11">
        <v>-16.982485</v>
      </c>
      <c r="AH11" s="95"/>
      <c r="AI11" s="96">
        <f t="shared" si="5"/>
        <v>10.265306122448999</v>
      </c>
      <c r="AJ11" s="96">
        <f t="shared" si="6"/>
        <v>25.553927999999999</v>
      </c>
      <c r="AK11" s="96">
        <f t="shared" si="22"/>
        <v>12.50892</v>
      </c>
      <c r="AL11" s="96">
        <f t="shared" si="23"/>
        <v>10.265306122448999</v>
      </c>
      <c r="AM11" s="96">
        <f t="shared" si="24"/>
        <v>0</v>
      </c>
      <c r="AN11" s="96">
        <f t="shared" si="25"/>
        <v>0</v>
      </c>
      <c r="AO11" s="96">
        <f t="shared" si="26"/>
        <v>10.265306122448999</v>
      </c>
      <c r="AP11" s="87">
        <f t="shared" si="27"/>
        <v>0</v>
      </c>
      <c r="AQ11" s="96">
        <f t="shared" si="28"/>
        <v>0</v>
      </c>
      <c r="AR11" s="96">
        <f t="shared" si="29"/>
        <v>10.265306122448999</v>
      </c>
      <c r="AS11" s="96">
        <f t="shared" si="30"/>
        <v>0</v>
      </c>
      <c r="AT11" s="96">
        <f t="shared" si="31"/>
        <v>0</v>
      </c>
      <c r="AU11" s="96">
        <f t="shared" si="32"/>
        <v>10.265306122448999</v>
      </c>
      <c r="AV11" s="96">
        <f t="shared" si="33"/>
        <v>0</v>
      </c>
      <c r="AW11" s="96">
        <f t="shared" si="34"/>
        <v>0</v>
      </c>
      <c r="AX11" s="87">
        <f t="shared" si="35"/>
        <v>0</v>
      </c>
      <c r="AY11" s="87">
        <f t="shared" si="36"/>
        <v>0</v>
      </c>
      <c r="AZ11" s="87">
        <f t="shared" si="37"/>
        <v>0</v>
      </c>
      <c r="BA11" s="95"/>
    </row>
    <row r="12" spans="1:53" x14ac:dyDescent="0.25">
      <c r="B12">
        <v>9132653061.2245007</v>
      </c>
      <c r="C12">
        <v>-38.979762999999998</v>
      </c>
      <c r="D12">
        <v>-13.983722999999999</v>
      </c>
      <c r="E12">
        <v>5.5305662</v>
      </c>
      <c r="F12">
        <v>-69.896652000000003</v>
      </c>
      <c r="G12">
        <v>-19.514289999999999</v>
      </c>
      <c r="H12" s="95"/>
      <c r="I12" s="96">
        <f t="shared" si="3"/>
        <v>10.642857142857</v>
      </c>
      <c r="J12" s="96">
        <f t="shared" si="4"/>
        <v>8.7362242000000006</v>
      </c>
      <c r="K12" s="96">
        <f t="shared" si="7"/>
        <v>0.95738219999999996</v>
      </c>
      <c r="L12" s="96">
        <f t="shared" si="8"/>
        <v>10.642857142857</v>
      </c>
      <c r="M12" s="96">
        <f t="shared" si="9"/>
        <v>0</v>
      </c>
      <c r="N12" s="96">
        <f t="shared" si="10"/>
        <v>0</v>
      </c>
      <c r="O12" s="96">
        <f t="shared" si="11"/>
        <v>10.642857142857</v>
      </c>
      <c r="P12" s="96">
        <f t="shared" si="12"/>
        <v>0</v>
      </c>
      <c r="Q12" s="96">
        <f t="shared" si="13"/>
        <v>0</v>
      </c>
      <c r="R12" s="96">
        <f t="shared" si="14"/>
        <v>10.642857142857</v>
      </c>
      <c r="S12" s="96">
        <f t="shared" si="15"/>
        <v>0</v>
      </c>
      <c r="T12" s="96">
        <f t="shared" si="16"/>
        <v>0</v>
      </c>
      <c r="U12" s="96">
        <f t="shared" si="17"/>
        <v>10.642857142857</v>
      </c>
      <c r="V12" s="96">
        <f t="shared" si="18"/>
        <v>0</v>
      </c>
      <c r="W12" s="96">
        <f t="shared" si="19"/>
        <v>0</v>
      </c>
      <c r="X12" s="87">
        <f t="shared" si="20"/>
        <v>0</v>
      </c>
      <c r="Y12" s="87">
        <f t="shared" ref="Y12:Z12" si="43">C536</f>
        <v>0</v>
      </c>
      <c r="Z12" s="87">
        <f t="shared" si="43"/>
        <v>0</v>
      </c>
      <c r="AB12">
        <v>9132653061.2245007</v>
      </c>
      <c r="AC12">
        <v>-35.529826999999997</v>
      </c>
      <c r="AD12">
        <v>10.043640999999999</v>
      </c>
      <c r="AE12">
        <v>26.134768000000001</v>
      </c>
      <c r="AF12">
        <v>-107.25906000000001</v>
      </c>
      <c r="AG12">
        <v>-16.091125000000002</v>
      </c>
      <c r="AH12" s="95"/>
      <c r="AI12" s="96">
        <f t="shared" si="5"/>
        <v>10.642857142857</v>
      </c>
      <c r="AJ12" s="96">
        <f t="shared" si="6"/>
        <v>24.546309999999998</v>
      </c>
      <c r="AK12" s="96">
        <f t="shared" si="22"/>
        <v>12.275788</v>
      </c>
      <c r="AL12" s="96">
        <f t="shared" si="23"/>
        <v>10.642857142857</v>
      </c>
      <c r="AM12" s="96">
        <f t="shared" si="24"/>
        <v>0</v>
      </c>
      <c r="AN12" s="96">
        <f t="shared" si="25"/>
        <v>0</v>
      </c>
      <c r="AO12" s="96">
        <f t="shared" si="26"/>
        <v>10.642857142857</v>
      </c>
      <c r="AP12" s="87">
        <f t="shared" si="27"/>
        <v>0</v>
      </c>
      <c r="AQ12" s="96">
        <f t="shared" si="28"/>
        <v>0</v>
      </c>
      <c r="AR12" s="96">
        <f t="shared" si="29"/>
        <v>10.642857142857</v>
      </c>
      <c r="AS12" s="96">
        <f t="shared" si="30"/>
        <v>0</v>
      </c>
      <c r="AT12" s="96">
        <f t="shared" si="31"/>
        <v>0</v>
      </c>
      <c r="AU12" s="96">
        <f t="shared" si="32"/>
        <v>10.642857142857</v>
      </c>
      <c r="AV12" s="96">
        <f t="shared" si="33"/>
        <v>0</v>
      </c>
      <c r="AW12" s="96">
        <f t="shared" si="34"/>
        <v>0</v>
      </c>
      <c r="AX12" s="87">
        <f t="shared" si="35"/>
        <v>0</v>
      </c>
      <c r="AY12" s="87">
        <f t="shared" si="36"/>
        <v>0</v>
      </c>
      <c r="AZ12" s="87">
        <f t="shared" si="37"/>
        <v>0</v>
      </c>
      <c r="BA12" s="95"/>
    </row>
    <row r="13" spans="1:53" x14ac:dyDescent="0.25">
      <c r="B13">
        <v>9510204081.6327</v>
      </c>
      <c r="C13">
        <v>-33.470917</v>
      </c>
      <c r="D13">
        <v>-7.8559336999999996</v>
      </c>
      <c r="E13">
        <v>6.3368979000000003</v>
      </c>
      <c r="F13">
        <v>-65.270706000000004</v>
      </c>
      <c r="G13">
        <v>-14.192831999999999</v>
      </c>
      <c r="H13" s="95"/>
      <c r="I13" s="96">
        <f t="shared" si="3"/>
        <v>11.020408163265</v>
      </c>
      <c r="J13" s="96">
        <f t="shared" si="4"/>
        <v>9.0261172999999992</v>
      </c>
      <c r="K13" s="96">
        <f t="shared" si="7"/>
        <v>1.7332025</v>
      </c>
      <c r="L13" s="96">
        <f t="shared" si="8"/>
        <v>11.020408163265</v>
      </c>
      <c r="M13" s="96">
        <f t="shared" si="9"/>
        <v>0</v>
      </c>
      <c r="N13" s="96">
        <f t="shared" si="10"/>
        <v>0</v>
      </c>
      <c r="O13" s="96">
        <f t="shared" si="11"/>
        <v>11.020408163265</v>
      </c>
      <c r="P13" s="96">
        <f t="shared" si="12"/>
        <v>0</v>
      </c>
      <c r="Q13" s="96">
        <f t="shared" si="13"/>
        <v>0</v>
      </c>
      <c r="R13" s="96">
        <f t="shared" si="14"/>
        <v>11.020408163265</v>
      </c>
      <c r="S13" s="96">
        <f t="shared" si="15"/>
        <v>0</v>
      </c>
      <c r="T13" s="96">
        <f t="shared" si="16"/>
        <v>0</v>
      </c>
      <c r="U13" s="96">
        <f t="shared" si="17"/>
        <v>11.020408163265</v>
      </c>
      <c r="V13" s="96">
        <f t="shared" si="18"/>
        <v>0</v>
      </c>
      <c r="W13" s="96">
        <f t="shared" si="19"/>
        <v>0</v>
      </c>
      <c r="X13" s="87">
        <f t="shared" si="20"/>
        <v>0</v>
      </c>
      <c r="Y13" s="87">
        <f t="shared" ref="Y13:Z13" si="44">C537</f>
        <v>0</v>
      </c>
      <c r="Z13" s="87">
        <f t="shared" si="44"/>
        <v>0</v>
      </c>
      <c r="AB13">
        <v>9510204081.6327</v>
      </c>
      <c r="AC13">
        <v>-35.210613000000002</v>
      </c>
      <c r="AD13">
        <v>9.8815498000000002</v>
      </c>
      <c r="AE13">
        <v>24.660617999999999</v>
      </c>
      <c r="AF13">
        <v>-101.50834999999999</v>
      </c>
      <c r="AG13">
        <v>-14.779068000000001</v>
      </c>
      <c r="AH13" s="95"/>
      <c r="AI13" s="96">
        <f t="shared" si="5"/>
        <v>11.020408163265</v>
      </c>
      <c r="AJ13" s="96">
        <f t="shared" si="6"/>
        <v>22.828312</v>
      </c>
      <c r="AK13" s="96">
        <f t="shared" si="22"/>
        <v>11.224356</v>
      </c>
      <c r="AL13" s="96">
        <f t="shared" si="23"/>
        <v>11.020408163265</v>
      </c>
      <c r="AM13" s="96">
        <f t="shared" si="24"/>
        <v>0</v>
      </c>
      <c r="AN13" s="96">
        <f t="shared" si="25"/>
        <v>0</v>
      </c>
      <c r="AO13" s="96">
        <f t="shared" si="26"/>
        <v>11.020408163265</v>
      </c>
      <c r="AP13" s="87">
        <f t="shared" si="27"/>
        <v>0</v>
      </c>
      <c r="AQ13" s="96">
        <f t="shared" si="28"/>
        <v>0</v>
      </c>
      <c r="AR13" s="96">
        <f t="shared" si="29"/>
        <v>11.020408163265</v>
      </c>
      <c r="AS13" s="96">
        <f t="shared" si="30"/>
        <v>0</v>
      </c>
      <c r="AT13" s="96">
        <f t="shared" si="31"/>
        <v>0</v>
      </c>
      <c r="AU13" s="96">
        <f t="shared" si="32"/>
        <v>11.020408163265</v>
      </c>
      <c r="AV13" s="96">
        <f t="shared" si="33"/>
        <v>0</v>
      </c>
      <c r="AW13" s="96">
        <f t="shared" si="34"/>
        <v>0</v>
      </c>
      <c r="AX13" s="87">
        <f t="shared" si="35"/>
        <v>0</v>
      </c>
      <c r="AY13" s="87">
        <f t="shared" si="36"/>
        <v>0</v>
      </c>
      <c r="AZ13" s="87">
        <f t="shared" si="37"/>
        <v>0</v>
      </c>
      <c r="BA13" s="95"/>
    </row>
    <row r="14" spans="1:53" x14ac:dyDescent="0.25">
      <c r="B14">
        <v>9887755102.0408001</v>
      </c>
      <c r="C14">
        <v>-30.074674999999999</v>
      </c>
      <c r="D14">
        <v>-3.3653419000000002</v>
      </c>
      <c r="E14">
        <v>7.3135976999999999</v>
      </c>
      <c r="F14">
        <v>-65.273109000000005</v>
      </c>
      <c r="G14">
        <v>-10.678940000000001</v>
      </c>
      <c r="H14" s="95"/>
      <c r="I14" s="96">
        <f t="shared" si="3"/>
        <v>11.397959183673001</v>
      </c>
      <c r="J14" s="96">
        <f t="shared" si="4"/>
        <v>9.8787459999999996</v>
      </c>
      <c r="K14" s="96">
        <f t="shared" si="7"/>
        <v>2.9665805999999999</v>
      </c>
      <c r="L14" s="96">
        <f t="shared" si="8"/>
        <v>11.397959183673001</v>
      </c>
      <c r="M14" s="96">
        <f t="shared" si="9"/>
        <v>0</v>
      </c>
      <c r="N14" s="96">
        <f t="shared" si="10"/>
        <v>0</v>
      </c>
      <c r="O14" s="96">
        <f t="shared" si="11"/>
        <v>11.397959183673001</v>
      </c>
      <c r="P14" s="96">
        <f t="shared" si="12"/>
        <v>0</v>
      </c>
      <c r="Q14" s="96">
        <f t="shared" si="13"/>
        <v>0</v>
      </c>
      <c r="R14" s="96">
        <f t="shared" si="14"/>
        <v>11.397959183673001</v>
      </c>
      <c r="S14" s="96">
        <f t="shared" si="15"/>
        <v>0</v>
      </c>
      <c r="T14" s="96">
        <f t="shared" si="16"/>
        <v>0</v>
      </c>
      <c r="U14" s="96">
        <f t="shared" si="17"/>
        <v>11.397959183673001</v>
      </c>
      <c r="V14" s="96">
        <f t="shared" si="18"/>
        <v>0</v>
      </c>
      <c r="W14" s="96">
        <f t="shared" si="19"/>
        <v>0</v>
      </c>
      <c r="X14" s="87">
        <f t="shared" si="20"/>
        <v>0</v>
      </c>
      <c r="Y14" s="87">
        <f t="shared" ref="Y14:Z14" si="45">C538</f>
        <v>0</v>
      </c>
      <c r="Z14" s="87">
        <f t="shared" si="45"/>
        <v>0</v>
      </c>
      <c r="AB14">
        <v>9887755102.0408001</v>
      </c>
      <c r="AC14">
        <v>-33.214134000000001</v>
      </c>
      <c r="AD14">
        <v>11.325321000000001</v>
      </c>
      <c r="AE14">
        <v>25.140778999999998</v>
      </c>
      <c r="AF14">
        <v>-102.3856</v>
      </c>
      <c r="AG14">
        <v>-13.815457</v>
      </c>
      <c r="AH14" s="95"/>
      <c r="AI14" s="96">
        <f t="shared" si="5"/>
        <v>11.397959183673001</v>
      </c>
      <c r="AJ14" s="96">
        <f t="shared" si="6"/>
        <v>21.600655</v>
      </c>
      <c r="AK14" s="96">
        <f t="shared" si="22"/>
        <v>10.995558000000001</v>
      </c>
      <c r="AL14" s="96">
        <f t="shared" si="23"/>
        <v>11.397959183673001</v>
      </c>
      <c r="AM14" s="96">
        <f t="shared" si="24"/>
        <v>0</v>
      </c>
      <c r="AN14" s="96">
        <f t="shared" si="25"/>
        <v>0</v>
      </c>
      <c r="AO14" s="96">
        <f t="shared" si="26"/>
        <v>11.397959183673001</v>
      </c>
      <c r="AP14" s="87">
        <f t="shared" si="27"/>
        <v>0</v>
      </c>
      <c r="AQ14" s="96">
        <f t="shared" si="28"/>
        <v>0</v>
      </c>
      <c r="AR14" s="96">
        <f t="shared" si="29"/>
        <v>11.397959183673001</v>
      </c>
      <c r="AS14" s="96">
        <f t="shared" si="30"/>
        <v>0</v>
      </c>
      <c r="AT14" s="96">
        <f t="shared" si="31"/>
        <v>0</v>
      </c>
      <c r="AU14" s="96">
        <f t="shared" si="32"/>
        <v>11.397959183673001</v>
      </c>
      <c r="AV14" s="96">
        <f t="shared" si="33"/>
        <v>0</v>
      </c>
      <c r="AW14" s="96">
        <f t="shared" si="34"/>
        <v>0</v>
      </c>
      <c r="AX14" s="87">
        <f t="shared" si="35"/>
        <v>0</v>
      </c>
      <c r="AY14" s="87">
        <f t="shared" si="36"/>
        <v>0</v>
      </c>
      <c r="AZ14" s="87">
        <f t="shared" si="37"/>
        <v>0</v>
      </c>
      <c r="BA14" s="95"/>
    </row>
    <row r="15" spans="1:53" x14ac:dyDescent="0.25">
      <c r="B15">
        <v>10265306122.448999</v>
      </c>
      <c r="C15">
        <v>-28.335663</v>
      </c>
      <c r="D15">
        <v>-0.46672359000000002</v>
      </c>
      <c r="E15">
        <v>8.2573833000000008</v>
      </c>
      <c r="F15">
        <v>-64.907898000000003</v>
      </c>
      <c r="G15">
        <v>-8.7241067999999995</v>
      </c>
      <c r="H15" s="95"/>
      <c r="I15" s="96">
        <f t="shared" si="3"/>
        <v>11.775510204082</v>
      </c>
      <c r="J15" s="96">
        <f t="shared" si="4"/>
        <v>11.018046999999999</v>
      </c>
      <c r="K15" s="96">
        <f t="shared" si="7"/>
        <v>4.3396735</v>
      </c>
      <c r="L15" s="96">
        <f t="shared" si="8"/>
        <v>11.775510204082</v>
      </c>
      <c r="M15" s="96">
        <f t="shared" si="9"/>
        <v>0</v>
      </c>
      <c r="N15" s="96">
        <f t="shared" si="10"/>
        <v>0</v>
      </c>
      <c r="O15" s="96">
        <f t="shared" si="11"/>
        <v>11.775510204082</v>
      </c>
      <c r="P15" s="96">
        <f t="shared" si="12"/>
        <v>0</v>
      </c>
      <c r="Q15" s="96">
        <f t="shared" si="13"/>
        <v>0</v>
      </c>
      <c r="R15" s="96">
        <f t="shared" si="14"/>
        <v>11.775510204082</v>
      </c>
      <c r="S15" s="96">
        <f t="shared" si="15"/>
        <v>0</v>
      </c>
      <c r="T15" s="96">
        <f t="shared" si="16"/>
        <v>0</v>
      </c>
      <c r="U15" s="96">
        <f t="shared" si="17"/>
        <v>11.775510204082</v>
      </c>
      <c r="V15" s="96">
        <f t="shared" si="18"/>
        <v>0</v>
      </c>
      <c r="W15" s="96">
        <f t="shared" si="19"/>
        <v>0</v>
      </c>
      <c r="X15" s="87">
        <f t="shared" si="20"/>
        <v>0</v>
      </c>
      <c r="Y15" s="87">
        <f t="shared" ref="Y15:Z15" si="46">C539</f>
        <v>0</v>
      </c>
      <c r="Z15" s="87">
        <f t="shared" si="46"/>
        <v>0</v>
      </c>
      <c r="AB15">
        <v>10265306122.448999</v>
      </c>
      <c r="AC15">
        <v>-32.713237999999997</v>
      </c>
      <c r="AD15">
        <v>12.50892</v>
      </c>
      <c r="AE15">
        <v>25.553927999999999</v>
      </c>
      <c r="AF15">
        <v>-107.47193</v>
      </c>
      <c r="AG15">
        <v>-13.04501</v>
      </c>
      <c r="AH15" s="95"/>
      <c r="AI15" s="96">
        <f t="shared" si="5"/>
        <v>11.775510204082</v>
      </c>
      <c r="AJ15" s="96">
        <f t="shared" si="6"/>
        <v>20.445827000000001</v>
      </c>
      <c r="AK15" s="96">
        <f t="shared" si="22"/>
        <v>10.741631</v>
      </c>
      <c r="AL15" s="96">
        <f t="shared" si="23"/>
        <v>11.775510204082</v>
      </c>
      <c r="AM15" s="96">
        <f t="shared" si="24"/>
        <v>0</v>
      </c>
      <c r="AN15" s="96">
        <f t="shared" si="25"/>
        <v>0</v>
      </c>
      <c r="AO15" s="96">
        <f t="shared" si="26"/>
        <v>11.775510204082</v>
      </c>
      <c r="AP15" s="87">
        <f t="shared" si="27"/>
        <v>0</v>
      </c>
      <c r="AQ15" s="96">
        <f t="shared" si="28"/>
        <v>0</v>
      </c>
      <c r="AR15" s="96">
        <f t="shared" si="29"/>
        <v>11.775510204082</v>
      </c>
      <c r="AS15" s="96">
        <f t="shared" si="30"/>
        <v>0</v>
      </c>
      <c r="AT15" s="96">
        <f t="shared" si="31"/>
        <v>0</v>
      </c>
      <c r="AU15" s="96">
        <f t="shared" si="32"/>
        <v>11.775510204082</v>
      </c>
      <c r="AV15" s="96">
        <f t="shared" si="33"/>
        <v>0</v>
      </c>
      <c r="AW15" s="96">
        <f t="shared" si="34"/>
        <v>0</v>
      </c>
      <c r="AX15" s="87">
        <f t="shared" si="35"/>
        <v>0</v>
      </c>
      <c r="AY15" s="87">
        <f t="shared" si="36"/>
        <v>0</v>
      </c>
      <c r="AZ15" s="87">
        <f t="shared" si="37"/>
        <v>0</v>
      </c>
      <c r="BA15" s="95"/>
    </row>
    <row r="16" spans="1:53" x14ac:dyDescent="0.25">
      <c r="B16">
        <v>10642857142.857</v>
      </c>
      <c r="C16">
        <v>-27.764050999999998</v>
      </c>
      <c r="D16">
        <v>0.95738219999999996</v>
      </c>
      <c r="E16">
        <v>8.7362242000000006</v>
      </c>
      <c r="F16">
        <v>-65.541816999999995</v>
      </c>
      <c r="G16">
        <v>-7.7788424000000003</v>
      </c>
      <c r="H16" s="95"/>
      <c r="I16" s="96">
        <f t="shared" si="3"/>
        <v>12.153061224489999</v>
      </c>
      <c r="J16" s="96">
        <f t="shared" si="4"/>
        <v>12.761039999999999</v>
      </c>
      <c r="K16" s="96">
        <f t="shared" si="7"/>
        <v>6.1107186999999996</v>
      </c>
      <c r="L16" s="96">
        <f t="shared" si="8"/>
        <v>12.153061224489999</v>
      </c>
      <c r="M16" s="96">
        <f t="shared" si="9"/>
        <v>0</v>
      </c>
      <c r="N16" s="96">
        <f t="shared" si="10"/>
        <v>0</v>
      </c>
      <c r="O16" s="96">
        <f t="shared" si="11"/>
        <v>12.153061224489999</v>
      </c>
      <c r="P16" s="96">
        <f t="shared" si="12"/>
        <v>0</v>
      </c>
      <c r="Q16" s="96">
        <f t="shared" si="13"/>
        <v>0</v>
      </c>
      <c r="R16" s="96">
        <f t="shared" si="14"/>
        <v>12.153061224489999</v>
      </c>
      <c r="S16" s="96">
        <f t="shared" si="15"/>
        <v>0</v>
      </c>
      <c r="T16" s="96">
        <f t="shared" si="16"/>
        <v>0</v>
      </c>
      <c r="U16" s="96">
        <f t="shared" si="17"/>
        <v>12.153061224489999</v>
      </c>
      <c r="V16" s="96">
        <f t="shared" si="18"/>
        <v>0</v>
      </c>
      <c r="W16" s="96">
        <f t="shared" si="19"/>
        <v>0</v>
      </c>
      <c r="X16" s="87">
        <f t="shared" si="20"/>
        <v>0</v>
      </c>
      <c r="Y16" s="87">
        <f t="shared" ref="Y16:Z16" si="47">C540</f>
        <v>0</v>
      </c>
      <c r="Z16" s="87">
        <f t="shared" si="47"/>
        <v>0</v>
      </c>
      <c r="AB16">
        <v>10642857142.857</v>
      </c>
      <c r="AC16">
        <v>-32.556229000000002</v>
      </c>
      <c r="AD16">
        <v>12.275788</v>
      </c>
      <c r="AE16">
        <v>24.546309999999998</v>
      </c>
      <c r="AF16">
        <v>-100.64679</v>
      </c>
      <c r="AG16">
        <v>-12.270521</v>
      </c>
      <c r="AH16" s="95"/>
      <c r="AI16" s="96">
        <f t="shared" si="5"/>
        <v>12.153061224489999</v>
      </c>
      <c r="AJ16" s="96">
        <f t="shared" si="6"/>
        <v>18.922059999999998</v>
      </c>
      <c r="AK16" s="96">
        <f t="shared" si="22"/>
        <v>9.8648442999999997</v>
      </c>
      <c r="AL16" s="96">
        <f t="shared" si="23"/>
        <v>12.153061224489999</v>
      </c>
      <c r="AM16" s="96">
        <f t="shared" si="24"/>
        <v>0</v>
      </c>
      <c r="AN16" s="96">
        <f t="shared" si="25"/>
        <v>0</v>
      </c>
      <c r="AO16" s="96">
        <f t="shared" si="26"/>
        <v>12.153061224489999</v>
      </c>
      <c r="AP16" s="87">
        <f t="shared" si="27"/>
        <v>0</v>
      </c>
      <c r="AQ16" s="96">
        <f t="shared" si="28"/>
        <v>0</v>
      </c>
      <c r="AR16" s="96">
        <f t="shared" si="29"/>
        <v>12.153061224489999</v>
      </c>
      <c r="AS16" s="96">
        <f t="shared" si="30"/>
        <v>0</v>
      </c>
      <c r="AT16" s="96">
        <f t="shared" si="31"/>
        <v>0</v>
      </c>
      <c r="AU16" s="96">
        <f t="shared" si="32"/>
        <v>12.153061224489999</v>
      </c>
      <c r="AV16" s="96">
        <f t="shared" si="33"/>
        <v>0</v>
      </c>
      <c r="AW16" s="96">
        <f t="shared" si="34"/>
        <v>0</v>
      </c>
      <c r="AX16" s="87">
        <f t="shared" si="35"/>
        <v>0</v>
      </c>
      <c r="AY16" s="87">
        <f t="shared" si="36"/>
        <v>0</v>
      </c>
      <c r="AZ16" s="87">
        <f t="shared" si="37"/>
        <v>0</v>
      </c>
      <c r="BA16" s="95"/>
    </row>
    <row r="17" spans="2:53" x14ac:dyDescent="0.25">
      <c r="B17">
        <v>11020408163.264999</v>
      </c>
      <c r="C17">
        <v>-27.039826999999999</v>
      </c>
      <c r="D17">
        <v>1.7332025</v>
      </c>
      <c r="E17">
        <v>9.0261172999999992</v>
      </c>
      <c r="F17">
        <v>-64.713202999999993</v>
      </c>
      <c r="G17">
        <v>-7.2929149000000004</v>
      </c>
      <c r="H17" s="95"/>
      <c r="I17" s="96">
        <f t="shared" si="3"/>
        <v>12.530612244898</v>
      </c>
      <c r="J17" s="96">
        <f t="shared" si="4"/>
        <v>13.677756</v>
      </c>
      <c r="K17" s="96">
        <f t="shared" si="7"/>
        <v>7.1238384000000003</v>
      </c>
      <c r="L17" s="96">
        <f t="shared" si="8"/>
        <v>12.530612244898</v>
      </c>
      <c r="M17" s="96">
        <f t="shared" si="9"/>
        <v>0</v>
      </c>
      <c r="N17" s="96">
        <f t="shared" si="10"/>
        <v>0</v>
      </c>
      <c r="O17" s="96">
        <f t="shared" si="11"/>
        <v>12.530612244898</v>
      </c>
      <c r="P17" s="96">
        <f t="shared" si="12"/>
        <v>0</v>
      </c>
      <c r="Q17" s="96">
        <f t="shared" si="13"/>
        <v>0</v>
      </c>
      <c r="R17" s="96">
        <f t="shared" si="14"/>
        <v>12.530612244898</v>
      </c>
      <c r="S17" s="96">
        <f t="shared" si="15"/>
        <v>0</v>
      </c>
      <c r="T17" s="96">
        <f t="shared" si="16"/>
        <v>0</v>
      </c>
      <c r="U17" s="96">
        <f t="shared" si="17"/>
        <v>12.530612244898</v>
      </c>
      <c r="V17" s="96">
        <f t="shared" si="18"/>
        <v>0</v>
      </c>
      <c r="W17" s="96">
        <f t="shared" si="19"/>
        <v>0</v>
      </c>
      <c r="X17" s="87">
        <f t="shared" si="20"/>
        <v>0</v>
      </c>
      <c r="Y17" s="87">
        <f t="shared" ref="Y17:Z17" si="48">C541</f>
        <v>0</v>
      </c>
      <c r="Z17" s="87">
        <f t="shared" si="48"/>
        <v>0</v>
      </c>
      <c r="AB17">
        <v>11020408163.264999</v>
      </c>
      <c r="AC17">
        <v>-31.253468000000002</v>
      </c>
      <c r="AD17">
        <v>11.224356</v>
      </c>
      <c r="AE17">
        <v>22.828312</v>
      </c>
      <c r="AF17">
        <v>-95.104812999999993</v>
      </c>
      <c r="AG17">
        <v>-11.603954999999999</v>
      </c>
      <c r="AH17" s="95"/>
      <c r="AI17" s="96">
        <f t="shared" si="5"/>
        <v>12.530612244898</v>
      </c>
      <c r="AJ17" s="96">
        <f t="shared" si="6"/>
        <v>17.439964</v>
      </c>
      <c r="AK17" s="96">
        <f t="shared" si="22"/>
        <v>9.1084546999999993</v>
      </c>
      <c r="AL17" s="96">
        <f t="shared" si="23"/>
        <v>12.530612244898</v>
      </c>
      <c r="AM17" s="96">
        <f t="shared" si="24"/>
        <v>0</v>
      </c>
      <c r="AN17" s="96">
        <f t="shared" si="25"/>
        <v>0</v>
      </c>
      <c r="AO17" s="96">
        <f t="shared" si="26"/>
        <v>12.530612244898</v>
      </c>
      <c r="AP17" s="87">
        <f t="shared" si="27"/>
        <v>0</v>
      </c>
      <c r="AQ17" s="96">
        <f t="shared" si="28"/>
        <v>0</v>
      </c>
      <c r="AR17" s="96">
        <f t="shared" si="29"/>
        <v>12.530612244898</v>
      </c>
      <c r="AS17" s="96">
        <f t="shared" si="30"/>
        <v>0</v>
      </c>
      <c r="AT17" s="96">
        <f t="shared" si="31"/>
        <v>0</v>
      </c>
      <c r="AU17" s="96">
        <f t="shared" si="32"/>
        <v>12.530612244898</v>
      </c>
      <c r="AV17" s="96">
        <f t="shared" si="33"/>
        <v>0</v>
      </c>
      <c r="AW17" s="96">
        <f t="shared" si="34"/>
        <v>0</v>
      </c>
      <c r="AX17" s="87">
        <f t="shared" si="35"/>
        <v>0</v>
      </c>
      <c r="AY17" s="87">
        <f t="shared" si="36"/>
        <v>0</v>
      </c>
      <c r="AZ17" s="87">
        <f t="shared" si="37"/>
        <v>0</v>
      </c>
      <c r="BA17" s="95"/>
    </row>
    <row r="18" spans="2:53" x14ac:dyDescent="0.25">
      <c r="B18">
        <v>11397959183.673</v>
      </c>
      <c r="C18">
        <v>-26.927054999999999</v>
      </c>
      <c r="D18">
        <v>2.9665805999999999</v>
      </c>
      <c r="E18">
        <v>9.8787459999999996</v>
      </c>
      <c r="F18">
        <v>-65.336997999999994</v>
      </c>
      <c r="G18">
        <v>-6.9121655999999998</v>
      </c>
      <c r="H18" s="95"/>
      <c r="I18" s="96">
        <f t="shared" si="3"/>
        <v>12.908163265305999</v>
      </c>
      <c r="J18" s="96">
        <f t="shared" si="4"/>
        <v>15.318234</v>
      </c>
      <c r="K18" s="96">
        <f t="shared" si="7"/>
        <v>8.7175063999999995</v>
      </c>
      <c r="L18" s="96">
        <f t="shared" si="8"/>
        <v>12.908163265305999</v>
      </c>
      <c r="M18" s="96">
        <f t="shared" si="9"/>
        <v>0</v>
      </c>
      <c r="N18" s="96">
        <f t="shared" si="10"/>
        <v>0</v>
      </c>
      <c r="O18" s="96">
        <f t="shared" si="11"/>
        <v>12.908163265305999</v>
      </c>
      <c r="P18" s="96">
        <f t="shared" si="12"/>
        <v>0</v>
      </c>
      <c r="Q18" s="96">
        <f t="shared" si="13"/>
        <v>0</v>
      </c>
      <c r="R18" s="96">
        <f t="shared" si="14"/>
        <v>12.908163265305999</v>
      </c>
      <c r="S18" s="96">
        <f t="shared" si="15"/>
        <v>0</v>
      </c>
      <c r="T18" s="96">
        <f t="shared" si="16"/>
        <v>0</v>
      </c>
      <c r="U18" s="96">
        <f t="shared" si="17"/>
        <v>12.908163265305999</v>
      </c>
      <c r="V18" s="96">
        <f t="shared" si="18"/>
        <v>0</v>
      </c>
      <c r="W18" s="96">
        <f t="shared" si="19"/>
        <v>0</v>
      </c>
      <c r="X18" s="87">
        <f t="shared" si="20"/>
        <v>0</v>
      </c>
      <c r="Y18" s="87">
        <f t="shared" ref="Y18:Z18" si="49">C542</f>
        <v>0</v>
      </c>
      <c r="Z18" s="87">
        <f t="shared" si="49"/>
        <v>0</v>
      </c>
      <c r="AB18">
        <v>11397959183.673</v>
      </c>
      <c r="AC18">
        <v>-30.619116000000002</v>
      </c>
      <c r="AD18">
        <v>10.995558000000001</v>
      </c>
      <c r="AE18">
        <v>21.600655</v>
      </c>
      <c r="AF18">
        <v>-94.880973999999995</v>
      </c>
      <c r="AG18">
        <v>-10.605096</v>
      </c>
      <c r="AH18" s="95"/>
      <c r="AI18" s="96">
        <f t="shared" si="5"/>
        <v>12.908163265305999</v>
      </c>
      <c r="AJ18" s="96">
        <f t="shared" si="6"/>
        <v>16.372146999999998</v>
      </c>
      <c r="AK18" s="96">
        <f t="shared" si="22"/>
        <v>8.4162817000000008</v>
      </c>
      <c r="AL18" s="96">
        <f t="shared" si="23"/>
        <v>12.908163265305999</v>
      </c>
      <c r="AM18" s="96">
        <f t="shared" si="24"/>
        <v>0</v>
      </c>
      <c r="AN18" s="96">
        <f t="shared" si="25"/>
        <v>0</v>
      </c>
      <c r="AO18" s="96">
        <f t="shared" si="26"/>
        <v>12.908163265305999</v>
      </c>
      <c r="AP18" s="87">
        <f t="shared" si="27"/>
        <v>0</v>
      </c>
      <c r="AQ18" s="96">
        <f t="shared" si="28"/>
        <v>0</v>
      </c>
      <c r="AR18" s="96">
        <f t="shared" si="29"/>
        <v>12.908163265305999</v>
      </c>
      <c r="AS18" s="96">
        <f t="shared" si="30"/>
        <v>0</v>
      </c>
      <c r="AT18" s="96">
        <f t="shared" si="31"/>
        <v>0</v>
      </c>
      <c r="AU18" s="96">
        <f t="shared" si="32"/>
        <v>12.908163265305999</v>
      </c>
      <c r="AV18" s="96">
        <f t="shared" si="33"/>
        <v>0</v>
      </c>
      <c r="AW18" s="96">
        <f t="shared" si="34"/>
        <v>0</v>
      </c>
      <c r="AX18" s="87">
        <f t="shared" si="35"/>
        <v>0</v>
      </c>
      <c r="AY18" s="87">
        <f t="shared" si="36"/>
        <v>0</v>
      </c>
      <c r="AZ18" s="87">
        <f t="shared" si="37"/>
        <v>0</v>
      </c>
      <c r="BA18" s="95"/>
    </row>
    <row r="19" spans="2:53" x14ac:dyDescent="0.25">
      <c r="B19">
        <v>11775510204.082001</v>
      </c>
      <c r="C19">
        <v>-26.590471000000001</v>
      </c>
      <c r="D19">
        <v>4.3396735</v>
      </c>
      <c r="E19">
        <v>11.018046999999999</v>
      </c>
      <c r="F19">
        <v>-69.421349000000006</v>
      </c>
      <c r="G19">
        <v>-6.6783742999999998</v>
      </c>
      <c r="H19" s="95"/>
      <c r="I19" s="96">
        <f t="shared" si="3"/>
        <v>13.285714285714</v>
      </c>
      <c r="J19" s="96">
        <f t="shared" si="4"/>
        <v>16.026827000000001</v>
      </c>
      <c r="K19" s="96">
        <f t="shared" si="7"/>
        <v>9.5529460999999998</v>
      </c>
      <c r="L19" s="96">
        <f t="shared" si="8"/>
        <v>13.285714285714</v>
      </c>
      <c r="M19" s="96">
        <f t="shared" si="9"/>
        <v>0</v>
      </c>
      <c r="N19" s="96">
        <f t="shared" si="10"/>
        <v>0</v>
      </c>
      <c r="O19" s="96">
        <f t="shared" si="11"/>
        <v>13.285714285714</v>
      </c>
      <c r="P19" s="96">
        <f t="shared" si="12"/>
        <v>0</v>
      </c>
      <c r="Q19" s="96">
        <f t="shared" si="13"/>
        <v>0</v>
      </c>
      <c r="R19" s="96">
        <f t="shared" si="14"/>
        <v>13.285714285714</v>
      </c>
      <c r="S19" s="96">
        <f t="shared" si="15"/>
        <v>0</v>
      </c>
      <c r="T19" s="96">
        <f t="shared" si="16"/>
        <v>0</v>
      </c>
      <c r="U19" s="96">
        <f t="shared" si="17"/>
        <v>13.285714285714</v>
      </c>
      <c r="V19" s="96">
        <f t="shared" si="18"/>
        <v>0</v>
      </c>
      <c r="W19" s="96">
        <f t="shared" si="19"/>
        <v>0</v>
      </c>
      <c r="X19" s="87">
        <f t="shared" si="20"/>
        <v>0</v>
      </c>
      <c r="Y19" s="87">
        <f t="shared" ref="Y19:Z19" si="50">C543</f>
        <v>0</v>
      </c>
      <c r="Z19" s="87">
        <f t="shared" si="50"/>
        <v>0</v>
      </c>
      <c r="AB19">
        <v>11775510204.082001</v>
      </c>
      <c r="AC19">
        <v>-29.676566999999999</v>
      </c>
      <c r="AD19">
        <v>10.741631</v>
      </c>
      <c r="AE19">
        <v>20.445827000000001</v>
      </c>
      <c r="AF19">
        <v>-90.635017000000005</v>
      </c>
      <c r="AG19">
        <v>-9.7041959999999996</v>
      </c>
      <c r="AH19" s="95"/>
      <c r="AI19" s="96">
        <f t="shared" si="5"/>
        <v>13.285714285714</v>
      </c>
      <c r="AJ19" s="96">
        <f t="shared" si="6"/>
        <v>15.325243</v>
      </c>
      <c r="AK19" s="96">
        <f t="shared" si="22"/>
        <v>7.898911</v>
      </c>
      <c r="AL19" s="96">
        <f t="shared" si="23"/>
        <v>13.285714285714</v>
      </c>
      <c r="AM19" s="96">
        <f t="shared" si="24"/>
        <v>0</v>
      </c>
      <c r="AN19" s="96">
        <f t="shared" si="25"/>
        <v>0</v>
      </c>
      <c r="AO19" s="96">
        <f t="shared" si="26"/>
        <v>13.285714285714</v>
      </c>
      <c r="AP19" s="87">
        <f t="shared" si="27"/>
        <v>0</v>
      </c>
      <c r="AQ19" s="96">
        <f t="shared" si="28"/>
        <v>0</v>
      </c>
      <c r="AR19" s="96">
        <f t="shared" si="29"/>
        <v>13.285714285714</v>
      </c>
      <c r="AS19" s="96">
        <f t="shared" si="30"/>
        <v>0</v>
      </c>
      <c r="AT19" s="96">
        <f t="shared" si="31"/>
        <v>0</v>
      </c>
      <c r="AU19" s="96">
        <f t="shared" si="32"/>
        <v>13.285714285714</v>
      </c>
      <c r="AV19" s="96">
        <f t="shared" si="33"/>
        <v>0</v>
      </c>
      <c r="AW19" s="96">
        <f t="shared" si="34"/>
        <v>0</v>
      </c>
      <c r="AX19" s="87">
        <f t="shared" si="35"/>
        <v>0</v>
      </c>
      <c r="AY19" s="87">
        <f t="shared" si="36"/>
        <v>0</v>
      </c>
      <c r="AZ19" s="87">
        <f t="shared" si="37"/>
        <v>0</v>
      </c>
      <c r="BA19" s="95"/>
    </row>
    <row r="20" spans="2:53" x14ac:dyDescent="0.25">
      <c r="B20">
        <v>12153061224.49</v>
      </c>
      <c r="C20">
        <v>-26.474909</v>
      </c>
      <c r="D20">
        <v>6.1107186999999996</v>
      </c>
      <c r="E20">
        <v>12.761039999999999</v>
      </c>
      <c r="F20">
        <v>-71.257003999999995</v>
      </c>
      <c r="G20">
        <v>-6.6503205000000003</v>
      </c>
      <c r="H20" s="95"/>
      <c r="I20" s="96">
        <f t="shared" si="3"/>
        <v>13.663265306122</v>
      </c>
      <c r="J20" s="96">
        <f t="shared" si="4"/>
        <v>16.566399000000001</v>
      </c>
      <c r="K20" s="96">
        <f t="shared" si="7"/>
        <v>10.098345999999999</v>
      </c>
      <c r="L20" s="96">
        <f t="shared" si="8"/>
        <v>13.663265306122</v>
      </c>
      <c r="M20" s="96">
        <f t="shared" si="9"/>
        <v>0</v>
      </c>
      <c r="N20" s="96">
        <f t="shared" si="10"/>
        <v>0</v>
      </c>
      <c r="O20" s="96">
        <f t="shared" si="11"/>
        <v>13.663265306122</v>
      </c>
      <c r="P20" s="96">
        <f t="shared" si="12"/>
        <v>0</v>
      </c>
      <c r="Q20" s="96">
        <f t="shared" si="13"/>
        <v>0</v>
      </c>
      <c r="R20" s="96">
        <f t="shared" si="14"/>
        <v>13.663265306122</v>
      </c>
      <c r="S20" s="96">
        <f t="shared" si="15"/>
        <v>0</v>
      </c>
      <c r="T20" s="96">
        <f t="shared" si="16"/>
        <v>0</v>
      </c>
      <c r="U20" s="96">
        <f t="shared" si="17"/>
        <v>13.663265306122</v>
      </c>
      <c r="V20" s="96">
        <f t="shared" si="18"/>
        <v>0</v>
      </c>
      <c r="W20" s="96">
        <f t="shared" si="19"/>
        <v>0</v>
      </c>
      <c r="X20" s="87">
        <f t="shared" si="20"/>
        <v>0</v>
      </c>
      <c r="Y20" s="87">
        <f t="shared" ref="Y20:Z20" si="51">C544</f>
        <v>0</v>
      </c>
      <c r="Z20" s="87">
        <f t="shared" si="51"/>
        <v>0</v>
      </c>
      <c r="AB20">
        <v>12153061224.49</v>
      </c>
      <c r="AC20">
        <v>-28.784779</v>
      </c>
      <c r="AD20">
        <v>9.8648442999999997</v>
      </c>
      <c r="AE20">
        <v>18.922059999999998</v>
      </c>
      <c r="AF20">
        <v>-86.175179</v>
      </c>
      <c r="AG20">
        <v>-9.0572146999999994</v>
      </c>
      <c r="AH20" s="95"/>
      <c r="AI20" s="96">
        <f t="shared" si="5"/>
        <v>13.663265306122</v>
      </c>
      <c r="AJ20" s="96">
        <f t="shared" si="6"/>
        <v>15.089694</v>
      </c>
      <c r="AK20" s="96">
        <f t="shared" si="22"/>
        <v>7.8986796999999997</v>
      </c>
      <c r="AL20" s="96">
        <f t="shared" si="23"/>
        <v>13.663265306122</v>
      </c>
      <c r="AM20" s="96">
        <f t="shared" si="24"/>
        <v>0</v>
      </c>
      <c r="AN20" s="96">
        <f t="shared" si="25"/>
        <v>0</v>
      </c>
      <c r="AO20" s="96">
        <f t="shared" si="26"/>
        <v>13.663265306122</v>
      </c>
      <c r="AP20" s="87">
        <f t="shared" si="27"/>
        <v>0</v>
      </c>
      <c r="AQ20" s="96">
        <f t="shared" si="28"/>
        <v>0</v>
      </c>
      <c r="AR20" s="96">
        <f t="shared" si="29"/>
        <v>13.663265306122</v>
      </c>
      <c r="AS20" s="96">
        <f t="shared" si="30"/>
        <v>0</v>
      </c>
      <c r="AT20" s="96">
        <f t="shared" si="31"/>
        <v>0</v>
      </c>
      <c r="AU20" s="96">
        <f t="shared" si="32"/>
        <v>13.663265306122</v>
      </c>
      <c r="AV20" s="96">
        <f t="shared" si="33"/>
        <v>0</v>
      </c>
      <c r="AW20" s="96">
        <f t="shared" si="34"/>
        <v>0</v>
      </c>
      <c r="AX20" s="87">
        <f t="shared" si="35"/>
        <v>0</v>
      </c>
      <c r="AY20" s="87">
        <f t="shared" si="36"/>
        <v>0</v>
      </c>
      <c r="AZ20" s="87">
        <f t="shared" si="37"/>
        <v>0</v>
      </c>
      <c r="BA20" s="95"/>
    </row>
    <row r="21" spans="2:53" x14ac:dyDescent="0.25">
      <c r="B21">
        <v>12530612244.898001</v>
      </c>
      <c r="C21">
        <v>-26.884391999999998</v>
      </c>
      <c r="D21">
        <v>7.1238384000000003</v>
      </c>
      <c r="E21">
        <v>13.677756</v>
      </c>
      <c r="F21">
        <v>-75.835280999999995</v>
      </c>
      <c r="G21">
        <v>-6.5539173999999996</v>
      </c>
      <c r="H21" s="95"/>
      <c r="I21" s="96">
        <f t="shared" si="3"/>
        <v>14.040816326531001</v>
      </c>
      <c r="J21" s="96">
        <f t="shared" si="4"/>
        <v>15.635519</v>
      </c>
      <c r="K21" s="96">
        <f t="shared" si="7"/>
        <v>9.2542591000000005</v>
      </c>
      <c r="L21" s="96">
        <f t="shared" si="8"/>
        <v>14.040816326531001</v>
      </c>
      <c r="M21" s="96">
        <f t="shared" si="9"/>
        <v>0</v>
      </c>
      <c r="N21" s="96">
        <f t="shared" si="10"/>
        <v>0</v>
      </c>
      <c r="O21" s="96">
        <f t="shared" si="11"/>
        <v>14.040816326531001</v>
      </c>
      <c r="P21" s="96">
        <f t="shared" si="12"/>
        <v>0</v>
      </c>
      <c r="Q21" s="96">
        <f t="shared" si="13"/>
        <v>0</v>
      </c>
      <c r="R21" s="96">
        <f t="shared" si="14"/>
        <v>14.040816326531001</v>
      </c>
      <c r="S21" s="96">
        <f t="shared" si="15"/>
        <v>0</v>
      </c>
      <c r="T21" s="96">
        <f t="shared" si="16"/>
        <v>0</v>
      </c>
      <c r="U21" s="96">
        <f t="shared" si="17"/>
        <v>14.040816326531001</v>
      </c>
      <c r="V21" s="96">
        <f t="shared" si="18"/>
        <v>0</v>
      </c>
      <c r="W21" s="96">
        <f t="shared" si="19"/>
        <v>0</v>
      </c>
      <c r="X21" s="87">
        <f t="shared" si="20"/>
        <v>0</v>
      </c>
      <c r="Y21" s="87">
        <f t="shared" ref="Y21:Z21" si="52">C545</f>
        <v>0</v>
      </c>
      <c r="Z21" s="87">
        <f t="shared" si="52"/>
        <v>0</v>
      </c>
      <c r="AB21">
        <v>12530612244.898001</v>
      </c>
      <c r="AC21">
        <v>-28.752108</v>
      </c>
      <c r="AD21">
        <v>9.1084546999999993</v>
      </c>
      <c r="AE21">
        <v>17.439964</v>
      </c>
      <c r="AF21">
        <v>-84.019226000000003</v>
      </c>
      <c r="AG21">
        <v>-8.3315096000000004</v>
      </c>
      <c r="AH21" s="95"/>
      <c r="AI21" s="96">
        <f t="shared" si="5"/>
        <v>14.040816326531001</v>
      </c>
      <c r="AJ21" s="96">
        <f t="shared" si="6"/>
        <v>15.333299999999999</v>
      </c>
      <c r="AK21" s="96">
        <f t="shared" si="22"/>
        <v>8.4245911000000007</v>
      </c>
      <c r="AL21" s="96">
        <f t="shared" si="23"/>
        <v>14.040816326531001</v>
      </c>
      <c r="AM21" s="96">
        <f t="shared" si="24"/>
        <v>0</v>
      </c>
      <c r="AN21" s="96">
        <f t="shared" si="25"/>
        <v>0</v>
      </c>
      <c r="AO21" s="96">
        <f t="shared" si="26"/>
        <v>14.040816326531001</v>
      </c>
      <c r="AP21" s="87">
        <f t="shared" si="27"/>
        <v>0</v>
      </c>
      <c r="AQ21" s="96">
        <f t="shared" si="28"/>
        <v>0</v>
      </c>
      <c r="AR21" s="96">
        <f t="shared" si="29"/>
        <v>14.040816326531001</v>
      </c>
      <c r="AS21" s="96">
        <f t="shared" si="30"/>
        <v>0</v>
      </c>
      <c r="AT21" s="96">
        <f t="shared" si="31"/>
        <v>0</v>
      </c>
      <c r="AU21" s="96">
        <f t="shared" si="32"/>
        <v>14.040816326531001</v>
      </c>
      <c r="AV21" s="96">
        <f t="shared" si="33"/>
        <v>0</v>
      </c>
      <c r="AW21" s="96">
        <f t="shared" si="34"/>
        <v>0</v>
      </c>
      <c r="AX21" s="87">
        <f t="shared" si="35"/>
        <v>0</v>
      </c>
      <c r="AY21" s="87">
        <f t="shared" si="36"/>
        <v>0</v>
      </c>
      <c r="AZ21" s="87">
        <f t="shared" si="37"/>
        <v>0</v>
      </c>
      <c r="BA21" s="95"/>
    </row>
    <row r="22" spans="2:53" x14ac:dyDescent="0.25">
      <c r="B22">
        <v>12908163265.306</v>
      </c>
      <c r="C22">
        <v>-26.385891000000001</v>
      </c>
      <c r="D22">
        <v>8.7175063999999995</v>
      </c>
      <c r="E22">
        <v>15.318234</v>
      </c>
      <c r="F22">
        <v>-74.886322000000007</v>
      </c>
      <c r="G22">
        <v>-6.6007280000000002</v>
      </c>
      <c r="H22" s="95"/>
      <c r="I22" s="96">
        <f t="shared" si="3"/>
        <v>14.418367346938998</v>
      </c>
      <c r="J22" s="96">
        <f t="shared" si="4"/>
        <v>15.330595000000001</v>
      </c>
      <c r="K22" s="96">
        <f t="shared" si="7"/>
        <v>9.1119441999999999</v>
      </c>
      <c r="L22" s="96">
        <f t="shared" si="8"/>
        <v>14.418367346938998</v>
      </c>
      <c r="M22" s="96">
        <f t="shared" si="9"/>
        <v>0</v>
      </c>
      <c r="N22" s="96">
        <f t="shared" si="10"/>
        <v>0</v>
      </c>
      <c r="O22" s="96">
        <f t="shared" si="11"/>
        <v>14.418367346938998</v>
      </c>
      <c r="P22" s="96">
        <f t="shared" si="12"/>
        <v>0</v>
      </c>
      <c r="Q22" s="96">
        <f t="shared" si="13"/>
        <v>0</v>
      </c>
      <c r="R22" s="96">
        <f t="shared" si="14"/>
        <v>14.418367346938998</v>
      </c>
      <c r="S22" s="96">
        <f t="shared" si="15"/>
        <v>0</v>
      </c>
      <c r="T22" s="96">
        <f t="shared" si="16"/>
        <v>0</v>
      </c>
      <c r="U22" s="96">
        <f t="shared" si="17"/>
        <v>14.418367346938998</v>
      </c>
      <c r="V22" s="96">
        <f t="shared" si="18"/>
        <v>0</v>
      </c>
      <c r="W22" s="96">
        <f t="shared" si="19"/>
        <v>0</v>
      </c>
      <c r="X22" s="87">
        <f t="shared" si="20"/>
        <v>0</v>
      </c>
      <c r="Y22" s="87">
        <f t="shared" ref="Y22:Z22" si="53">C546</f>
        <v>0</v>
      </c>
      <c r="Z22" s="87">
        <f t="shared" si="53"/>
        <v>0</v>
      </c>
      <c r="AB22">
        <v>12908163265.306</v>
      </c>
      <c r="AC22">
        <v>-27.635377999999999</v>
      </c>
      <c r="AD22">
        <v>8.4162817000000008</v>
      </c>
      <c r="AE22">
        <v>16.372146999999998</v>
      </c>
      <c r="AF22">
        <v>-79.973113999999995</v>
      </c>
      <c r="AG22">
        <v>-7.9558648999999999</v>
      </c>
      <c r="AH22" s="95"/>
      <c r="AI22" s="96">
        <f t="shared" si="5"/>
        <v>14.418367346938998</v>
      </c>
      <c r="AJ22" s="96">
        <f t="shared" si="6"/>
        <v>15.672207</v>
      </c>
      <c r="AK22" s="96">
        <f t="shared" si="22"/>
        <v>9.0259398999999991</v>
      </c>
      <c r="AL22" s="96">
        <f t="shared" si="23"/>
        <v>14.418367346938998</v>
      </c>
      <c r="AM22" s="96">
        <f t="shared" si="24"/>
        <v>0</v>
      </c>
      <c r="AN22" s="96">
        <f t="shared" si="25"/>
        <v>0</v>
      </c>
      <c r="AO22" s="96">
        <f t="shared" si="26"/>
        <v>14.418367346938998</v>
      </c>
      <c r="AP22" s="87">
        <f t="shared" si="27"/>
        <v>0</v>
      </c>
      <c r="AQ22" s="96">
        <f t="shared" si="28"/>
        <v>0</v>
      </c>
      <c r="AR22" s="96">
        <f t="shared" si="29"/>
        <v>14.418367346938998</v>
      </c>
      <c r="AS22" s="96">
        <f t="shared" si="30"/>
        <v>0</v>
      </c>
      <c r="AT22" s="96">
        <f t="shared" si="31"/>
        <v>0</v>
      </c>
      <c r="AU22" s="96">
        <f t="shared" si="32"/>
        <v>14.418367346938998</v>
      </c>
      <c r="AV22" s="96">
        <f t="shared" si="33"/>
        <v>0</v>
      </c>
      <c r="AW22" s="96">
        <f t="shared" si="34"/>
        <v>0</v>
      </c>
      <c r="AX22" s="87">
        <f t="shared" si="35"/>
        <v>0</v>
      </c>
      <c r="AY22" s="87">
        <f t="shared" si="36"/>
        <v>0</v>
      </c>
      <c r="AZ22" s="87">
        <f t="shared" si="37"/>
        <v>0</v>
      </c>
      <c r="BA22" s="95"/>
    </row>
    <row r="23" spans="2:53" x14ac:dyDescent="0.25">
      <c r="B23">
        <v>13285714285.714001</v>
      </c>
      <c r="C23">
        <v>-26.531136</v>
      </c>
      <c r="D23">
        <v>9.5529460999999998</v>
      </c>
      <c r="E23">
        <v>16.026827000000001</v>
      </c>
      <c r="F23">
        <v>-80.987694000000005</v>
      </c>
      <c r="G23">
        <v>-6.4738797999999997</v>
      </c>
      <c r="H23" s="95"/>
      <c r="I23" s="96">
        <f t="shared" si="3"/>
        <v>14.795918367346999</v>
      </c>
      <c r="J23" s="96">
        <f t="shared" si="4"/>
        <v>15.777234</v>
      </c>
      <c r="K23" s="96">
        <f t="shared" si="7"/>
        <v>9.6590366000000003</v>
      </c>
      <c r="L23" s="96">
        <f t="shared" si="8"/>
        <v>14.795918367346999</v>
      </c>
      <c r="M23" s="96">
        <f t="shared" si="9"/>
        <v>0</v>
      </c>
      <c r="N23" s="96">
        <f t="shared" si="10"/>
        <v>0</v>
      </c>
      <c r="O23" s="96">
        <f t="shared" si="11"/>
        <v>14.795918367346999</v>
      </c>
      <c r="P23" s="96">
        <f t="shared" si="12"/>
        <v>0</v>
      </c>
      <c r="Q23" s="96">
        <f t="shared" si="13"/>
        <v>0</v>
      </c>
      <c r="R23" s="96">
        <f t="shared" si="14"/>
        <v>14.795918367346999</v>
      </c>
      <c r="S23" s="96">
        <f t="shared" si="15"/>
        <v>0</v>
      </c>
      <c r="T23" s="96">
        <f t="shared" si="16"/>
        <v>0</v>
      </c>
      <c r="U23" s="96">
        <f t="shared" si="17"/>
        <v>14.795918367346999</v>
      </c>
      <c r="V23" s="96">
        <f t="shared" si="18"/>
        <v>0</v>
      </c>
      <c r="W23" s="96">
        <f t="shared" si="19"/>
        <v>0</v>
      </c>
      <c r="X23" s="87">
        <f t="shared" si="20"/>
        <v>0</v>
      </c>
      <c r="Y23" s="87">
        <f t="shared" ref="Y23:Z23" si="54">C547</f>
        <v>0</v>
      </c>
      <c r="Z23" s="87">
        <f t="shared" si="54"/>
        <v>0</v>
      </c>
      <c r="AB23">
        <v>13285714285.714001</v>
      </c>
      <c r="AC23">
        <v>-27.568992999999999</v>
      </c>
      <c r="AD23">
        <v>7.898911</v>
      </c>
      <c r="AE23">
        <v>15.325243</v>
      </c>
      <c r="AF23">
        <v>-78.374779000000004</v>
      </c>
      <c r="AG23">
        <v>-7.4263314999999999</v>
      </c>
      <c r="AH23" s="95"/>
      <c r="AI23" s="96">
        <f t="shared" si="5"/>
        <v>14.795918367346999</v>
      </c>
      <c r="AJ23" s="96">
        <f t="shared" si="6"/>
        <v>15.86393</v>
      </c>
      <c r="AK23" s="96">
        <f t="shared" si="22"/>
        <v>9.3286704999999994</v>
      </c>
      <c r="AL23" s="96">
        <f t="shared" si="23"/>
        <v>14.795918367346999</v>
      </c>
      <c r="AM23" s="96">
        <f t="shared" si="24"/>
        <v>0</v>
      </c>
      <c r="AN23" s="96">
        <f t="shared" si="25"/>
        <v>0</v>
      </c>
      <c r="AO23" s="96">
        <f t="shared" si="26"/>
        <v>14.795918367346999</v>
      </c>
      <c r="AP23" s="87">
        <f t="shared" si="27"/>
        <v>0</v>
      </c>
      <c r="AQ23" s="96">
        <f t="shared" si="28"/>
        <v>0</v>
      </c>
      <c r="AR23" s="96">
        <f t="shared" si="29"/>
        <v>14.795918367346999</v>
      </c>
      <c r="AS23" s="96">
        <f t="shared" si="30"/>
        <v>0</v>
      </c>
      <c r="AT23" s="96">
        <f t="shared" si="31"/>
        <v>0</v>
      </c>
      <c r="AU23" s="96">
        <f t="shared" si="32"/>
        <v>14.795918367346999</v>
      </c>
      <c r="AV23" s="96">
        <f t="shared" si="33"/>
        <v>0</v>
      </c>
      <c r="AW23" s="96">
        <f t="shared" si="34"/>
        <v>0</v>
      </c>
      <c r="AX23" s="87">
        <f t="shared" si="35"/>
        <v>0</v>
      </c>
      <c r="AY23" s="87">
        <f t="shared" si="36"/>
        <v>0</v>
      </c>
      <c r="AZ23" s="87">
        <f t="shared" si="37"/>
        <v>0</v>
      </c>
      <c r="BA23" s="95"/>
    </row>
    <row r="24" spans="2:53" x14ac:dyDescent="0.25">
      <c r="B24">
        <v>13663265306.122</v>
      </c>
      <c r="C24">
        <v>-26.540520000000001</v>
      </c>
      <c r="D24">
        <v>10.098345999999999</v>
      </c>
      <c r="E24">
        <v>16.566399000000001</v>
      </c>
      <c r="F24">
        <v>-79.816299000000001</v>
      </c>
      <c r="G24">
        <v>-6.4680518999999999</v>
      </c>
      <c r="H24" s="95"/>
      <c r="I24" s="96">
        <f t="shared" si="3"/>
        <v>15.173469387754999</v>
      </c>
      <c r="J24" s="96">
        <f t="shared" si="4"/>
        <v>17.135603</v>
      </c>
      <c r="K24" s="96">
        <f t="shared" si="7"/>
        <v>11.065315999999999</v>
      </c>
      <c r="L24" s="96">
        <f t="shared" si="8"/>
        <v>15.173469387754999</v>
      </c>
      <c r="M24" s="96">
        <f t="shared" si="9"/>
        <v>0</v>
      </c>
      <c r="N24" s="96">
        <f t="shared" si="10"/>
        <v>0</v>
      </c>
      <c r="O24" s="96">
        <f t="shared" si="11"/>
        <v>15.173469387754999</v>
      </c>
      <c r="P24" s="96">
        <f t="shared" si="12"/>
        <v>0</v>
      </c>
      <c r="Q24" s="96">
        <f t="shared" si="13"/>
        <v>0</v>
      </c>
      <c r="R24" s="96">
        <f t="shared" si="14"/>
        <v>15.173469387754999</v>
      </c>
      <c r="S24" s="96">
        <f t="shared" si="15"/>
        <v>0</v>
      </c>
      <c r="T24" s="96">
        <f t="shared" si="16"/>
        <v>0</v>
      </c>
      <c r="U24" s="96">
        <f t="shared" si="17"/>
        <v>15.173469387754999</v>
      </c>
      <c r="V24" s="96">
        <f t="shared" si="18"/>
        <v>0</v>
      </c>
      <c r="W24" s="96">
        <f t="shared" si="19"/>
        <v>0</v>
      </c>
      <c r="X24" s="87">
        <f t="shared" si="20"/>
        <v>0</v>
      </c>
      <c r="Y24" s="87">
        <f t="shared" ref="Y24:Z24" si="55">C548</f>
        <v>0</v>
      </c>
      <c r="Z24" s="87">
        <f t="shared" si="55"/>
        <v>0</v>
      </c>
      <c r="AB24">
        <v>13663265306.122</v>
      </c>
      <c r="AC24">
        <v>-27.204294000000001</v>
      </c>
      <c r="AD24">
        <v>7.8986796999999997</v>
      </c>
      <c r="AE24">
        <v>15.089694</v>
      </c>
      <c r="AF24">
        <v>-76.271568000000002</v>
      </c>
      <c r="AG24">
        <v>-7.1910138000000003</v>
      </c>
      <c r="AH24" s="95"/>
      <c r="AI24" s="96">
        <f t="shared" si="5"/>
        <v>15.173469387754999</v>
      </c>
      <c r="AJ24" s="96">
        <f t="shared" si="6"/>
        <v>15.858724</v>
      </c>
      <c r="AK24" s="96">
        <f t="shared" si="22"/>
        <v>9.4071341000000004</v>
      </c>
      <c r="AL24" s="96">
        <f t="shared" si="23"/>
        <v>15.173469387754999</v>
      </c>
      <c r="AM24" s="96">
        <f t="shared" si="24"/>
        <v>0</v>
      </c>
      <c r="AN24" s="96">
        <f t="shared" si="25"/>
        <v>0</v>
      </c>
      <c r="AO24" s="96">
        <f t="shared" si="26"/>
        <v>15.173469387754999</v>
      </c>
      <c r="AP24" s="87">
        <f t="shared" si="27"/>
        <v>0</v>
      </c>
      <c r="AQ24" s="96">
        <f t="shared" si="28"/>
        <v>0</v>
      </c>
      <c r="AR24" s="96">
        <f t="shared" si="29"/>
        <v>15.173469387754999</v>
      </c>
      <c r="AS24" s="96">
        <f t="shared" si="30"/>
        <v>0</v>
      </c>
      <c r="AT24" s="96">
        <f t="shared" si="31"/>
        <v>0</v>
      </c>
      <c r="AU24" s="96">
        <f t="shared" si="32"/>
        <v>15.173469387754999</v>
      </c>
      <c r="AV24" s="96">
        <f t="shared" si="33"/>
        <v>0</v>
      </c>
      <c r="AW24" s="96">
        <f t="shared" si="34"/>
        <v>0</v>
      </c>
      <c r="AX24" s="87">
        <f t="shared" si="35"/>
        <v>0</v>
      </c>
      <c r="AY24" s="87">
        <f t="shared" si="36"/>
        <v>0</v>
      </c>
      <c r="AZ24" s="87">
        <f t="shared" si="37"/>
        <v>0</v>
      </c>
      <c r="BA24" s="95"/>
    </row>
    <row r="25" spans="2:53" x14ac:dyDescent="0.25">
      <c r="B25">
        <v>14040816326.531</v>
      </c>
      <c r="C25">
        <v>-26.361483</v>
      </c>
      <c r="D25">
        <v>9.2542591000000005</v>
      </c>
      <c r="E25">
        <v>15.635519</v>
      </c>
      <c r="F25">
        <v>-78.085494999999995</v>
      </c>
      <c r="G25">
        <v>-6.381259</v>
      </c>
      <c r="H25" s="95"/>
      <c r="I25" s="96">
        <f t="shared" si="3"/>
        <v>15.551020408163</v>
      </c>
      <c r="J25" s="96">
        <f t="shared" si="4"/>
        <v>17.677305</v>
      </c>
      <c r="K25" s="96">
        <f t="shared" si="7"/>
        <v>11.60628</v>
      </c>
      <c r="L25" s="96">
        <f t="shared" si="8"/>
        <v>15.551020408163</v>
      </c>
      <c r="M25" s="96">
        <f t="shared" si="9"/>
        <v>0</v>
      </c>
      <c r="N25" s="96">
        <f t="shared" si="10"/>
        <v>0</v>
      </c>
      <c r="O25" s="96">
        <f t="shared" si="11"/>
        <v>15.551020408163</v>
      </c>
      <c r="P25" s="96">
        <f t="shared" si="12"/>
        <v>0</v>
      </c>
      <c r="Q25" s="96">
        <f t="shared" si="13"/>
        <v>0</v>
      </c>
      <c r="R25" s="96">
        <f t="shared" si="14"/>
        <v>15.551020408163</v>
      </c>
      <c r="S25" s="96">
        <f t="shared" si="15"/>
        <v>0</v>
      </c>
      <c r="T25" s="96">
        <f t="shared" si="16"/>
        <v>0</v>
      </c>
      <c r="U25" s="96">
        <f t="shared" si="17"/>
        <v>15.551020408163</v>
      </c>
      <c r="V25" s="96">
        <f t="shared" si="18"/>
        <v>0</v>
      </c>
      <c r="W25" s="96">
        <f t="shared" si="19"/>
        <v>0</v>
      </c>
      <c r="X25" s="87">
        <f t="shared" si="20"/>
        <v>0</v>
      </c>
      <c r="Y25" s="87">
        <f t="shared" ref="Y25:Z25" si="56">C549</f>
        <v>0</v>
      </c>
      <c r="Z25" s="87">
        <f t="shared" si="56"/>
        <v>0</v>
      </c>
      <c r="AB25">
        <v>14040816326.531</v>
      </c>
      <c r="AC25">
        <v>-26.918717999999998</v>
      </c>
      <c r="AD25">
        <v>8.4245911000000007</v>
      </c>
      <c r="AE25">
        <v>15.333299999999999</v>
      </c>
      <c r="AF25">
        <v>-77.821747000000002</v>
      </c>
      <c r="AG25">
        <v>-6.9087081000000001</v>
      </c>
      <c r="AH25" s="95"/>
      <c r="AI25" s="96">
        <f t="shared" si="5"/>
        <v>15.551020408163</v>
      </c>
      <c r="AJ25" s="96">
        <f t="shared" si="6"/>
        <v>16.73077</v>
      </c>
      <c r="AK25" s="96">
        <f t="shared" si="22"/>
        <v>10.217122</v>
      </c>
      <c r="AL25" s="96">
        <f t="shared" si="23"/>
        <v>15.551020408163</v>
      </c>
      <c r="AM25" s="96">
        <f t="shared" si="24"/>
        <v>0</v>
      </c>
      <c r="AN25" s="96">
        <f t="shared" si="25"/>
        <v>0</v>
      </c>
      <c r="AO25" s="96">
        <f t="shared" si="26"/>
        <v>15.551020408163</v>
      </c>
      <c r="AP25" s="87">
        <f t="shared" si="27"/>
        <v>0</v>
      </c>
      <c r="AQ25" s="96">
        <f t="shared" si="28"/>
        <v>0</v>
      </c>
      <c r="AR25" s="96">
        <f t="shared" si="29"/>
        <v>15.551020408163</v>
      </c>
      <c r="AS25" s="96">
        <f t="shared" si="30"/>
        <v>0</v>
      </c>
      <c r="AT25" s="96">
        <f t="shared" si="31"/>
        <v>0</v>
      </c>
      <c r="AU25" s="96">
        <f t="shared" si="32"/>
        <v>15.551020408163</v>
      </c>
      <c r="AV25" s="96">
        <f t="shared" si="33"/>
        <v>0</v>
      </c>
      <c r="AW25" s="96">
        <f t="shared" si="34"/>
        <v>0</v>
      </c>
      <c r="AX25" s="87">
        <f t="shared" si="35"/>
        <v>0</v>
      </c>
      <c r="AY25" s="87">
        <f t="shared" si="36"/>
        <v>0</v>
      </c>
      <c r="AZ25" s="87">
        <f t="shared" si="37"/>
        <v>0</v>
      </c>
      <c r="BA25" s="95"/>
    </row>
    <row r="26" spans="2:53" x14ac:dyDescent="0.25">
      <c r="B26">
        <v>14418367346.938999</v>
      </c>
      <c r="C26">
        <v>-26.111453999999998</v>
      </c>
      <c r="D26">
        <v>9.1119441999999999</v>
      </c>
      <c r="E26">
        <v>15.330595000000001</v>
      </c>
      <c r="F26">
        <v>-74.664130999999998</v>
      </c>
      <c r="G26">
        <v>-6.2186499</v>
      </c>
      <c r="H26" s="95"/>
      <c r="I26" s="96">
        <f t="shared" si="3"/>
        <v>15.928571428570999</v>
      </c>
      <c r="J26" s="96">
        <f t="shared" si="4"/>
        <v>17.921075999999999</v>
      </c>
      <c r="K26" s="96">
        <f t="shared" si="7"/>
        <v>11.839861000000001</v>
      </c>
      <c r="L26" s="96">
        <f t="shared" si="8"/>
        <v>15.928571428570999</v>
      </c>
      <c r="M26" s="96">
        <f t="shared" si="9"/>
        <v>0</v>
      </c>
      <c r="N26" s="96">
        <f t="shared" si="10"/>
        <v>0</v>
      </c>
      <c r="O26" s="96">
        <f t="shared" si="11"/>
        <v>15.928571428570999</v>
      </c>
      <c r="P26" s="96">
        <f t="shared" si="12"/>
        <v>0</v>
      </c>
      <c r="Q26" s="96">
        <f t="shared" si="13"/>
        <v>0</v>
      </c>
      <c r="R26" s="96">
        <f t="shared" si="14"/>
        <v>15.928571428570999</v>
      </c>
      <c r="S26" s="96">
        <f t="shared" si="15"/>
        <v>0</v>
      </c>
      <c r="T26" s="96">
        <f t="shared" si="16"/>
        <v>0</v>
      </c>
      <c r="U26" s="96">
        <f t="shared" si="17"/>
        <v>15.928571428570999</v>
      </c>
      <c r="V26" s="96">
        <f t="shared" si="18"/>
        <v>0</v>
      </c>
      <c r="W26" s="96">
        <f t="shared" si="19"/>
        <v>0</v>
      </c>
      <c r="X26" s="87">
        <f t="shared" si="20"/>
        <v>0</v>
      </c>
      <c r="Y26" s="87">
        <f t="shared" ref="Y26:Z26" si="57">C550</f>
        <v>0</v>
      </c>
      <c r="Z26" s="87">
        <f t="shared" si="57"/>
        <v>0</v>
      </c>
      <c r="AB26">
        <v>14418367346.938999</v>
      </c>
      <c r="AC26">
        <v>-26.498132999999999</v>
      </c>
      <c r="AD26">
        <v>9.0259398999999991</v>
      </c>
      <c r="AE26">
        <v>15.672207</v>
      </c>
      <c r="AF26">
        <v>-78.317665000000005</v>
      </c>
      <c r="AG26">
        <v>-6.6462665000000003</v>
      </c>
      <c r="AH26" s="95"/>
      <c r="AI26" s="96">
        <f t="shared" si="5"/>
        <v>15.928571428570999</v>
      </c>
      <c r="AJ26" s="96">
        <f t="shared" si="6"/>
        <v>18.397235999999999</v>
      </c>
      <c r="AK26" s="96">
        <f t="shared" si="22"/>
        <v>11.865007</v>
      </c>
      <c r="AL26" s="96">
        <f t="shared" si="23"/>
        <v>15.928571428570999</v>
      </c>
      <c r="AM26" s="96">
        <f t="shared" si="24"/>
        <v>0</v>
      </c>
      <c r="AN26" s="96">
        <f t="shared" si="25"/>
        <v>0</v>
      </c>
      <c r="AO26" s="96">
        <f t="shared" si="26"/>
        <v>15.928571428570999</v>
      </c>
      <c r="AP26" s="87">
        <f t="shared" si="27"/>
        <v>0</v>
      </c>
      <c r="AQ26" s="96">
        <f t="shared" si="28"/>
        <v>0</v>
      </c>
      <c r="AR26" s="96">
        <f t="shared" si="29"/>
        <v>15.928571428570999</v>
      </c>
      <c r="AS26" s="96">
        <f t="shared" si="30"/>
        <v>0</v>
      </c>
      <c r="AT26" s="96">
        <f t="shared" si="31"/>
        <v>0</v>
      </c>
      <c r="AU26" s="96">
        <f t="shared" si="32"/>
        <v>15.928571428570999</v>
      </c>
      <c r="AV26" s="96">
        <f t="shared" si="33"/>
        <v>0</v>
      </c>
      <c r="AW26" s="96">
        <f t="shared" si="34"/>
        <v>0</v>
      </c>
      <c r="AX26" s="87">
        <f t="shared" si="35"/>
        <v>0</v>
      </c>
      <c r="AY26" s="87">
        <f t="shared" si="36"/>
        <v>0</v>
      </c>
      <c r="AZ26" s="87">
        <f t="shared" si="37"/>
        <v>0</v>
      </c>
      <c r="BA26" s="95"/>
    </row>
    <row r="27" spans="2:53" x14ac:dyDescent="0.25">
      <c r="B27">
        <v>14795918367.347</v>
      </c>
      <c r="C27">
        <v>-25.962966999999999</v>
      </c>
      <c r="D27">
        <v>9.6590366000000003</v>
      </c>
      <c r="E27">
        <v>15.777234</v>
      </c>
      <c r="F27">
        <v>-77.229759000000001</v>
      </c>
      <c r="G27">
        <v>-6.1181973999999997</v>
      </c>
      <c r="H27" s="95"/>
      <c r="I27" s="96">
        <f t="shared" si="3"/>
        <v>16.306122448979998</v>
      </c>
      <c r="J27" s="96">
        <f t="shared" si="4"/>
        <v>17.368386999999998</v>
      </c>
      <c r="K27" s="96">
        <f t="shared" si="7"/>
        <v>11.346259999999999</v>
      </c>
      <c r="L27" s="96">
        <f t="shared" si="8"/>
        <v>16.306122448979998</v>
      </c>
      <c r="M27" s="96">
        <f t="shared" si="9"/>
        <v>0</v>
      </c>
      <c r="N27" s="96">
        <f t="shared" si="10"/>
        <v>0</v>
      </c>
      <c r="O27" s="96">
        <f t="shared" si="11"/>
        <v>16.306122448979998</v>
      </c>
      <c r="P27" s="96">
        <f t="shared" si="12"/>
        <v>0</v>
      </c>
      <c r="Q27" s="96">
        <f t="shared" si="13"/>
        <v>0</v>
      </c>
      <c r="R27" s="96">
        <f t="shared" si="14"/>
        <v>16.306122448979998</v>
      </c>
      <c r="S27" s="96">
        <f t="shared" si="15"/>
        <v>0</v>
      </c>
      <c r="T27" s="96">
        <f t="shared" si="16"/>
        <v>0</v>
      </c>
      <c r="U27" s="96">
        <f t="shared" si="17"/>
        <v>16.306122448979998</v>
      </c>
      <c r="V27" s="96">
        <f t="shared" si="18"/>
        <v>0</v>
      </c>
      <c r="W27" s="96">
        <f t="shared" si="19"/>
        <v>0</v>
      </c>
      <c r="X27" s="87">
        <f t="shared" si="20"/>
        <v>0</v>
      </c>
      <c r="Y27" s="87">
        <f t="shared" ref="Y27:Z27" si="58">C551</f>
        <v>0</v>
      </c>
      <c r="Z27" s="87">
        <f t="shared" si="58"/>
        <v>0</v>
      </c>
      <c r="AB27">
        <v>14795918367.347</v>
      </c>
      <c r="AC27">
        <v>-26.310224999999999</v>
      </c>
      <c r="AD27">
        <v>9.3286704999999994</v>
      </c>
      <c r="AE27">
        <v>15.86393</v>
      </c>
      <c r="AF27">
        <v>-77.197449000000006</v>
      </c>
      <c r="AG27">
        <v>-6.5352582999999997</v>
      </c>
      <c r="AH27" s="95"/>
      <c r="AI27" s="96">
        <f t="shared" si="5"/>
        <v>16.306122448979998</v>
      </c>
      <c r="AJ27" s="96">
        <f t="shared" si="6"/>
        <v>20.584924999999998</v>
      </c>
      <c r="AK27" s="96">
        <f t="shared" si="22"/>
        <v>13.972149999999999</v>
      </c>
      <c r="AL27" s="96">
        <f t="shared" si="23"/>
        <v>16.306122448979998</v>
      </c>
      <c r="AM27" s="96">
        <f t="shared" si="24"/>
        <v>0</v>
      </c>
      <c r="AN27" s="96">
        <f t="shared" si="25"/>
        <v>0</v>
      </c>
      <c r="AO27" s="96">
        <f t="shared" si="26"/>
        <v>16.306122448979998</v>
      </c>
      <c r="AP27" s="87">
        <f t="shared" si="27"/>
        <v>0</v>
      </c>
      <c r="AQ27" s="96">
        <f t="shared" si="28"/>
        <v>0</v>
      </c>
      <c r="AR27" s="96">
        <f t="shared" si="29"/>
        <v>16.306122448979998</v>
      </c>
      <c r="AS27" s="96">
        <f t="shared" si="30"/>
        <v>0</v>
      </c>
      <c r="AT27" s="96">
        <f t="shared" si="31"/>
        <v>0</v>
      </c>
      <c r="AU27" s="96">
        <f t="shared" si="32"/>
        <v>16.306122448979998</v>
      </c>
      <c r="AV27" s="96">
        <f t="shared" si="33"/>
        <v>0</v>
      </c>
      <c r="AW27" s="96">
        <f t="shared" si="34"/>
        <v>0</v>
      </c>
      <c r="AX27" s="87">
        <f t="shared" si="35"/>
        <v>0</v>
      </c>
      <c r="AY27" s="87">
        <f t="shared" si="36"/>
        <v>0</v>
      </c>
      <c r="AZ27" s="87">
        <f t="shared" si="37"/>
        <v>0</v>
      </c>
      <c r="BA27" s="95"/>
    </row>
    <row r="28" spans="2:53" x14ac:dyDescent="0.25">
      <c r="B28">
        <v>15173469387.754999</v>
      </c>
      <c r="C28">
        <v>-25.951205999999999</v>
      </c>
      <c r="D28">
        <v>11.065315999999999</v>
      </c>
      <c r="E28">
        <v>17.135603</v>
      </c>
      <c r="F28">
        <v>-80.137214999999998</v>
      </c>
      <c r="G28">
        <v>-6.0702867999999999</v>
      </c>
      <c r="H28" s="95"/>
      <c r="I28" s="96">
        <f t="shared" si="3"/>
        <v>16.683673469388001</v>
      </c>
      <c r="J28" s="96">
        <f t="shared" si="4"/>
        <v>17.894421000000001</v>
      </c>
      <c r="K28" s="96">
        <f t="shared" si="7"/>
        <v>11.959171</v>
      </c>
      <c r="L28" s="96">
        <f t="shared" si="8"/>
        <v>16.683673469388001</v>
      </c>
      <c r="M28" s="96">
        <f t="shared" si="9"/>
        <v>0</v>
      </c>
      <c r="N28" s="96">
        <f t="shared" si="10"/>
        <v>0</v>
      </c>
      <c r="O28" s="96">
        <f t="shared" si="11"/>
        <v>16.683673469388001</v>
      </c>
      <c r="P28" s="96">
        <f t="shared" si="12"/>
        <v>0</v>
      </c>
      <c r="Q28" s="96">
        <f t="shared" si="13"/>
        <v>0</v>
      </c>
      <c r="R28" s="96">
        <f t="shared" si="14"/>
        <v>16.683673469388001</v>
      </c>
      <c r="S28" s="96">
        <f t="shared" si="15"/>
        <v>0</v>
      </c>
      <c r="T28" s="96">
        <f t="shared" si="16"/>
        <v>0</v>
      </c>
      <c r="U28" s="96">
        <f t="shared" si="17"/>
        <v>16.683673469388001</v>
      </c>
      <c r="V28" s="96">
        <f t="shared" si="18"/>
        <v>0</v>
      </c>
      <c r="W28" s="96">
        <f t="shared" si="19"/>
        <v>0</v>
      </c>
      <c r="X28" s="87">
        <f t="shared" si="20"/>
        <v>0</v>
      </c>
      <c r="Y28" s="87">
        <f t="shared" ref="Y28:Z28" si="59">C552</f>
        <v>0</v>
      </c>
      <c r="Z28" s="87">
        <f t="shared" si="59"/>
        <v>0</v>
      </c>
      <c r="AB28">
        <v>15173469387.754999</v>
      </c>
      <c r="AC28">
        <v>-26.505526</v>
      </c>
      <c r="AD28">
        <v>9.4071341000000004</v>
      </c>
      <c r="AE28">
        <v>15.858724</v>
      </c>
      <c r="AF28">
        <v>-78.398560000000003</v>
      </c>
      <c r="AG28">
        <v>-6.4515896000000001</v>
      </c>
      <c r="AH28" s="95"/>
      <c r="AI28" s="96">
        <f t="shared" si="5"/>
        <v>16.683673469388001</v>
      </c>
      <c r="AJ28" s="96">
        <f t="shared" si="6"/>
        <v>22.320264999999999</v>
      </c>
      <c r="AK28" s="96">
        <f t="shared" si="22"/>
        <v>15.589180000000001</v>
      </c>
      <c r="AL28" s="96">
        <f t="shared" si="23"/>
        <v>16.683673469388001</v>
      </c>
      <c r="AM28" s="96">
        <f t="shared" si="24"/>
        <v>0</v>
      </c>
      <c r="AN28" s="96">
        <f t="shared" si="25"/>
        <v>0</v>
      </c>
      <c r="AO28" s="96">
        <f t="shared" si="26"/>
        <v>16.683673469388001</v>
      </c>
      <c r="AP28" s="87">
        <f t="shared" si="27"/>
        <v>0</v>
      </c>
      <c r="AQ28" s="96">
        <f t="shared" si="28"/>
        <v>0</v>
      </c>
      <c r="AR28" s="96">
        <f t="shared" si="29"/>
        <v>16.683673469388001</v>
      </c>
      <c r="AS28" s="96">
        <f t="shared" si="30"/>
        <v>0</v>
      </c>
      <c r="AT28" s="96">
        <f t="shared" si="31"/>
        <v>0</v>
      </c>
      <c r="AU28" s="96">
        <f t="shared" si="32"/>
        <v>16.683673469388001</v>
      </c>
      <c r="AV28" s="96">
        <f t="shared" si="33"/>
        <v>0</v>
      </c>
      <c r="AW28" s="96">
        <f t="shared" si="34"/>
        <v>0</v>
      </c>
      <c r="AX28" s="87">
        <f t="shared" si="35"/>
        <v>0</v>
      </c>
      <c r="AY28" s="87">
        <f t="shared" si="36"/>
        <v>0</v>
      </c>
      <c r="AZ28" s="87">
        <f t="shared" si="37"/>
        <v>0</v>
      </c>
      <c r="BA28" s="95"/>
    </row>
    <row r="29" spans="2:53" x14ac:dyDescent="0.25">
      <c r="B29">
        <v>15551020408.163</v>
      </c>
      <c r="C29">
        <v>-26.093412000000001</v>
      </c>
      <c r="D29">
        <v>11.60628</v>
      </c>
      <c r="E29">
        <v>17.677305</v>
      </c>
      <c r="F29">
        <v>-83.047684000000004</v>
      </c>
      <c r="G29">
        <v>-6.0710253999999999</v>
      </c>
      <c r="H29" s="95"/>
      <c r="I29" s="96">
        <f t="shared" si="3"/>
        <v>17.061224489796</v>
      </c>
      <c r="J29" s="96">
        <f t="shared" si="4"/>
        <v>18.557742999999999</v>
      </c>
      <c r="K29" s="96">
        <f t="shared" si="7"/>
        <v>12.665127999999999</v>
      </c>
      <c r="L29" s="96">
        <f t="shared" si="8"/>
        <v>17.061224489796</v>
      </c>
      <c r="M29" s="96">
        <f t="shared" si="9"/>
        <v>0</v>
      </c>
      <c r="N29" s="96">
        <f t="shared" si="10"/>
        <v>0</v>
      </c>
      <c r="O29" s="96">
        <f t="shared" si="11"/>
        <v>17.061224489796</v>
      </c>
      <c r="P29" s="96">
        <f t="shared" si="12"/>
        <v>0</v>
      </c>
      <c r="Q29" s="96">
        <f t="shared" si="13"/>
        <v>0</v>
      </c>
      <c r="R29" s="96">
        <f t="shared" si="14"/>
        <v>17.061224489796</v>
      </c>
      <c r="S29" s="96">
        <f t="shared" si="15"/>
        <v>0</v>
      </c>
      <c r="T29" s="96">
        <f t="shared" si="16"/>
        <v>0</v>
      </c>
      <c r="U29" s="96">
        <f t="shared" si="17"/>
        <v>17.061224489796</v>
      </c>
      <c r="V29" s="96">
        <f t="shared" si="18"/>
        <v>0</v>
      </c>
      <c r="W29" s="96">
        <f t="shared" si="19"/>
        <v>0</v>
      </c>
      <c r="X29" s="87">
        <f t="shared" si="20"/>
        <v>0</v>
      </c>
      <c r="Y29" s="87">
        <f t="shared" ref="Y29:Z29" si="60">C553</f>
        <v>0</v>
      </c>
      <c r="Z29" s="87">
        <f t="shared" si="60"/>
        <v>0</v>
      </c>
      <c r="AB29">
        <v>15551020408.163</v>
      </c>
      <c r="AC29">
        <v>-26.407253000000001</v>
      </c>
      <c r="AD29">
        <v>10.217122</v>
      </c>
      <c r="AE29">
        <v>16.73077</v>
      </c>
      <c r="AF29">
        <v>-78.515808000000007</v>
      </c>
      <c r="AG29">
        <v>-6.5136475999999996</v>
      </c>
      <c r="AH29" s="95"/>
      <c r="AI29" s="96">
        <f t="shared" si="5"/>
        <v>17.061224489796</v>
      </c>
      <c r="AJ29" s="96">
        <f t="shared" si="6"/>
        <v>24.362572</v>
      </c>
      <c r="AK29" s="96">
        <f t="shared" si="22"/>
        <v>17.605146000000001</v>
      </c>
      <c r="AL29" s="96">
        <f t="shared" si="23"/>
        <v>17.061224489796</v>
      </c>
      <c r="AM29" s="96">
        <f t="shared" si="24"/>
        <v>0</v>
      </c>
      <c r="AN29" s="96">
        <f t="shared" si="25"/>
        <v>0</v>
      </c>
      <c r="AO29" s="96">
        <f t="shared" si="26"/>
        <v>17.061224489796</v>
      </c>
      <c r="AP29" s="87">
        <f t="shared" si="27"/>
        <v>0</v>
      </c>
      <c r="AQ29" s="96">
        <f t="shared" si="28"/>
        <v>0</v>
      </c>
      <c r="AR29" s="96">
        <f t="shared" si="29"/>
        <v>17.061224489796</v>
      </c>
      <c r="AS29" s="96">
        <f t="shared" si="30"/>
        <v>0</v>
      </c>
      <c r="AT29" s="96">
        <f t="shared" si="31"/>
        <v>0</v>
      </c>
      <c r="AU29" s="96">
        <f t="shared" si="32"/>
        <v>17.061224489796</v>
      </c>
      <c r="AV29" s="96">
        <f t="shared" si="33"/>
        <v>0</v>
      </c>
      <c r="AW29" s="96">
        <f t="shared" si="34"/>
        <v>0</v>
      </c>
      <c r="AX29" s="87">
        <f t="shared" si="35"/>
        <v>0</v>
      </c>
      <c r="AY29" s="87">
        <f t="shared" si="36"/>
        <v>0</v>
      </c>
      <c r="AZ29" s="87">
        <f t="shared" si="37"/>
        <v>0</v>
      </c>
      <c r="BA29" s="95"/>
    </row>
    <row r="30" spans="2:53" x14ac:dyDescent="0.25">
      <c r="B30">
        <v>15928571428.570999</v>
      </c>
      <c r="C30">
        <v>-26.014154000000001</v>
      </c>
      <c r="D30">
        <v>11.839861000000001</v>
      </c>
      <c r="E30">
        <v>17.921075999999999</v>
      </c>
      <c r="F30">
        <v>-80.629104999999996</v>
      </c>
      <c r="G30">
        <v>-6.0812163000000004</v>
      </c>
      <c r="H30" s="95"/>
      <c r="I30" s="96">
        <f t="shared" si="3"/>
        <v>17.438775510204</v>
      </c>
      <c r="J30" s="96">
        <f t="shared" si="4"/>
        <v>18.717168999999998</v>
      </c>
      <c r="K30" s="96">
        <f t="shared" si="7"/>
        <v>12.839086999999999</v>
      </c>
      <c r="L30" s="96">
        <f t="shared" si="8"/>
        <v>17.438775510204</v>
      </c>
      <c r="M30" s="96">
        <f t="shared" si="9"/>
        <v>0</v>
      </c>
      <c r="N30" s="96">
        <f t="shared" si="10"/>
        <v>0</v>
      </c>
      <c r="O30" s="96">
        <f t="shared" si="11"/>
        <v>17.438775510204</v>
      </c>
      <c r="P30" s="96">
        <f t="shared" si="12"/>
        <v>0</v>
      </c>
      <c r="Q30" s="96">
        <f t="shared" si="13"/>
        <v>0</v>
      </c>
      <c r="R30" s="96">
        <f t="shared" si="14"/>
        <v>17.438775510204</v>
      </c>
      <c r="S30" s="96">
        <f t="shared" si="15"/>
        <v>0</v>
      </c>
      <c r="T30" s="96">
        <f t="shared" si="16"/>
        <v>0</v>
      </c>
      <c r="U30" s="96">
        <f t="shared" si="17"/>
        <v>17.438775510204</v>
      </c>
      <c r="V30" s="96">
        <f t="shared" si="18"/>
        <v>0</v>
      </c>
      <c r="W30" s="96">
        <f t="shared" si="19"/>
        <v>0</v>
      </c>
      <c r="X30" s="87">
        <f t="shared" si="20"/>
        <v>0</v>
      </c>
      <c r="Y30" s="87">
        <f t="shared" ref="Y30:Z30" si="61">C554</f>
        <v>0</v>
      </c>
      <c r="Z30" s="87">
        <f t="shared" si="61"/>
        <v>0</v>
      </c>
      <c r="AB30">
        <v>15928571428.570999</v>
      </c>
      <c r="AC30">
        <v>-26.565791999999998</v>
      </c>
      <c r="AD30">
        <v>11.865007</v>
      </c>
      <c r="AE30">
        <v>18.397235999999999</v>
      </c>
      <c r="AF30">
        <v>-82.824081000000007</v>
      </c>
      <c r="AG30">
        <v>-6.5322288999999998</v>
      </c>
      <c r="AH30" s="95"/>
      <c r="AI30" s="96">
        <f t="shared" si="5"/>
        <v>17.438775510204</v>
      </c>
      <c r="AJ30" s="96">
        <f t="shared" si="6"/>
        <v>26.215467</v>
      </c>
      <c r="AK30" s="96">
        <f t="shared" si="22"/>
        <v>19.380797999999999</v>
      </c>
      <c r="AL30" s="96">
        <f t="shared" si="23"/>
        <v>17.438775510204</v>
      </c>
      <c r="AM30" s="96">
        <f t="shared" si="24"/>
        <v>0</v>
      </c>
      <c r="AN30" s="96">
        <f t="shared" si="25"/>
        <v>0</v>
      </c>
      <c r="AO30" s="96">
        <f t="shared" si="26"/>
        <v>17.438775510204</v>
      </c>
      <c r="AP30" s="87">
        <f t="shared" si="27"/>
        <v>0</v>
      </c>
      <c r="AQ30" s="96">
        <f t="shared" si="28"/>
        <v>0</v>
      </c>
      <c r="AR30" s="96">
        <f t="shared" si="29"/>
        <v>17.438775510204</v>
      </c>
      <c r="AS30" s="96">
        <f t="shared" si="30"/>
        <v>0</v>
      </c>
      <c r="AT30" s="96">
        <f t="shared" si="31"/>
        <v>0</v>
      </c>
      <c r="AU30" s="96">
        <f t="shared" si="32"/>
        <v>17.438775510204</v>
      </c>
      <c r="AV30" s="96">
        <f t="shared" si="33"/>
        <v>0</v>
      </c>
      <c r="AW30" s="96">
        <f t="shared" si="34"/>
        <v>0</v>
      </c>
      <c r="AX30" s="87">
        <f t="shared" si="35"/>
        <v>0</v>
      </c>
      <c r="AY30" s="87">
        <f t="shared" si="36"/>
        <v>0</v>
      </c>
      <c r="AZ30" s="87">
        <f t="shared" si="37"/>
        <v>0</v>
      </c>
      <c r="BA30" s="95"/>
    </row>
    <row r="31" spans="2:53" x14ac:dyDescent="0.25">
      <c r="B31">
        <v>16306122448.98</v>
      </c>
      <c r="C31">
        <v>-26.033601999999998</v>
      </c>
      <c r="D31">
        <v>11.346259999999999</v>
      </c>
      <c r="E31">
        <v>17.368386999999998</v>
      </c>
      <c r="F31">
        <v>-81.785881000000003</v>
      </c>
      <c r="G31">
        <v>-6.0221271999999999</v>
      </c>
      <c r="H31" s="95"/>
      <c r="I31" s="96">
        <f t="shared" si="3"/>
        <v>17.816326530611999</v>
      </c>
      <c r="J31" s="96">
        <f t="shared" si="4"/>
        <v>19.121448999999998</v>
      </c>
      <c r="K31" s="96">
        <f t="shared" si="7"/>
        <v>13.209909</v>
      </c>
      <c r="L31" s="96">
        <f t="shared" si="8"/>
        <v>17.816326530611999</v>
      </c>
      <c r="M31" s="96">
        <f t="shared" si="9"/>
        <v>0</v>
      </c>
      <c r="N31" s="96">
        <f t="shared" si="10"/>
        <v>0</v>
      </c>
      <c r="O31" s="96">
        <f t="shared" si="11"/>
        <v>17.816326530611999</v>
      </c>
      <c r="P31" s="96">
        <f t="shared" si="12"/>
        <v>0</v>
      </c>
      <c r="Q31" s="96">
        <f t="shared" si="13"/>
        <v>0</v>
      </c>
      <c r="R31" s="96">
        <f t="shared" si="14"/>
        <v>17.816326530611999</v>
      </c>
      <c r="S31" s="96">
        <f t="shared" si="15"/>
        <v>0</v>
      </c>
      <c r="T31" s="96">
        <f t="shared" si="16"/>
        <v>0</v>
      </c>
      <c r="U31" s="96">
        <f t="shared" si="17"/>
        <v>17.816326530611999</v>
      </c>
      <c r="V31" s="96">
        <f t="shared" si="18"/>
        <v>0</v>
      </c>
      <c r="W31" s="96">
        <f t="shared" si="19"/>
        <v>0</v>
      </c>
      <c r="X31" s="87">
        <f t="shared" si="20"/>
        <v>0</v>
      </c>
      <c r="Y31" s="87">
        <f t="shared" ref="Y31:Z31" si="62">C555</f>
        <v>0</v>
      </c>
      <c r="Z31" s="87">
        <f t="shared" si="62"/>
        <v>0</v>
      </c>
      <c r="AB31">
        <v>16306122448.98</v>
      </c>
      <c r="AC31">
        <v>-26.620087000000002</v>
      </c>
      <c r="AD31">
        <v>13.972149999999999</v>
      </c>
      <c r="AE31">
        <v>20.584924999999998</v>
      </c>
      <c r="AF31">
        <v>-88.629547000000002</v>
      </c>
      <c r="AG31">
        <v>-6.6127748000000004</v>
      </c>
      <c r="AH31" s="95"/>
      <c r="AI31" s="96">
        <f t="shared" si="5"/>
        <v>17.816326530611999</v>
      </c>
      <c r="AJ31" s="96">
        <f t="shared" si="6"/>
        <v>26.289909000000002</v>
      </c>
      <c r="AK31" s="96">
        <f t="shared" si="22"/>
        <v>19.459009000000002</v>
      </c>
      <c r="AL31" s="96">
        <f t="shared" si="23"/>
        <v>17.816326530611999</v>
      </c>
      <c r="AM31" s="96">
        <f t="shared" si="24"/>
        <v>0</v>
      </c>
      <c r="AN31" s="96">
        <f t="shared" si="25"/>
        <v>0</v>
      </c>
      <c r="AO31" s="96">
        <f t="shared" si="26"/>
        <v>17.816326530611999</v>
      </c>
      <c r="AP31" s="87">
        <f t="shared" si="27"/>
        <v>0</v>
      </c>
      <c r="AQ31" s="96">
        <f t="shared" si="28"/>
        <v>0</v>
      </c>
      <c r="AR31" s="96">
        <f t="shared" si="29"/>
        <v>17.816326530611999</v>
      </c>
      <c r="AS31" s="96">
        <f t="shared" si="30"/>
        <v>0</v>
      </c>
      <c r="AT31" s="96">
        <f t="shared" si="31"/>
        <v>0</v>
      </c>
      <c r="AU31" s="96">
        <f t="shared" si="32"/>
        <v>17.816326530611999</v>
      </c>
      <c r="AV31" s="96">
        <f t="shared" si="33"/>
        <v>0</v>
      </c>
      <c r="AW31" s="96">
        <f t="shared" si="34"/>
        <v>0</v>
      </c>
      <c r="AX31" s="87">
        <f t="shared" si="35"/>
        <v>0</v>
      </c>
      <c r="AY31" s="87">
        <f t="shared" si="36"/>
        <v>0</v>
      </c>
      <c r="AZ31" s="87">
        <f t="shared" si="37"/>
        <v>0</v>
      </c>
      <c r="BA31" s="95"/>
    </row>
    <row r="32" spans="2:53" x14ac:dyDescent="0.25">
      <c r="B32">
        <v>16683673469.388</v>
      </c>
      <c r="C32">
        <v>-25.936201000000001</v>
      </c>
      <c r="D32">
        <v>11.959171</v>
      </c>
      <c r="E32">
        <v>17.894421000000001</v>
      </c>
      <c r="F32">
        <v>-79.614440999999999</v>
      </c>
      <c r="G32">
        <v>-5.9352502999999999</v>
      </c>
      <c r="H32" s="95"/>
      <c r="I32" s="96">
        <f t="shared" si="3"/>
        <v>18.193877551020002</v>
      </c>
      <c r="J32" s="96">
        <f t="shared" si="4"/>
        <v>18.374718000000001</v>
      </c>
      <c r="K32" s="96">
        <f t="shared" si="7"/>
        <v>12.42024</v>
      </c>
      <c r="L32" s="96">
        <f t="shared" si="8"/>
        <v>18.193877551020002</v>
      </c>
      <c r="M32" s="96">
        <f t="shared" si="9"/>
        <v>0</v>
      </c>
      <c r="N32" s="96">
        <f t="shared" si="10"/>
        <v>0</v>
      </c>
      <c r="O32" s="96">
        <f t="shared" si="11"/>
        <v>18.193877551020002</v>
      </c>
      <c r="P32" s="96">
        <f t="shared" si="12"/>
        <v>0</v>
      </c>
      <c r="Q32" s="96">
        <f t="shared" si="13"/>
        <v>0</v>
      </c>
      <c r="R32" s="96">
        <f t="shared" si="14"/>
        <v>18.193877551020002</v>
      </c>
      <c r="S32" s="96">
        <f t="shared" si="15"/>
        <v>0</v>
      </c>
      <c r="T32" s="96">
        <f t="shared" si="16"/>
        <v>0</v>
      </c>
      <c r="U32" s="96">
        <f t="shared" si="17"/>
        <v>18.193877551020002</v>
      </c>
      <c r="V32" s="96">
        <f t="shared" si="18"/>
        <v>0</v>
      </c>
      <c r="W32" s="96">
        <f t="shared" si="19"/>
        <v>0</v>
      </c>
      <c r="X32" s="87">
        <f t="shared" si="20"/>
        <v>0</v>
      </c>
      <c r="Y32" s="87">
        <f t="shared" ref="Y32:Z32" si="63">C556</f>
        <v>0</v>
      </c>
      <c r="Z32" s="87">
        <f t="shared" si="63"/>
        <v>0</v>
      </c>
      <c r="AB32">
        <v>16683673469.388</v>
      </c>
      <c r="AC32">
        <v>-26.593857</v>
      </c>
      <c r="AD32">
        <v>15.589180000000001</v>
      </c>
      <c r="AE32">
        <v>22.320264999999999</v>
      </c>
      <c r="AF32">
        <v>-91.718474999999998</v>
      </c>
      <c r="AG32">
        <v>-6.7310847999999996</v>
      </c>
      <c r="AH32" s="95"/>
      <c r="AI32" s="96">
        <f t="shared" si="5"/>
        <v>18.193877551020002</v>
      </c>
      <c r="AJ32" s="96">
        <f t="shared" si="6"/>
        <v>24.575970000000002</v>
      </c>
      <c r="AK32" s="96">
        <f t="shared" si="22"/>
        <v>17.622046000000001</v>
      </c>
      <c r="AL32" s="96">
        <f t="shared" si="23"/>
        <v>18.193877551020002</v>
      </c>
      <c r="AM32" s="96">
        <f t="shared" si="24"/>
        <v>0</v>
      </c>
      <c r="AN32" s="96">
        <f t="shared" si="25"/>
        <v>0</v>
      </c>
      <c r="AO32" s="96">
        <f t="shared" si="26"/>
        <v>18.193877551020002</v>
      </c>
      <c r="AP32" s="87">
        <f t="shared" si="27"/>
        <v>0</v>
      </c>
      <c r="AQ32" s="96">
        <f t="shared" si="28"/>
        <v>0</v>
      </c>
      <c r="AR32" s="96">
        <f t="shared" si="29"/>
        <v>18.193877551020002</v>
      </c>
      <c r="AS32" s="96">
        <f t="shared" si="30"/>
        <v>0</v>
      </c>
      <c r="AT32" s="96">
        <f t="shared" si="31"/>
        <v>0</v>
      </c>
      <c r="AU32" s="96">
        <f t="shared" si="32"/>
        <v>18.193877551020002</v>
      </c>
      <c r="AV32" s="96">
        <f t="shared" si="33"/>
        <v>0</v>
      </c>
      <c r="AW32" s="96">
        <f t="shared" si="34"/>
        <v>0</v>
      </c>
      <c r="AX32" s="87">
        <f t="shared" si="35"/>
        <v>0</v>
      </c>
      <c r="AY32" s="87">
        <f t="shared" si="36"/>
        <v>0</v>
      </c>
      <c r="AZ32" s="87">
        <f t="shared" si="37"/>
        <v>0</v>
      </c>
      <c r="BA32" s="95"/>
    </row>
    <row r="33" spans="2:53" x14ac:dyDescent="0.25">
      <c r="B33">
        <v>17061224489.796</v>
      </c>
      <c r="C33">
        <v>-25.743621999999998</v>
      </c>
      <c r="D33">
        <v>12.665127999999999</v>
      </c>
      <c r="E33">
        <v>18.557742999999999</v>
      </c>
      <c r="F33">
        <v>-83.494979999999998</v>
      </c>
      <c r="G33">
        <v>-5.8926166999999996</v>
      </c>
      <c r="H33" s="95"/>
      <c r="I33" s="96">
        <f t="shared" si="3"/>
        <v>18.571428571428999</v>
      </c>
      <c r="J33" s="96">
        <f t="shared" si="4"/>
        <v>18.705454</v>
      </c>
      <c r="K33" s="96">
        <f t="shared" si="7"/>
        <v>12.735087999999999</v>
      </c>
      <c r="L33" s="96">
        <f t="shared" si="8"/>
        <v>18.571428571428999</v>
      </c>
      <c r="M33" s="96">
        <f t="shared" si="9"/>
        <v>0</v>
      </c>
      <c r="N33" s="96">
        <f t="shared" si="10"/>
        <v>0</v>
      </c>
      <c r="O33" s="96">
        <f t="shared" si="11"/>
        <v>18.571428571428999</v>
      </c>
      <c r="P33" s="96">
        <f t="shared" si="12"/>
        <v>0</v>
      </c>
      <c r="Q33" s="96">
        <f t="shared" si="13"/>
        <v>0</v>
      </c>
      <c r="R33" s="96">
        <f t="shared" si="14"/>
        <v>18.571428571428999</v>
      </c>
      <c r="S33" s="96">
        <f t="shared" si="15"/>
        <v>0</v>
      </c>
      <c r="T33" s="96">
        <f t="shared" si="16"/>
        <v>0</v>
      </c>
      <c r="U33" s="96">
        <f t="shared" si="17"/>
        <v>18.571428571428999</v>
      </c>
      <c r="V33" s="96">
        <f t="shared" si="18"/>
        <v>0</v>
      </c>
      <c r="W33" s="96">
        <f t="shared" si="19"/>
        <v>0</v>
      </c>
      <c r="X33" s="87">
        <f t="shared" si="20"/>
        <v>0</v>
      </c>
      <c r="Y33" s="87">
        <f t="shared" ref="Y33:Z33" si="64">C557</f>
        <v>0</v>
      </c>
      <c r="Z33" s="87">
        <f t="shared" si="64"/>
        <v>0</v>
      </c>
      <c r="AB33">
        <v>17061224489.796</v>
      </c>
      <c r="AC33">
        <v>-26.889171999999999</v>
      </c>
      <c r="AD33">
        <v>17.605146000000001</v>
      </c>
      <c r="AE33">
        <v>24.362572</v>
      </c>
      <c r="AF33">
        <v>-93.496407000000005</v>
      </c>
      <c r="AG33">
        <v>-6.7574253000000004</v>
      </c>
      <c r="AH33" s="95"/>
      <c r="AI33" s="96">
        <f t="shared" si="5"/>
        <v>18.571428571428999</v>
      </c>
      <c r="AJ33" s="96">
        <f t="shared" si="6"/>
        <v>22.971632</v>
      </c>
      <c r="AK33" s="96">
        <f t="shared" si="22"/>
        <v>16.021139000000002</v>
      </c>
      <c r="AL33" s="96">
        <f t="shared" si="23"/>
        <v>18.571428571428999</v>
      </c>
      <c r="AM33" s="96">
        <f t="shared" si="24"/>
        <v>0</v>
      </c>
      <c r="AN33" s="96">
        <f t="shared" si="25"/>
        <v>0</v>
      </c>
      <c r="AO33" s="96">
        <f t="shared" si="26"/>
        <v>18.571428571428999</v>
      </c>
      <c r="AP33" s="87">
        <f t="shared" si="27"/>
        <v>0</v>
      </c>
      <c r="AQ33" s="96">
        <f t="shared" si="28"/>
        <v>0</v>
      </c>
      <c r="AR33" s="96">
        <f t="shared" si="29"/>
        <v>18.571428571428999</v>
      </c>
      <c r="AS33" s="96">
        <f t="shared" si="30"/>
        <v>0</v>
      </c>
      <c r="AT33" s="96">
        <f t="shared" si="31"/>
        <v>0</v>
      </c>
      <c r="AU33" s="96">
        <f t="shared" si="32"/>
        <v>18.571428571428999</v>
      </c>
      <c r="AV33" s="96">
        <f t="shared" si="33"/>
        <v>0</v>
      </c>
      <c r="AW33" s="96">
        <f t="shared" si="34"/>
        <v>0</v>
      </c>
      <c r="AX33" s="87">
        <f t="shared" si="35"/>
        <v>0</v>
      </c>
      <c r="AY33" s="87">
        <f t="shared" si="36"/>
        <v>0</v>
      </c>
      <c r="AZ33" s="87">
        <f t="shared" si="37"/>
        <v>0</v>
      </c>
      <c r="BA33" s="95"/>
    </row>
    <row r="34" spans="2:53" x14ac:dyDescent="0.25">
      <c r="B34">
        <v>17438775510.203999</v>
      </c>
      <c r="C34">
        <v>-25.933146000000001</v>
      </c>
      <c r="D34">
        <v>12.839086999999999</v>
      </c>
      <c r="E34">
        <v>18.717168999999998</v>
      </c>
      <c r="F34">
        <v>-85.720245000000006</v>
      </c>
      <c r="G34">
        <v>-5.8780837000000004</v>
      </c>
      <c r="H34" s="95"/>
      <c r="I34" s="96">
        <f t="shared" si="3"/>
        <v>18.948979591837002</v>
      </c>
      <c r="J34" s="96">
        <f t="shared" si="4"/>
        <v>19.015267999999999</v>
      </c>
      <c r="K34" s="96">
        <f t="shared" si="7"/>
        <v>12.946603</v>
      </c>
      <c r="L34" s="96">
        <f t="shared" si="8"/>
        <v>18.948979591837002</v>
      </c>
      <c r="M34" s="96">
        <f t="shared" si="9"/>
        <v>0</v>
      </c>
      <c r="N34" s="96">
        <f t="shared" si="10"/>
        <v>0</v>
      </c>
      <c r="O34" s="96">
        <f t="shared" si="11"/>
        <v>18.948979591837002</v>
      </c>
      <c r="P34" s="96">
        <f t="shared" si="12"/>
        <v>0</v>
      </c>
      <c r="Q34" s="96">
        <f t="shared" si="13"/>
        <v>0</v>
      </c>
      <c r="R34" s="96">
        <f t="shared" si="14"/>
        <v>18.948979591837002</v>
      </c>
      <c r="S34" s="96">
        <f t="shared" si="15"/>
        <v>0</v>
      </c>
      <c r="T34" s="96">
        <f t="shared" si="16"/>
        <v>0</v>
      </c>
      <c r="U34" s="96">
        <f t="shared" si="17"/>
        <v>18.948979591837002</v>
      </c>
      <c r="V34" s="96">
        <f t="shared" si="18"/>
        <v>0</v>
      </c>
      <c r="W34" s="96">
        <f t="shared" si="19"/>
        <v>0</v>
      </c>
      <c r="X34" s="87">
        <f t="shared" si="20"/>
        <v>0</v>
      </c>
      <c r="Y34" s="87">
        <f t="shared" ref="Y34:Z34" si="65">C558</f>
        <v>0</v>
      </c>
      <c r="Z34" s="87">
        <f t="shared" si="65"/>
        <v>0</v>
      </c>
      <c r="AB34">
        <v>17438775510.203999</v>
      </c>
      <c r="AC34">
        <v>-26.610036999999998</v>
      </c>
      <c r="AD34">
        <v>19.380797999999999</v>
      </c>
      <c r="AE34">
        <v>26.215467</v>
      </c>
      <c r="AF34">
        <v>-100.69519</v>
      </c>
      <c r="AG34">
        <v>-6.8346691000000002</v>
      </c>
      <c r="AH34" s="95"/>
      <c r="AI34" s="96">
        <f t="shared" si="5"/>
        <v>18.948979591837002</v>
      </c>
      <c r="AJ34" s="96">
        <f t="shared" si="6"/>
        <v>22.330518999999999</v>
      </c>
      <c r="AK34" s="96">
        <f t="shared" si="22"/>
        <v>15.326143</v>
      </c>
      <c r="AL34" s="96">
        <f t="shared" si="23"/>
        <v>18.948979591837002</v>
      </c>
      <c r="AM34" s="96">
        <f t="shared" si="24"/>
        <v>0</v>
      </c>
      <c r="AN34" s="96">
        <f t="shared" si="25"/>
        <v>0</v>
      </c>
      <c r="AO34" s="96">
        <f t="shared" si="26"/>
        <v>18.948979591837002</v>
      </c>
      <c r="AP34" s="87">
        <f t="shared" si="27"/>
        <v>0</v>
      </c>
      <c r="AQ34" s="96">
        <f t="shared" si="28"/>
        <v>0</v>
      </c>
      <c r="AR34" s="96">
        <f t="shared" si="29"/>
        <v>18.948979591837002</v>
      </c>
      <c r="AS34" s="96">
        <f t="shared" si="30"/>
        <v>0</v>
      </c>
      <c r="AT34" s="96">
        <f t="shared" si="31"/>
        <v>0</v>
      </c>
      <c r="AU34" s="96">
        <f t="shared" si="32"/>
        <v>18.948979591837002</v>
      </c>
      <c r="AV34" s="96">
        <f t="shared" si="33"/>
        <v>0</v>
      </c>
      <c r="AW34" s="96">
        <f t="shared" si="34"/>
        <v>0</v>
      </c>
      <c r="AX34" s="87">
        <f t="shared" si="35"/>
        <v>0</v>
      </c>
      <c r="AY34" s="87">
        <f t="shared" si="36"/>
        <v>0</v>
      </c>
      <c r="AZ34" s="87">
        <f t="shared" si="37"/>
        <v>0</v>
      </c>
      <c r="BA34" s="95"/>
    </row>
    <row r="35" spans="2:53" x14ac:dyDescent="0.25">
      <c r="B35">
        <v>17816326530.612</v>
      </c>
      <c r="C35">
        <v>-25.910938000000002</v>
      </c>
      <c r="D35">
        <v>13.209909</v>
      </c>
      <c r="E35">
        <v>19.121448999999998</v>
      </c>
      <c r="F35">
        <v>-80.582404999999994</v>
      </c>
      <c r="G35">
        <v>-5.9115399999999996</v>
      </c>
      <c r="H35" s="95"/>
      <c r="I35" s="96">
        <f t="shared" si="3"/>
        <v>19.326530612244998</v>
      </c>
      <c r="J35" s="96">
        <f t="shared" si="4"/>
        <v>20.829415999999998</v>
      </c>
      <c r="K35" s="96">
        <f t="shared" si="7"/>
        <v>14.718665</v>
      </c>
      <c r="L35" s="96">
        <f t="shared" si="8"/>
        <v>19.326530612244998</v>
      </c>
      <c r="M35" s="96">
        <f t="shared" si="9"/>
        <v>0</v>
      </c>
      <c r="N35" s="96">
        <f t="shared" si="10"/>
        <v>0</v>
      </c>
      <c r="O35" s="96">
        <f t="shared" si="11"/>
        <v>19.326530612244998</v>
      </c>
      <c r="P35" s="96">
        <f t="shared" si="12"/>
        <v>0</v>
      </c>
      <c r="Q35" s="96">
        <f t="shared" si="13"/>
        <v>0</v>
      </c>
      <c r="R35" s="96">
        <f t="shared" si="14"/>
        <v>19.326530612244998</v>
      </c>
      <c r="S35" s="96">
        <f t="shared" si="15"/>
        <v>0</v>
      </c>
      <c r="T35" s="96">
        <f t="shared" si="16"/>
        <v>0</v>
      </c>
      <c r="U35" s="96">
        <f t="shared" si="17"/>
        <v>19.326530612244998</v>
      </c>
      <c r="V35" s="96">
        <f t="shared" si="18"/>
        <v>0</v>
      </c>
      <c r="W35" s="96">
        <f t="shared" si="19"/>
        <v>0</v>
      </c>
      <c r="X35" s="87">
        <f t="shared" si="20"/>
        <v>0</v>
      </c>
      <c r="Y35" s="87">
        <f t="shared" ref="Y35:Z35" si="66">C559</f>
        <v>0</v>
      </c>
      <c r="Z35" s="87">
        <f t="shared" si="66"/>
        <v>0</v>
      </c>
      <c r="AB35">
        <v>17816326530.612</v>
      </c>
      <c r="AC35">
        <v>-26.830760999999999</v>
      </c>
      <c r="AD35">
        <v>19.459009000000002</v>
      </c>
      <c r="AE35">
        <v>26.289909000000002</v>
      </c>
      <c r="AF35">
        <v>-103.0831</v>
      </c>
      <c r="AG35">
        <v>-6.8309002000000003</v>
      </c>
      <c r="AH35" s="95"/>
      <c r="AI35" s="96">
        <f t="shared" si="5"/>
        <v>19.326530612244998</v>
      </c>
      <c r="AJ35" s="96">
        <f t="shared" si="6"/>
        <v>22.074121000000002</v>
      </c>
      <c r="AK35" s="96">
        <f t="shared" si="22"/>
        <v>15.018798</v>
      </c>
      <c r="AL35" s="96">
        <f t="shared" si="23"/>
        <v>19.326530612244998</v>
      </c>
      <c r="AM35" s="96">
        <f t="shared" si="24"/>
        <v>0</v>
      </c>
      <c r="AN35" s="96">
        <f t="shared" si="25"/>
        <v>0</v>
      </c>
      <c r="AO35" s="96">
        <f t="shared" si="26"/>
        <v>19.326530612244998</v>
      </c>
      <c r="AP35" s="87">
        <f t="shared" si="27"/>
        <v>0</v>
      </c>
      <c r="AQ35" s="96">
        <f t="shared" si="28"/>
        <v>0</v>
      </c>
      <c r="AR35" s="96">
        <f t="shared" si="29"/>
        <v>19.326530612244998</v>
      </c>
      <c r="AS35" s="96">
        <f t="shared" si="30"/>
        <v>0</v>
      </c>
      <c r="AT35" s="96">
        <f t="shared" si="31"/>
        <v>0</v>
      </c>
      <c r="AU35" s="96">
        <f t="shared" si="32"/>
        <v>19.326530612244998</v>
      </c>
      <c r="AV35" s="96">
        <f t="shared" si="33"/>
        <v>0</v>
      </c>
      <c r="AW35" s="96">
        <f t="shared" si="34"/>
        <v>0</v>
      </c>
      <c r="AX35" s="87">
        <f t="shared" si="35"/>
        <v>0</v>
      </c>
      <c r="AY35" s="87">
        <f t="shared" si="36"/>
        <v>0</v>
      </c>
      <c r="AZ35" s="87">
        <f t="shared" si="37"/>
        <v>0</v>
      </c>
      <c r="BA35" s="95"/>
    </row>
    <row r="36" spans="2:53" x14ac:dyDescent="0.25">
      <c r="B36">
        <v>18193877551.02</v>
      </c>
      <c r="C36">
        <v>-25.848419</v>
      </c>
      <c r="D36">
        <v>12.42024</v>
      </c>
      <c r="E36">
        <v>18.374718000000001</v>
      </c>
      <c r="F36">
        <v>-86.034308999999993</v>
      </c>
      <c r="G36">
        <v>-5.9544768000000001</v>
      </c>
      <c r="H36" s="95"/>
      <c r="I36" s="96">
        <f t="shared" si="3"/>
        <v>19.704081632653001</v>
      </c>
      <c r="J36" s="96">
        <f t="shared" si="4"/>
        <v>23.387727999999999</v>
      </c>
      <c r="K36" s="96">
        <f t="shared" si="7"/>
        <v>17.226177</v>
      </c>
      <c r="L36" s="96">
        <f t="shared" si="8"/>
        <v>19.704081632653001</v>
      </c>
      <c r="M36" s="96">
        <f t="shared" si="9"/>
        <v>0</v>
      </c>
      <c r="N36" s="96">
        <f t="shared" si="10"/>
        <v>0</v>
      </c>
      <c r="O36" s="96">
        <f t="shared" si="11"/>
        <v>19.704081632653001</v>
      </c>
      <c r="P36" s="96">
        <f t="shared" si="12"/>
        <v>0</v>
      </c>
      <c r="Q36" s="96">
        <f t="shared" si="13"/>
        <v>0</v>
      </c>
      <c r="R36" s="96">
        <f t="shared" si="14"/>
        <v>19.704081632653001</v>
      </c>
      <c r="S36" s="96">
        <f t="shared" si="15"/>
        <v>0</v>
      </c>
      <c r="T36" s="96">
        <f t="shared" si="16"/>
        <v>0</v>
      </c>
      <c r="U36" s="96">
        <f t="shared" si="17"/>
        <v>19.704081632653001</v>
      </c>
      <c r="V36" s="96">
        <f t="shared" si="18"/>
        <v>0</v>
      </c>
      <c r="W36" s="96">
        <f t="shared" si="19"/>
        <v>0</v>
      </c>
      <c r="X36" s="87">
        <f t="shared" si="20"/>
        <v>0</v>
      </c>
      <c r="Y36" s="87">
        <f t="shared" ref="Y36:Z36" si="67">C560</f>
        <v>0</v>
      </c>
      <c r="Z36" s="87">
        <f t="shared" si="67"/>
        <v>0</v>
      </c>
      <c r="AB36">
        <v>18193877551.02</v>
      </c>
      <c r="AC36">
        <v>-26.824863000000001</v>
      </c>
      <c r="AD36">
        <v>17.622046000000001</v>
      </c>
      <c r="AE36">
        <v>24.575970000000002</v>
      </c>
      <c r="AF36">
        <v>-93.772751</v>
      </c>
      <c r="AG36">
        <v>-6.9539236999999998</v>
      </c>
      <c r="AH36" s="95"/>
      <c r="AI36" s="96">
        <f t="shared" si="5"/>
        <v>19.704081632653001</v>
      </c>
      <c r="AJ36" s="96">
        <f t="shared" si="6"/>
        <v>20.726295</v>
      </c>
      <c r="AK36" s="96">
        <f t="shared" si="22"/>
        <v>13.686704000000001</v>
      </c>
      <c r="AL36" s="96">
        <f t="shared" si="23"/>
        <v>19.704081632653001</v>
      </c>
      <c r="AM36" s="96">
        <f t="shared" si="24"/>
        <v>0</v>
      </c>
      <c r="AN36" s="96">
        <f t="shared" si="25"/>
        <v>0</v>
      </c>
      <c r="AO36" s="96">
        <f t="shared" si="26"/>
        <v>19.704081632653001</v>
      </c>
      <c r="AP36" s="87">
        <f t="shared" si="27"/>
        <v>0</v>
      </c>
      <c r="AQ36" s="96">
        <f t="shared" si="28"/>
        <v>0</v>
      </c>
      <c r="AR36" s="96">
        <f t="shared" si="29"/>
        <v>19.704081632653001</v>
      </c>
      <c r="AS36" s="96">
        <f t="shared" si="30"/>
        <v>0</v>
      </c>
      <c r="AT36" s="96">
        <f t="shared" si="31"/>
        <v>0</v>
      </c>
      <c r="AU36" s="96">
        <f t="shared" si="32"/>
        <v>19.704081632653001</v>
      </c>
      <c r="AV36" s="96">
        <f t="shared" si="33"/>
        <v>0</v>
      </c>
      <c r="AW36" s="96">
        <f t="shared" si="34"/>
        <v>0</v>
      </c>
      <c r="AX36" s="87">
        <f t="shared" si="35"/>
        <v>0</v>
      </c>
      <c r="AY36" s="87">
        <f t="shared" si="36"/>
        <v>0</v>
      </c>
      <c r="AZ36" s="87">
        <f t="shared" si="37"/>
        <v>0</v>
      </c>
      <c r="BA36" s="95"/>
    </row>
    <row r="37" spans="2:53" x14ac:dyDescent="0.25">
      <c r="B37">
        <v>18571428571.429001</v>
      </c>
      <c r="C37">
        <v>-26.021052999999998</v>
      </c>
      <c r="D37">
        <v>12.735087999999999</v>
      </c>
      <c r="E37">
        <v>18.705454</v>
      </c>
      <c r="F37">
        <v>-81.245956000000007</v>
      </c>
      <c r="G37">
        <v>-5.9703654999999998</v>
      </c>
      <c r="H37" s="95"/>
      <c r="I37" s="96">
        <f t="shared" ref="I37:I68" si="68">B41/1000000000</f>
        <v>20.081632653061</v>
      </c>
      <c r="J37" s="96">
        <f t="shared" ref="J37:J68" si="69">E41</f>
        <v>24.931439999999998</v>
      </c>
      <c r="K37" s="96">
        <f t="shared" si="7"/>
        <v>18.792815999999998</v>
      </c>
      <c r="L37" s="96">
        <f t="shared" si="8"/>
        <v>20.081632653061</v>
      </c>
      <c r="M37" s="96">
        <f t="shared" si="9"/>
        <v>0</v>
      </c>
      <c r="N37" s="96">
        <f t="shared" si="10"/>
        <v>0</v>
      </c>
      <c r="O37" s="96">
        <f t="shared" si="11"/>
        <v>20.081632653061</v>
      </c>
      <c r="P37" s="96">
        <f t="shared" si="12"/>
        <v>0</v>
      </c>
      <c r="Q37" s="96">
        <f t="shared" si="13"/>
        <v>0</v>
      </c>
      <c r="R37" s="96">
        <f t="shared" si="14"/>
        <v>20.081632653061</v>
      </c>
      <c r="S37" s="96">
        <f t="shared" si="15"/>
        <v>0</v>
      </c>
      <c r="T37" s="96">
        <f t="shared" si="16"/>
        <v>0</v>
      </c>
      <c r="U37" s="96">
        <f t="shared" si="17"/>
        <v>20.081632653061</v>
      </c>
      <c r="V37" s="96">
        <f t="shared" si="18"/>
        <v>0</v>
      </c>
      <c r="W37" s="96">
        <f t="shared" si="19"/>
        <v>0</v>
      </c>
      <c r="X37" s="87">
        <f t="shared" si="20"/>
        <v>0</v>
      </c>
      <c r="Y37" s="87">
        <f t="shared" ref="Y37:Z37" si="70">C561</f>
        <v>0</v>
      </c>
      <c r="Z37" s="87">
        <f t="shared" si="70"/>
        <v>0</v>
      </c>
      <c r="AB37">
        <v>18571428571.429001</v>
      </c>
      <c r="AC37">
        <v>-27.003820000000001</v>
      </c>
      <c r="AD37">
        <v>16.021139000000002</v>
      </c>
      <c r="AE37">
        <v>22.971632</v>
      </c>
      <c r="AF37">
        <v>-90.854759000000001</v>
      </c>
      <c r="AG37">
        <v>-6.9504923999999999</v>
      </c>
      <c r="AH37" s="95"/>
      <c r="AI37" s="96">
        <f t="shared" ref="AI37:AI68" si="71">AB41/1000000000</f>
        <v>20.081632653061</v>
      </c>
      <c r="AJ37" s="96">
        <f t="shared" ref="AJ37:AJ68" si="72">AE41</f>
        <v>20.009077000000001</v>
      </c>
      <c r="AK37" s="96">
        <f t="shared" si="22"/>
        <v>12.953727000000001</v>
      </c>
      <c r="AL37" s="96">
        <f t="shared" si="23"/>
        <v>20.081632653061</v>
      </c>
      <c r="AM37" s="96">
        <f t="shared" si="24"/>
        <v>0</v>
      </c>
      <c r="AN37" s="96">
        <f t="shared" si="25"/>
        <v>0</v>
      </c>
      <c r="AO37" s="96">
        <f t="shared" si="26"/>
        <v>20.081632653061</v>
      </c>
      <c r="AP37" s="87">
        <f t="shared" si="27"/>
        <v>0</v>
      </c>
      <c r="AQ37" s="96">
        <f t="shared" si="28"/>
        <v>0</v>
      </c>
      <c r="AR37" s="96">
        <f t="shared" si="29"/>
        <v>20.081632653061</v>
      </c>
      <c r="AS37" s="96">
        <f t="shared" si="30"/>
        <v>0</v>
      </c>
      <c r="AT37" s="96">
        <f t="shared" si="31"/>
        <v>0</v>
      </c>
      <c r="AU37" s="96">
        <f t="shared" si="32"/>
        <v>20.081632653061</v>
      </c>
      <c r="AV37" s="96">
        <f t="shared" si="33"/>
        <v>0</v>
      </c>
      <c r="AW37" s="96">
        <f t="shared" si="34"/>
        <v>0</v>
      </c>
      <c r="AX37" s="87">
        <f t="shared" si="35"/>
        <v>0</v>
      </c>
      <c r="AY37" s="87">
        <f t="shared" si="36"/>
        <v>0</v>
      </c>
      <c r="AZ37" s="87">
        <f t="shared" si="37"/>
        <v>0</v>
      </c>
      <c r="BA37" s="95"/>
    </row>
    <row r="38" spans="2:53" x14ac:dyDescent="0.25">
      <c r="B38">
        <v>18948979591.837002</v>
      </c>
      <c r="C38">
        <v>-25.960533000000002</v>
      </c>
      <c r="D38">
        <v>12.946603</v>
      </c>
      <c r="E38">
        <v>19.015267999999999</v>
      </c>
      <c r="F38">
        <v>-82.620277000000002</v>
      </c>
      <c r="G38">
        <v>-6.0686650000000002</v>
      </c>
      <c r="H38" s="95"/>
      <c r="I38" s="96">
        <f t="shared" si="68"/>
        <v>20.459183673469003</v>
      </c>
      <c r="J38" s="96">
        <f t="shared" si="69"/>
        <v>25.248536999999999</v>
      </c>
      <c r="K38" s="96">
        <f t="shared" si="7"/>
        <v>19.070333000000002</v>
      </c>
      <c r="L38" s="96">
        <f t="shared" si="8"/>
        <v>20.459183673469003</v>
      </c>
      <c r="M38" s="96">
        <f t="shared" si="9"/>
        <v>0</v>
      </c>
      <c r="N38" s="96">
        <f t="shared" si="10"/>
        <v>0</v>
      </c>
      <c r="O38" s="96">
        <f t="shared" si="11"/>
        <v>20.459183673469003</v>
      </c>
      <c r="P38" s="96">
        <f t="shared" si="12"/>
        <v>0</v>
      </c>
      <c r="Q38" s="96">
        <f t="shared" si="13"/>
        <v>0</v>
      </c>
      <c r="R38" s="96">
        <f t="shared" si="14"/>
        <v>20.459183673469003</v>
      </c>
      <c r="S38" s="96">
        <f t="shared" si="15"/>
        <v>0</v>
      </c>
      <c r="T38" s="96">
        <f t="shared" si="16"/>
        <v>0</v>
      </c>
      <c r="U38" s="96">
        <f t="shared" si="17"/>
        <v>20.459183673469003</v>
      </c>
      <c r="V38" s="96">
        <f t="shared" si="18"/>
        <v>0</v>
      </c>
      <c r="W38" s="96">
        <f t="shared" si="19"/>
        <v>0</v>
      </c>
      <c r="X38" s="87">
        <f t="shared" si="20"/>
        <v>0</v>
      </c>
      <c r="Y38" s="87">
        <f t="shared" ref="Y38:Z38" si="73">C562</f>
        <v>0</v>
      </c>
      <c r="Z38" s="87">
        <f t="shared" si="73"/>
        <v>0</v>
      </c>
      <c r="AB38">
        <v>18948979591.837002</v>
      </c>
      <c r="AC38">
        <v>-26.899284000000002</v>
      </c>
      <c r="AD38">
        <v>15.326143</v>
      </c>
      <c r="AE38">
        <v>22.330518999999999</v>
      </c>
      <c r="AF38">
        <v>-93.683228</v>
      </c>
      <c r="AG38">
        <v>-7.0043755000000001</v>
      </c>
      <c r="AH38" s="95"/>
      <c r="AI38" s="96">
        <f t="shared" si="71"/>
        <v>20.459183673469003</v>
      </c>
      <c r="AJ38" s="96">
        <f t="shared" si="72"/>
        <v>20.367132000000002</v>
      </c>
      <c r="AK38" s="96">
        <f t="shared" si="22"/>
        <v>13.358705</v>
      </c>
      <c r="AL38" s="96">
        <f t="shared" si="23"/>
        <v>20.459183673469003</v>
      </c>
      <c r="AM38" s="96">
        <f t="shared" si="24"/>
        <v>0</v>
      </c>
      <c r="AN38" s="96">
        <f t="shared" si="25"/>
        <v>0</v>
      </c>
      <c r="AO38" s="96">
        <f t="shared" si="26"/>
        <v>20.459183673469003</v>
      </c>
      <c r="AP38" s="87">
        <f t="shared" si="27"/>
        <v>0</v>
      </c>
      <c r="AQ38" s="96">
        <f t="shared" si="28"/>
        <v>0</v>
      </c>
      <c r="AR38" s="96">
        <f t="shared" si="29"/>
        <v>20.459183673469003</v>
      </c>
      <c r="AS38" s="96">
        <f t="shared" si="30"/>
        <v>0</v>
      </c>
      <c r="AT38" s="96">
        <f t="shared" si="31"/>
        <v>0</v>
      </c>
      <c r="AU38" s="96">
        <f t="shared" si="32"/>
        <v>20.459183673469003</v>
      </c>
      <c r="AV38" s="96">
        <f t="shared" si="33"/>
        <v>0</v>
      </c>
      <c r="AW38" s="96">
        <f t="shared" si="34"/>
        <v>0</v>
      </c>
      <c r="AX38" s="87">
        <f t="shared" si="35"/>
        <v>0</v>
      </c>
      <c r="AY38" s="87">
        <f t="shared" si="36"/>
        <v>0</v>
      </c>
      <c r="AZ38" s="87">
        <f t="shared" si="37"/>
        <v>0</v>
      </c>
      <c r="BA38" s="95"/>
    </row>
    <row r="39" spans="2:53" x14ac:dyDescent="0.25">
      <c r="B39">
        <v>19326530612.244999</v>
      </c>
      <c r="C39">
        <v>-26.139267</v>
      </c>
      <c r="D39">
        <v>14.718665</v>
      </c>
      <c r="E39">
        <v>20.829415999999998</v>
      </c>
      <c r="F39">
        <v>-88.175940999999995</v>
      </c>
      <c r="G39">
        <v>-6.1107506999999996</v>
      </c>
      <c r="H39" s="95"/>
      <c r="I39" s="96">
        <f t="shared" si="68"/>
        <v>20.836734693877997</v>
      </c>
      <c r="J39" s="96">
        <f t="shared" si="69"/>
        <v>24.557870999999999</v>
      </c>
      <c r="K39" s="96">
        <f t="shared" si="7"/>
        <v>18.151278000000001</v>
      </c>
      <c r="L39" s="96">
        <f t="shared" si="8"/>
        <v>20.836734693877997</v>
      </c>
      <c r="M39" s="96">
        <f t="shared" si="9"/>
        <v>0</v>
      </c>
      <c r="N39" s="96">
        <f t="shared" si="10"/>
        <v>0</v>
      </c>
      <c r="O39" s="96">
        <f t="shared" si="11"/>
        <v>20.836734693877997</v>
      </c>
      <c r="P39" s="96">
        <f t="shared" si="12"/>
        <v>0</v>
      </c>
      <c r="Q39" s="96">
        <f t="shared" si="13"/>
        <v>0</v>
      </c>
      <c r="R39" s="96">
        <f t="shared" si="14"/>
        <v>20.836734693877997</v>
      </c>
      <c r="S39" s="96">
        <f t="shared" si="15"/>
        <v>0</v>
      </c>
      <c r="T39" s="96">
        <f t="shared" si="16"/>
        <v>0</v>
      </c>
      <c r="U39" s="96">
        <f t="shared" si="17"/>
        <v>20.836734693877997</v>
      </c>
      <c r="V39" s="96">
        <f t="shared" si="18"/>
        <v>0</v>
      </c>
      <c r="W39" s="96">
        <f t="shared" si="19"/>
        <v>0</v>
      </c>
      <c r="X39" s="87">
        <f t="shared" si="20"/>
        <v>0</v>
      </c>
      <c r="Y39" s="87">
        <f t="shared" ref="Y39:Z39" si="74">C563</f>
        <v>0</v>
      </c>
      <c r="Z39" s="87">
        <f t="shared" si="74"/>
        <v>0</v>
      </c>
      <c r="AB39">
        <v>19326530612.244999</v>
      </c>
      <c r="AC39">
        <v>-27.064399999999999</v>
      </c>
      <c r="AD39">
        <v>15.018798</v>
      </c>
      <c r="AE39">
        <v>22.074121000000002</v>
      </c>
      <c r="AF39">
        <v>-90.321387999999999</v>
      </c>
      <c r="AG39">
        <v>-7.0553230999999998</v>
      </c>
      <c r="AH39" s="95"/>
      <c r="AI39" s="96">
        <f t="shared" si="71"/>
        <v>20.836734693877997</v>
      </c>
      <c r="AJ39" s="96">
        <f t="shared" si="72"/>
        <v>21.800564000000001</v>
      </c>
      <c r="AK39" s="96">
        <f t="shared" si="22"/>
        <v>14.539529999999999</v>
      </c>
      <c r="AL39" s="96">
        <f t="shared" si="23"/>
        <v>20.836734693877997</v>
      </c>
      <c r="AM39" s="96">
        <f t="shared" si="24"/>
        <v>0</v>
      </c>
      <c r="AN39" s="96">
        <f t="shared" si="25"/>
        <v>0</v>
      </c>
      <c r="AO39" s="96">
        <f t="shared" si="26"/>
        <v>20.836734693877997</v>
      </c>
      <c r="AP39" s="87">
        <f t="shared" si="27"/>
        <v>0</v>
      </c>
      <c r="AQ39" s="96">
        <f t="shared" si="28"/>
        <v>0</v>
      </c>
      <c r="AR39" s="96">
        <f t="shared" si="29"/>
        <v>20.836734693877997</v>
      </c>
      <c r="AS39" s="96">
        <f t="shared" si="30"/>
        <v>0</v>
      </c>
      <c r="AT39" s="96">
        <f t="shared" si="31"/>
        <v>0</v>
      </c>
      <c r="AU39" s="96">
        <f t="shared" si="32"/>
        <v>20.836734693877997</v>
      </c>
      <c r="AV39" s="96">
        <f t="shared" si="33"/>
        <v>0</v>
      </c>
      <c r="AW39" s="96">
        <f t="shared" si="34"/>
        <v>0</v>
      </c>
      <c r="AX39" s="87">
        <f t="shared" si="35"/>
        <v>0</v>
      </c>
      <c r="AY39" s="87">
        <f t="shared" si="36"/>
        <v>0</v>
      </c>
      <c r="AZ39" s="87">
        <f t="shared" si="37"/>
        <v>0</v>
      </c>
      <c r="BA39" s="95"/>
    </row>
    <row r="40" spans="2:53" x14ac:dyDescent="0.25">
      <c r="B40">
        <v>19704081632.653</v>
      </c>
      <c r="C40">
        <v>-26.163544000000002</v>
      </c>
      <c r="D40">
        <v>17.226177</v>
      </c>
      <c r="E40">
        <v>23.387727999999999</v>
      </c>
      <c r="F40">
        <v>-92.305801000000002</v>
      </c>
      <c r="G40">
        <v>-6.1615510000000002</v>
      </c>
      <c r="H40" s="95"/>
      <c r="I40" s="96">
        <f t="shared" si="68"/>
        <v>21.214285714286</v>
      </c>
      <c r="J40" s="96">
        <f t="shared" si="69"/>
        <v>24.65354</v>
      </c>
      <c r="K40" s="96">
        <f t="shared" si="7"/>
        <v>18.054756000000001</v>
      </c>
      <c r="L40" s="96">
        <f t="shared" si="8"/>
        <v>21.214285714286</v>
      </c>
      <c r="M40" s="96">
        <f t="shared" si="9"/>
        <v>0</v>
      </c>
      <c r="N40" s="96">
        <f t="shared" si="10"/>
        <v>0</v>
      </c>
      <c r="O40" s="96">
        <f t="shared" si="11"/>
        <v>21.214285714286</v>
      </c>
      <c r="P40" s="96">
        <f t="shared" si="12"/>
        <v>0</v>
      </c>
      <c r="Q40" s="96">
        <f t="shared" si="13"/>
        <v>0</v>
      </c>
      <c r="R40" s="96">
        <f t="shared" si="14"/>
        <v>21.214285714286</v>
      </c>
      <c r="S40" s="96">
        <f t="shared" si="15"/>
        <v>0</v>
      </c>
      <c r="T40" s="96">
        <f t="shared" si="16"/>
        <v>0</v>
      </c>
      <c r="U40" s="96">
        <f t="shared" si="17"/>
        <v>21.214285714286</v>
      </c>
      <c r="V40" s="96">
        <f t="shared" si="18"/>
        <v>0</v>
      </c>
      <c r="W40" s="96">
        <f t="shared" si="19"/>
        <v>0</v>
      </c>
      <c r="X40" s="87">
        <f t="shared" si="20"/>
        <v>0</v>
      </c>
      <c r="Y40" s="87">
        <f t="shared" ref="Y40:Z40" si="75">C564</f>
        <v>0</v>
      </c>
      <c r="Z40" s="87">
        <f t="shared" si="75"/>
        <v>0</v>
      </c>
      <c r="AB40">
        <v>19704081632.653</v>
      </c>
      <c r="AC40">
        <v>-27.186744999999998</v>
      </c>
      <c r="AD40">
        <v>13.686704000000001</v>
      </c>
      <c r="AE40">
        <v>20.726295</v>
      </c>
      <c r="AF40">
        <v>-89.559464000000006</v>
      </c>
      <c r="AG40">
        <v>-7.0395918000000002</v>
      </c>
      <c r="AH40" s="95"/>
      <c r="AI40" s="96">
        <f t="shared" si="71"/>
        <v>21.214285714286</v>
      </c>
      <c r="AJ40" s="96">
        <f t="shared" si="72"/>
        <v>22.184656</v>
      </c>
      <c r="AK40" s="96">
        <f t="shared" si="22"/>
        <v>14.579003999999999</v>
      </c>
      <c r="AL40" s="96">
        <f t="shared" si="23"/>
        <v>21.214285714286</v>
      </c>
      <c r="AM40" s="96">
        <f t="shared" si="24"/>
        <v>0</v>
      </c>
      <c r="AN40" s="96">
        <f t="shared" si="25"/>
        <v>0</v>
      </c>
      <c r="AO40" s="96">
        <f t="shared" si="26"/>
        <v>21.214285714286</v>
      </c>
      <c r="AP40" s="87">
        <f t="shared" si="27"/>
        <v>0</v>
      </c>
      <c r="AQ40" s="96">
        <f t="shared" si="28"/>
        <v>0</v>
      </c>
      <c r="AR40" s="96">
        <f t="shared" si="29"/>
        <v>21.214285714286</v>
      </c>
      <c r="AS40" s="96">
        <f t="shared" si="30"/>
        <v>0</v>
      </c>
      <c r="AT40" s="96">
        <f t="shared" si="31"/>
        <v>0</v>
      </c>
      <c r="AU40" s="96">
        <f t="shared" si="32"/>
        <v>21.214285714286</v>
      </c>
      <c r="AV40" s="96">
        <f t="shared" si="33"/>
        <v>0</v>
      </c>
      <c r="AW40" s="96">
        <f t="shared" si="34"/>
        <v>0</v>
      </c>
      <c r="AX40" s="87">
        <f t="shared" si="35"/>
        <v>0</v>
      </c>
      <c r="AY40" s="87">
        <f t="shared" si="36"/>
        <v>0</v>
      </c>
      <c r="AZ40" s="87">
        <f t="shared" si="37"/>
        <v>0</v>
      </c>
      <c r="BA40" s="95"/>
    </row>
    <row r="41" spans="2:53" x14ac:dyDescent="0.25">
      <c r="B41">
        <v>20081632653.061001</v>
      </c>
      <c r="C41">
        <v>-26.076574000000001</v>
      </c>
      <c r="D41">
        <v>18.792815999999998</v>
      </c>
      <c r="E41">
        <v>24.931439999999998</v>
      </c>
      <c r="F41">
        <v>-98.013474000000002</v>
      </c>
      <c r="G41">
        <v>-6.1386250999999996</v>
      </c>
      <c r="H41" s="95"/>
      <c r="I41" s="96">
        <f t="shared" si="68"/>
        <v>21.591836734693999</v>
      </c>
      <c r="J41" s="96">
        <f t="shared" si="69"/>
        <v>25.439169</v>
      </c>
      <c r="K41" s="96">
        <f t="shared" si="7"/>
        <v>18.483315999999999</v>
      </c>
      <c r="L41" s="96">
        <f t="shared" si="8"/>
        <v>21.591836734693999</v>
      </c>
      <c r="M41" s="96">
        <f t="shared" si="9"/>
        <v>0</v>
      </c>
      <c r="N41" s="96">
        <f t="shared" si="10"/>
        <v>0</v>
      </c>
      <c r="O41" s="96">
        <f t="shared" si="11"/>
        <v>21.591836734693999</v>
      </c>
      <c r="P41" s="96">
        <f t="shared" si="12"/>
        <v>0</v>
      </c>
      <c r="Q41" s="96">
        <f t="shared" si="13"/>
        <v>0</v>
      </c>
      <c r="R41" s="96">
        <f t="shared" si="14"/>
        <v>21.591836734693999</v>
      </c>
      <c r="S41" s="96">
        <f t="shared" si="15"/>
        <v>0</v>
      </c>
      <c r="T41" s="96">
        <f t="shared" si="16"/>
        <v>0</v>
      </c>
      <c r="U41" s="96">
        <f t="shared" si="17"/>
        <v>21.591836734693999</v>
      </c>
      <c r="V41" s="96">
        <f t="shared" si="18"/>
        <v>0</v>
      </c>
      <c r="W41" s="96">
        <f t="shared" si="19"/>
        <v>0</v>
      </c>
      <c r="X41" s="87">
        <f t="shared" si="20"/>
        <v>0</v>
      </c>
      <c r="Y41" s="87">
        <f t="shared" ref="Y41:Z41" si="76">C565</f>
        <v>0</v>
      </c>
      <c r="Z41" s="87">
        <f t="shared" si="76"/>
        <v>0</v>
      </c>
      <c r="AB41">
        <v>20081632653.061001</v>
      </c>
      <c r="AC41">
        <v>-26.795445999999998</v>
      </c>
      <c r="AD41">
        <v>12.953727000000001</v>
      </c>
      <c r="AE41">
        <v>20.009077000000001</v>
      </c>
      <c r="AF41">
        <v>-85.379142999999999</v>
      </c>
      <c r="AG41">
        <v>-7.0553508000000003</v>
      </c>
      <c r="AH41" s="95"/>
      <c r="AI41" s="96">
        <f t="shared" si="71"/>
        <v>21.591836734693999</v>
      </c>
      <c r="AJ41" s="96">
        <f t="shared" si="72"/>
        <v>20.9482</v>
      </c>
      <c r="AK41" s="96">
        <f t="shared" si="22"/>
        <v>12.961899000000001</v>
      </c>
      <c r="AL41" s="96">
        <f t="shared" si="23"/>
        <v>21.591836734693999</v>
      </c>
      <c r="AM41" s="96">
        <f t="shared" si="24"/>
        <v>0</v>
      </c>
      <c r="AN41" s="96">
        <f t="shared" si="25"/>
        <v>0</v>
      </c>
      <c r="AO41" s="96">
        <f t="shared" si="26"/>
        <v>21.591836734693999</v>
      </c>
      <c r="AP41" s="87">
        <f t="shared" si="27"/>
        <v>0</v>
      </c>
      <c r="AQ41" s="96">
        <f t="shared" si="28"/>
        <v>0</v>
      </c>
      <c r="AR41" s="96">
        <f t="shared" si="29"/>
        <v>21.591836734693999</v>
      </c>
      <c r="AS41" s="96">
        <f t="shared" si="30"/>
        <v>0</v>
      </c>
      <c r="AT41" s="96">
        <f t="shared" si="31"/>
        <v>0</v>
      </c>
      <c r="AU41" s="96">
        <f t="shared" si="32"/>
        <v>21.591836734693999</v>
      </c>
      <c r="AV41" s="96">
        <f t="shared" si="33"/>
        <v>0</v>
      </c>
      <c r="AW41" s="96">
        <f t="shared" si="34"/>
        <v>0</v>
      </c>
      <c r="AX41" s="87">
        <f t="shared" si="35"/>
        <v>0</v>
      </c>
      <c r="AY41" s="87">
        <f t="shared" si="36"/>
        <v>0</v>
      </c>
      <c r="AZ41" s="87">
        <f t="shared" si="37"/>
        <v>0</v>
      </c>
      <c r="BA41" s="95"/>
    </row>
    <row r="42" spans="2:53" x14ac:dyDescent="0.25">
      <c r="B42">
        <v>20459183673.469002</v>
      </c>
      <c r="C42">
        <v>-26.077787000000001</v>
      </c>
      <c r="D42">
        <v>19.070333000000002</v>
      </c>
      <c r="E42">
        <v>25.248536999999999</v>
      </c>
      <c r="F42">
        <v>-97.391327000000004</v>
      </c>
      <c r="G42">
        <v>-6.1782044999999997</v>
      </c>
      <c r="H42" s="95"/>
      <c r="I42" s="96">
        <f t="shared" si="68"/>
        <v>21.969387755102002</v>
      </c>
      <c r="J42" s="96">
        <f t="shared" si="69"/>
        <v>26.166197</v>
      </c>
      <c r="K42" s="96">
        <f t="shared" si="7"/>
        <v>19.003315000000001</v>
      </c>
      <c r="L42" s="96">
        <f t="shared" si="8"/>
        <v>21.969387755102002</v>
      </c>
      <c r="M42" s="96">
        <f t="shared" si="9"/>
        <v>0</v>
      </c>
      <c r="N42" s="96">
        <f t="shared" si="10"/>
        <v>0</v>
      </c>
      <c r="O42" s="96">
        <f t="shared" si="11"/>
        <v>21.969387755102002</v>
      </c>
      <c r="P42" s="96">
        <f t="shared" si="12"/>
        <v>0</v>
      </c>
      <c r="Q42" s="96">
        <f t="shared" si="13"/>
        <v>0</v>
      </c>
      <c r="R42" s="96">
        <f t="shared" si="14"/>
        <v>21.969387755102002</v>
      </c>
      <c r="S42" s="96">
        <f t="shared" si="15"/>
        <v>0</v>
      </c>
      <c r="T42" s="96">
        <f t="shared" si="16"/>
        <v>0</v>
      </c>
      <c r="U42" s="96">
        <f t="shared" si="17"/>
        <v>21.969387755102002</v>
      </c>
      <c r="V42" s="96">
        <f t="shared" si="18"/>
        <v>0</v>
      </c>
      <c r="W42" s="96">
        <f t="shared" si="19"/>
        <v>0</v>
      </c>
      <c r="X42" s="87">
        <f t="shared" si="20"/>
        <v>0</v>
      </c>
      <c r="Y42" s="87">
        <f t="shared" ref="Y42:Z42" si="77">C566</f>
        <v>0</v>
      </c>
      <c r="Z42" s="87">
        <f t="shared" si="77"/>
        <v>0</v>
      </c>
      <c r="AB42">
        <v>20459183673.469002</v>
      </c>
      <c r="AC42">
        <v>-27.066106999999999</v>
      </c>
      <c r="AD42">
        <v>13.358705</v>
      </c>
      <c r="AE42">
        <v>20.367132000000002</v>
      </c>
      <c r="AF42">
        <v>-85.928641999999996</v>
      </c>
      <c r="AG42">
        <v>-7.0084267000000002</v>
      </c>
      <c r="AH42" s="95"/>
      <c r="AI42" s="96">
        <f t="shared" si="71"/>
        <v>21.969387755102002</v>
      </c>
      <c r="AJ42" s="96">
        <f t="shared" si="72"/>
        <v>19.979310999999999</v>
      </c>
      <c r="AK42" s="96">
        <f t="shared" si="22"/>
        <v>11.510215000000001</v>
      </c>
      <c r="AL42" s="96">
        <f t="shared" si="23"/>
        <v>21.969387755102002</v>
      </c>
      <c r="AM42" s="96">
        <f t="shared" si="24"/>
        <v>0</v>
      </c>
      <c r="AN42" s="96">
        <f t="shared" si="25"/>
        <v>0</v>
      </c>
      <c r="AO42" s="96">
        <f t="shared" si="26"/>
        <v>21.969387755102002</v>
      </c>
      <c r="AP42" s="87">
        <f t="shared" si="27"/>
        <v>0</v>
      </c>
      <c r="AQ42" s="96">
        <f t="shared" si="28"/>
        <v>0</v>
      </c>
      <c r="AR42" s="96">
        <f t="shared" si="29"/>
        <v>21.969387755102002</v>
      </c>
      <c r="AS42" s="96">
        <f t="shared" si="30"/>
        <v>0</v>
      </c>
      <c r="AT42" s="96">
        <f t="shared" si="31"/>
        <v>0</v>
      </c>
      <c r="AU42" s="96">
        <f t="shared" si="32"/>
        <v>21.969387755102002</v>
      </c>
      <c r="AV42" s="96">
        <f t="shared" si="33"/>
        <v>0</v>
      </c>
      <c r="AW42" s="96">
        <f t="shared" si="34"/>
        <v>0</v>
      </c>
      <c r="AX42" s="87">
        <f t="shared" si="35"/>
        <v>0</v>
      </c>
      <c r="AY42" s="87">
        <f t="shared" si="36"/>
        <v>0</v>
      </c>
      <c r="AZ42" s="87">
        <f t="shared" si="37"/>
        <v>0</v>
      </c>
      <c r="BA42" s="95"/>
    </row>
    <row r="43" spans="2:53" x14ac:dyDescent="0.25">
      <c r="B43">
        <v>20836734693.877998</v>
      </c>
      <c r="C43">
        <v>-26.308136000000001</v>
      </c>
      <c r="D43">
        <v>18.151278000000001</v>
      </c>
      <c r="E43">
        <v>24.557870999999999</v>
      </c>
      <c r="F43">
        <v>-94.404678000000004</v>
      </c>
      <c r="G43">
        <v>-6.4065932999999999</v>
      </c>
      <c r="H43" s="95"/>
      <c r="I43" s="96">
        <f t="shared" si="68"/>
        <v>22.346938775509997</v>
      </c>
      <c r="J43" s="96">
        <f t="shared" si="69"/>
        <v>26.423233</v>
      </c>
      <c r="K43" s="96">
        <f t="shared" si="7"/>
        <v>19.084948000000001</v>
      </c>
      <c r="L43" s="96">
        <f t="shared" si="8"/>
        <v>22.346938775509997</v>
      </c>
      <c r="M43" s="96">
        <f t="shared" si="9"/>
        <v>0</v>
      </c>
      <c r="N43" s="96">
        <f t="shared" si="10"/>
        <v>0</v>
      </c>
      <c r="O43" s="96">
        <f t="shared" si="11"/>
        <v>22.346938775509997</v>
      </c>
      <c r="P43" s="96">
        <f t="shared" si="12"/>
        <v>0</v>
      </c>
      <c r="Q43" s="96">
        <f t="shared" si="13"/>
        <v>0</v>
      </c>
      <c r="R43" s="96">
        <f t="shared" si="14"/>
        <v>22.346938775509997</v>
      </c>
      <c r="S43" s="96">
        <f t="shared" si="15"/>
        <v>0</v>
      </c>
      <c r="T43" s="96">
        <f t="shared" si="16"/>
        <v>0</v>
      </c>
      <c r="U43" s="96">
        <f t="shared" si="17"/>
        <v>22.346938775509997</v>
      </c>
      <c r="V43" s="96">
        <f t="shared" si="18"/>
        <v>0</v>
      </c>
      <c r="W43" s="96">
        <f t="shared" si="19"/>
        <v>0</v>
      </c>
      <c r="X43" s="87">
        <f t="shared" si="20"/>
        <v>0</v>
      </c>
      <c r="Y43" s="87">
        <f t="shared" ref="Y43:Z43" si="78">C567</f>
        <v>0</v>
      </c>
      <c r="Z43" s="87">
        <f t="shared" si="78"/>
        <v>0</v>
      </c>
      <c r="AB43">
        <v>20836734693.877998</v>
      </c>
      <c r="AC43">
        <v>-26.995441</v>
      </c>
      <c r="AD43">
        <v>14.539529999999999</v>
      </c>
      <c r="AE43">
        <v>21.800564000000001</v>
      </c>
      <c r="AF43">
        <v>-91.415420999999995</v>
      </c>
      <c r="AG43">
        <v>-7.2610330999999997</v>
      </c>
      <c r="AH43" s="95"/>
      <c r="AI43" s="96">
        <f t="shared" si="71"/>
        <v>22.346938775509997</v>
      </c>
      <c r="AJ43" s="96">
        <f t="shared" si="72"/>
        <v>20.862580999999999</v>
      </c>
      <c r="AK43" s="96">
        <f t="shared" si="22"/>
        <v>12.126196999999999</v>
      </c>
      <c r="AL43" s="96">
        <f t="shared" si="23"/>
        <v>22.346938775509997</v>
      </c>
      <c r="AM43" s="96">
        <f t="shared" si="24"/>
        <v>0</v>
      </c>
      <c r="AN43" s="96">
        <f t="shared" si="25"/>
        <v>0</v>
      </c>
      <c r="AO43" s="96">
        <f t="shared" si="26"/>
        <v>22.346938775509997</v>
      </c>
      <c r="AP43" s="87">
        <f t="shared" si="27"/>
        <v>0</v>
      </c>
      <c r="AQ43" s="96">
        <f t="shared" si="28"/>
        <v>0</v>
      </c>
      <c r="AR43" s="96">
        <f t="shared" si="29"/>
        <v>22.346938775509997</v>
      </c>
      <c r="AS43" s="96">
        <f t="shared" si="30"/>
        <v>0</v>
      </c>
      <c r="AT43" s="96">
        <f t="shared" si="31"/>
        <v>0</v>
      </c>
      <c r="AU43" s="96">
        <f t="shared" si="32"/>
        <v>22.346938775509997</v>
      </c>
      <c r="AV43" s="96">
        <f t="shared" si="33"/>
        <v>0</v>
      </c>
      <c r="AW43" s="96">
        <f t="shared" si="34"/>
        <v>0</v>
      </c>
      <c r="AX43" s="87">
        <f t="shared" si="35"/>
        <v>0</v>
      </c>
      <c r="AY43" s="87">
        <f t="shared" si="36"/>
        <v>0</v>
      </c>
      <c r="AZ43" s="87">
        <f t="shared" si="37"/>
        <v>0</v>
      </c>
      <c r="BA43" s="95"/>
    </row>
    <row r="44" spans="2:53" x14ac:dyDescent="0.25">
      <c r="B44">
        <v>21214285714.285999</v>
      </c>
      <c r="C44">
        <v>-26.749182000000001</v>
      </c>
      <c r="D44">
        <v>18.054756000000001</v>
      </c>
      <c r="E44">
        <v>24.65354</v>
      </c>
      <c r="F44">
        <v>-94.516959999999997</v>
      </c>
      <c r="G44">
        <v>-6.5987840000000002</v>
      </c>
      <c r="H44" s="95"/>
      <c r="I44" s="96">
        <f t="shared" si="68"/>
        <v>22.724489795918</v>
      </c>
      <c r="J44" s="96">
        <f t="shared" si="69"/>
        <v>26.318048000000001</v>
      </c>
      <c r="K44" s="96">
        <f t="shared" si="7"/>
        <v>18.854026999999999</v>
      </c>
      <c r="L44" s="96">
        <f t="shared" si="8"/>
        <v>22.724489795918</v>
      </c>
      <c r="M44" s="96">
        <f t="shared" si="9"/>
        <v>0</v>
      </c>
      <c r="N44" s="96">
        <f t="shared" si="10"/>
        <v>0</v>
      </c>
      <c r="O44" s="96">
        <f t="shared" si="11"/>
        <v>22.724489795918</v>
      </c>
      <c r="P44" s="96">
        <f t="shared" si="12"/>
        <v>0</v>
      </c>
      <c r="Q44" s="96">
        <f t="shared" si="13"/>
        <v>0</v>
      </c>
      <c r="R44" s="96">
        <f t="shared" si="14"/>
        <v>22.724489795918</v>
      </c>
      <c r="S44" s="96">
        <f t="shared" si="15"/>
        <v>0</v>
      </c>
      <c r="T44" s="96">
        <f t="shared" si="16"/>
        <v>0</v>
      </c>
      <c r="U44" s="96">
        <f t="shared" si="17"/>
        <v>22.724489795918</v>
      </c>
      <c r="V44" s="96">
        <f t="shared" si="18"/>
        <v>0</v>
      </c>
      <c r="W44" s="96">
        <f t="shared" si="19"/>
        <v>0</v>
      </c>
      <c r="X44" s="87">
        <f t="shared" si="20"/>
        <v>0</v>
      </c>
      <c r="Y44" s="87">
        <f t="shared" ref="Y44:Z44" si="79">C568</f>
        <v>0</v>
      </c>
      <c r="Z44" s="87">
        <f t="shared" si="79"/>
        <v>0</v>
      </c>
      <c r="AB44">
        <v>21214285714.285999</v>
      </c>
      <c r="AC44">
        <v>-27.612846000000001</v>
      </c>
      <c r="AD44">
        <v>14.579003999999999</v>
      </c>
      <c r="AE44">
        <v>22.184656</v>
      </c>
      <c r="AF44">
        <v>-94.916306000000006</v>
      </c>
      <c r="AG44">
        <v>-7.6056504</v>
      </c>
      <c r="AH44" s="95"/>
      <c r="AI44" s="96">
        <f t="shared" si="71"/>
        <v>22.724489795918</v>
      </c>
      <c r="AJ44" s="96">
        <f t="shared" si="72"/>
        <v>23.699282</v>
      </c>
      <c r="AK44" s="96">
        <f t="shared" si="22"/>
        <v>14.771376</v>
      </c>
      <c r="AL44" s="96">
        <f t="shared" si="23"/>
        <v>22.724489795918</v>
      </c>
      <c r="AM44" s="96">
        <f t="shared" si="24"/>
        <v>0</v>
      </c>
      <c r="AN44" s="96">
        <f t="shared" si="25"/>
        <v>0</v>
      </c>
      <c r="AO44" s="96">
        <f t="shared" si="26"/>
        <v>22.724489795918</v>
      </c>
      <c r="AP44" s="87">
        <f t="shared" si="27"/>
        <v>0</v>
      </c>
      <c r="AQ44" s="96">
        <f t="shared" si="28"/>
        <v>0</v>
      </c>
      <c r="AR44" s="96">
        <f t="shared" si="29"/>
        <v>22.724489795918</v>
      </c>
      <c r="AS44" s="96">
        <f t="shared" si="30"/>
        <v>0</v>
      </c>
      <c r="AT44" s="96">
        <f t="shared" si="31"/>
        <v>0</v>
      </c>
      <c r="AU44" s="96">
        <f t="shared" si="32"/>
        <v>22.724489795918</v>
      </c>
      <c r="AV44" s="96">
        <f t="shared" si="33"/>
        <v>0</v>
      </c>
      <c r="AW44" s="96">
        <f t="shared" si="34"/>
        <v>0</v>
      </c>
      <c r="AX44" s="87">
        <f t="shared" si="35"/>
        <v>0</v>
      </c>
      <c r="AY44" s="87">
        <f t="shared" si="36"/>
        <v>0</v>
      </c>
      <c r="AZ44" s="87">
        <f t="shared" si="37"/>
        <v>0</v>
      </c>
      <c r="BA44" s="95"/>
    </row>
    <row r="45" spans="2:53" x14ac:dyDescent="0.25">
      <c r="B45">
        <v>21591836734.694</v>
      </c>
      <c r="C45">
        <v>-26.669385999999999</v>
      </c>
      <c r="D45">
        <v>18.483315999999999</v>
      </c>
      <c r="E45">
        <v>25.439169</v>
      </c>
      <c r="F45">
        <v>-98.587006000000002</v>
      </c>
      <c r="G45">
        <v>-6.9558524999999998</v>
      </c>
      <c r="H45" s="95"/>
      <c r="I45" s="96">
        <f t="shared" si="68"/>
        <v>23.102040816327001</v>
      </c>
      <c r="J45" s="96">
        <f t="shared" si="69"/>
        <v>25.901050999999999</v>
      </c>
      <c r="K45" s="96">
        <f t="shared" si="7"/>
        <v>18.458497999999999</v>
      </c>
      <c r="L45" s="96">
        <f t="shared" si="8"/>
        <v>23.102040816327001</v>
      </c>
      <c r="M45" s="96">
        <f t="shared" si="9"/>
        <v>0</v>
      </c>
      <c r="N45" s="96">
        <f t="shared" si="10"/>
        <v>0</v>
      </c>
      <c r="O45" s="96">
        <f t="shared" si="11"/>
        <v>23.102040816327001</v>
      </c>
      <c r="P45" s="96">
        <f t="shared" si="12"/>
        <v>0</v>
      </c>
      <c r="Q45" s="96">
        <f t="shared" si="13"/>
        <v>0</v>
      </c>
      <c r="R45" s="96">
        <f t="shared" si="14"/>
        <v>23.102040816327001</v>
      </c>
      <c r="S45" s="96">
        <f t="shared" si="15"/>
        <v>0</v>
      </c>
      <c r="T45" s="96">
        <f t="shared" si="16"/>
        <v>0</v>
      </c>
      <c r="U45" s="96">
        <f t="shared" si="17"/>
        <v>23.102040816327001</v>
      </c>
      <c r="V45" s="96">
        <f t="shared" si="18"/>
        <v>0</v>
      </c>
      <c r="W45" s="96">
        <f t="shared" si="19"/>
        <v>0</v>
      </c>
      <c r="X45" s="87">
        <f t="shared" si="20"/>
        <v>0</v>
      </c>
      <c r="Y45" s="87">
        <f t="shared" ref="Y45:Z45" si="80">C569</f>
        <v>0</v>
      </c>
      <c r="Z45" s="87">
        <f t="shared" si="80"/>
        <v>0</v>
      </c>
      <c r="AB45">
        <v>21591836734.694</v>
      </c>
      <c r="AC45">
        <v>-28.101300999999999</v>
      </c>
      <c r="AD45">
        <v>12.961899000000001</v>
      </c>
      <c r="AE45">
        <v>20.9482</v>
      </c>
      <c r="AF45">
        <v>-89.271079999999998</v>
      </c>
      <c r="AG45">
        <v>-7.9863</v>
      </c>
      <c r="AH45" s="95"/>
      <c r="AI45" s="96">
        <f t="shared" si="71"/>
        <v>23.102040816327001</v>
      </c>
      <c r="AJ45" s="96">
        <f t="shared" si="72"/>
        <v>25.453878</v>
      </c>
      <c r="AK45" s="96">
        <f t="shared" si="22"/>
        <v>16.598116000000001</v>
      </c>
      <c r="AL45" s="96">
        <f t="shared" si="23"/>
        <v>23.102040816327001</v>
      </c>
      <c r="AM45" s="96">
        <f t="shared" si="24"/>
        <v>0</v>
      </c>
      <c r="AN45" s="96">
        <f t="shared" si="25"/>
        <v>0</v>
      </c>
      <c r="AO45" s="96">
        <f t="shared" si="26"/>
        <v>23.102040816327001</v>
      </c>
      <c r="AP45" s="87">
        <f t="shared" si="27"/>
        <v>0</v>
      </c>
      <c r="AQ45" s="96">
        <f t="shared" si="28"/>
        <v>0</v>
      </c>
      <c r="AR45" s="96">
        <f t="shared" si="29"/>
        <v>23.102040816327001</v>
      </c>
      <c r="AS45" s="96">
        <f t="shared" si="30"/>
        <v>0</v>
      </c>
      <c r="AT45" s="96">
        <f t="shared" si="31"/>
        <v>0</v>
      </c>
      <c r="AU45" s="96">
        <f t="shared" si="32"/>
        <v>23.102040816327001</v>
      </c>
      <c r="AV45" s="96">
        <f t="shared" si="33"/>
        <v>0</v>
      </c>
      <c r="AW45" s="96">
        <f t="shared" si="34"/>
        <v>0</v>
      </c>
      <c r="AX45" s="87">
        <f t="shared" si="35"/>
        <v>0</v>
      </c>
      <c r="AY45" s="87">
        <f t="shared" si="36"/>
        <v>0</v>
      </c>
      <c r="AZ45" s="87">
        <f t="shared" si="37"/>
        <v>0</v>
      </c>
      <c r="BA45" s="95"/>
    </row>
    <row r="46" spans="2:53" x14ac:dyDescent="0.25">
      <c r="B46">
        <v>21969387755.102001</v>
      </c>
      <c r="C46">
        <v>-27.306957000000001</v>
      </c>
      <c r="D46">
        <v>19.003315000000001</v>
      </c>
      <c r="E46">
        <v>26.166197</v>
      </c>
      <c r="F46">
        <v>-99.972510999999997</v>
      </c>
      <c r="G46">
        <v>-7.1628838000000004</v>
      </c>
      <c r="H46" s="95"/>
      <c r="I46" s="96">
        <f t="shared" si="68"/>
        <v>23.479591836735</v>
      </c>
      <c r="J46" s="96">
        <f t="shared" si="69"/>
        <v>25.824967999999998</v>
      </c>
      <c r="K46" s="96">
        <f t="shared" si="7"/>
        <v>18.126078</v>
      </c>
      <c r="L46" s="96">
        <f t="shared" si="8"/>
        <v>23.479591836735</v>
      </c>
      <c r="M46" s="96">
        <f t="shared" si="9"/>
        <v>0</v>
      </c>
      <c r="N46" s="96">
        <f t="shared" si="10"/>
        <v>0</v>
      </c>
      <c r="O46" s="96">
        <f t="shared" si="11"/>
        <v>23.479591836735</v>
      </c>
      <c r="P46" s="96">
        <f t="shared" si="12"/>
        <v>0</v>
      </c>
      <c r="Q46" s="96">
        <f t="shared" si="13"/>
        <v>0</v>
      </c>
      <c r="R46" s="96">
        <f t="shared" si="14"/>
        <v>23.479591836735</v>
      </c>
      <c r="S46" s="96">
        <f t="shared" si="15"/>
        <v>0</v>
      </c>
      <c r="T46" s="96">
        <f t="shared" si="16"/>
        <v>0</v>
      </c>
      <c r="U46" s="96">
        <f t="shared" si="17"/>
        <v>23.479591836735</v>
      </c>
      <c r="V46" s="96">
        <f t="shared" si="18"/>
        <v>0</v>
      </c>
      <c r="W46" s="96">
        <f t="shared" si="19"/>
        <v>0</v>
      </c>
      <c r="X46" s="87">
        <f t="shared" si="20"/>
        <v>0</v>
      </c>
      <c r="Y46" s="87">
        <f t="shared" ref="Y46:Z46" si="81">C570</f>
        <v>0</v>
      </c>
      <c r="Z46" s="87">
        <f t="shared" si="81"/>
        <v>0</v>
      </c>
      <c r="AB46">
        <v>21969387755.102001</v>
      </c>
      <c r="AC46">
        <v>-28.289840999999999</v>
      </c>
      <c r="AD46">
        <v>11.510215000000001</v>
      </c>
      <c r="AE46">
        <v>19.979310999999999</v>
      </c>
      <c r="AF46">
        <v>-85.595978000000002</v>
      </c>
      <c r="AG46">
        <v>-8.4690971000000008</v>
      </c>
      <c r="AH46" s="95"/>
      <c r="AI46" s="96">
        <f t="shared" si="71"/>
        <v>23.479591836735</v>
      </c>
      <c r="AJ46" s="96">
        <f t="shared" si="72"/>
        <v>25.342721999999998</v>
      </c>
      <c r="AK46" s="96">
        <f t="shared" si="22"/>
        <v>16.688594999999999</v>
      </c>
      <c r="AL46" s="96">
        <f t="shared" si="23"/>
        <v>23.479591836735</v>
      </c>
      <c r="AM46" s="96">
        <f t="shared" si="24"/>
        <v>0</v>
      </c>
      <c r="AN46" s="96">
        <f t="shared" si="25"/>
        <v>0</v>
      </c>
      <c r="AO46" s="96">
        <f t="shared" si="26"/>
        <v>23.479591836735</v>
      </c>
      <c r="AP46" s="87">
        <f t="shared" si="27"/>
        <v>0</v>
      </c>
      <c r="AQ46" s="96">
        <f t="shared" si="28"/>
        <v>0</v>
      </c>
      <c r="AR46" s="96">
        <f t="shared" si="29"/>
        <v>23.479591836735</v>
      </c>
      <c r="AS46" s="96">
        <f t="shared" si="30"/>
        <v>0</v>
      </c>
      <c r="AT46" s="96">
        <f t="shared" si="31"/>
        <v>0</v>
      </c>
      <c r="AU46" s="96">
        <f t="shared" si="32"/>
        <v>23.479591836735</v>
      </c>
      <c r="AV46" s="96">
        <f t="shared" si="33"/>
        <v>0</v>
      </c>
      <c r="AW46" s="96">
        <f t="shared" si="34"/>
        <v>0</v>
      </c>
      <c r="AX46" s="87">
        <f t="shared" si="35"/>
        <v>0</v>
      </c>
      <c r="AY46" s="87">
        <f t="shared" si="36"/>
        <v>0</v>
      </c>
      <c r="AZ46" s="87">
        <f t="shared" si="37"/>
        <v>0</v>
      </c>
      <c r="BA46" s="95"/>
    </row>
    <row r="47" spans="2:53" x14ac:dyDescent="0.25">
      <c r="B47">
        <v>22346938775.509998</v>
      </c>
      <c r="C47">
        <v>-27.501436000000002</v>
      </c>
      <c r="D47">
        <v>19.084948000000001</v>
      </c>
      <c r="E47">
        <v>26.423233</v>
      </c>
      <c r="F47">
        <v>-99.893715</v>
      </c>
      <c r="G47">
        <v>-7.3382854000000002</v>
      </c>
      <c r="H47" s="95"/>
      <c r="I47" s="96">
        <f t="shared" si="68"/>
        <v>23.857142857143003</v>
      </c>
      <c r="J47" s="96">
        <f t="shared" si="69"/>
        <v>25.222221000000001</v>
      </c>
      <c r="K47" s="96">
        <f t="shared" si="7"/>
        <v>17.516577000000002</v>
      </c>
      <c r="L47" s="96">
        <f t="shared" si="8"/>
        <v>23.857142857143003</v>
      </c>
      <c r="M47" s="96">
        <f t="shared" si="9"/>
        <v>0</v>
      </c>
      <c r="N47" s="96">
        <f t="shared" si="10"/>
        <v>0</v>
      </c>
      <c r="O47" s="96">
        <f t="shared" si="11"/>
        <v>23.857142857143003</v>
      </c>
      <c r="P47" s="96">
        <f t="shared" si="12"/>
        <v>0</v>
      </c>
      <c r="Q47" s="96">
        <f t="shared" si="13"/>
        <v>0</v>
      </c>
      <c r="R47" s="96">
        <f t="shared" si="14"/>
        <v>23.857142857143003</v>
      </c>
      <c r="S47" s="96">
        <f t="shared" si="15"/>
        <v>0</v>
      </c>
      <c r="T47" s="96">
        <f t="shared" si="16"/>
        <v>0</v>
      </c>
      <c r="U47" s="96">
        <f t="shared" si="17"/>
        <v>23.857142857143003</v>
      </c>
      <c r="V47" s="96">
        <f t="shared" si="18"/>
        <v>0</v>
      </c>
      <c r="W47" s="96">
        <f t="shared" si="19"/>
        <v>0</v>
      </c>
      <c r="X47" s="87">
        <f t="shared" si="20"/>
        <v>0</v>
      </c>
      <c r="Y47" s="87">
        <f t="shared" ref="Y47:Z47" si="82">C571</f>
        <v>0</v>
      </c>
      <c r="Z47" s="87">
        <f t="shared" si="82"/>
        <v>0</v>
      </c>
      <c r="AB47">
        <v>22346938775.509998</v>
      </c>
      <c r="AC47">
        <v>-29.099550000000001</v>
      </c>
      <c r="AD47">
        <v>12.126196999999999</v>
      </c>
      <c r="AE47">
        <v>20.862580999999999</v>
      </c>
      <c r="AF47">
        <v>-90.666306000000006</v>
      </c>
      <c r="AG47">
        <v>-8.7363833999999994</v>
      </c>
      <c r="AH47" s="95"/>
      <c r="AI47" s="96">
        <f t="shared" si="71"/>
        <v>23.857142857143003</v>
      </c>
      <c r="AJ47" s="96">
        <f t="shared" si="72"/>
        <v>23.646045999999998</v>
      </c>
      <c r="AK47" s="96">
        <f t="shared" si="22"/>
        <v>15.025323</v>
      </c>
      <c r="AL47" s="96">
        <f t="shared" si="23"/>
        <v>23.857142857143003</v>
      </c>
      <c r="AM47" s="96">
        <f t="shared" si="24"/>
        <v>0</v>
      </c>
      <c r="AN47" s="96">
        <f t="shared" si="25"/>
        <v>0</v>
      </c>
      <c r="AO47" s="96">
        <f t="shared" si="26"/>
        <v>23.857142857143003</v>
      </c>
      <c r="AP47" s="87">
        <f t="shared" si="27"/>
        <v>0</v>
      </c>
      <c r="AQ47" s="96">
        <f t="shared" si="28"/>
        <v>0</v>
      </c>
      <c r="AR47" s="96">
        <f t="shared" si="29"/>
        <v>23.857142857143003</v>
      </c>
      <c r="AS47" s="96">
        <f t="shared" si="30"/>
        <v>0</v>
      </c>
      <c r="AT47" s="96">
        <f t="shared" si="31"/>
        <v>0</v>
      </c>
      <c r="AU47" s="96">
        <f t="shared" si="32"/>
        <v>23.857142857143003</v>
      </c>
      <c r="AV47" s="96">
        <f t="shared" si="33"/>
        <v>0</v>
      </c>
      <c r="AW47" s="96">
        <f t="shared" si="34"/>
        <v>0</v>
      </c>
      <c r="AX47" s="87">
        <f t="shared" si="35"/>
        <v>0</v>
      </c>
      <c r="AY47" s="87">
        <f t="shared" si="36"/>
        <v>0</v>
      </c>
      <c r="AZ47" s="87">
        <f t="shared" si="37"/>
        <v>0</v>
      </c>
      <c r="BA47" s="95"/>
    </row>
    <row r="48" spans="2:53" x14ac:dyDescent="0.25">
      <c r="B48">
        <v>22724489795.917999</v>
      </c>
      <c r="C48">
        <v>-27.145143999999998</v>
      </c>
      <c r="D48">
        <v>18.854026999999999</v>
      </c>
      <c r="E48">
        <v>26.318048000000001</v>
      </c>
      <c r="F48">
        <v>-100.50407</v>
      </c>
      <c r="G48">
        <v>-7.4640231000000004</v>
      </c>
      <c r="H48" s="95"/>
      <c r="I48" s="96">
        <f t="shared" si="68"/>
        <v>24.234693877550999</v>
      </c>
      <c r="J48" s="96">
        <f t="shared" si="69"/>
        <v>25.473742999999999</v>
      </c>
      <c r="K48" s="96">
        <f t="shared" si="7"/>
        <v>17.730329999999999</v>
      </c>
      <c r="L48" s="96">
        <f t="shared" si="8"/>
        <v>24.234693877550999</v>
      </c>
      <c r="M48" s="96">
        <f t="shared" si="9"/>
        <v>0</v>
      </c>
      <c r="N48" s="96">
        <f t="shared" si="10"/>
        <v>0</v>
      </c>
      <c r="O48" s="96">
        <f t="shared" si="11"/>
        <v>24.234693877550999</v>
      </c>
      <c r="P48" s="96">
        <f t="shared" si="12"/>
        <v>0</v>
      </c>
      <c r="Q48" s="96">
        <f t="shared" si="13"/>
        <v>0</v>
      </c>
      <c r="R48" s="96">
        <f t="shared" si="14"/>
        <v>24.234693877550999</v>
      </c>
      <c r="S48" s="96">
        <f t="shared" si="15"/>
        <v>0</v>
      </c>
      <c r="T48" s="96">
        <f t="shared" si="16"/>
        <v>0</v>
      </c>
      <c r="U48" s="96">
        <f t="shared" si="17"/>
        <v>24.234693877550999</v>
      </c>
      <c r="V48" s="96">
        <f t="shared" si="18"/>
        <v>0</v>
      </c>
      <c r="W48" s="96">
        <f t="shared" si="19"/>
        <v>0</v>
      </c>
      <c r="X48" s="87">
        <f t="shared" si="20"/>
        <v>0</v>
      </c>
      <c r="Y48" s="87">
        <f t="shared" ref="Y48:Z48" si="83">C572</f>
        <v>0</v>
      </c>
      <c r="Z48" s="87">
        <f t="shared" si="83"/>
        <v>0</v>
      </c>
      <c r="AB48">
        <v>22724489795.917999</v>
      </c>
      <c r="AC48">
        <v>-28.996023000000001</v>
      </c>
      <c r="AD48">
        <v>14.771376</v>
      </c>
      <c r="AE48">
        <v>23.699282</v>
      </c>
      <c r="AF48">
        <v>-95.651138000000003</v>
      </c>
      <c r="AG48">
        <v>-8.9279051000000003</v>
      </c>
      <c r="AH48" s="95"/>
      <c r="AI48" s="96">
        <f t="shared" si="71"/>
        <v>24.234693877550999</v>
      </c>
      <c r="AJ48" s="96">
        <f t="shared" si="72"/>
        <v>22.012004999999998</v>
      </c>
      <c r="AK48" s="96">
        <f t="shared" si="22"/>
        <v>13.402511000000001</v>
      </c>
      <c r="AL48" s="96">
        <f t="shared" si="23"/>
        <v>24.234693877550999</v>
      </c>
      <c r="AM48" s="96">
        <f t="shared" si="24"/>
        <v>0</v>
      </c>
      <c r="AN48" s="96">
        <f t="shared" si="25"/>
        <v>0</v>
      </c>
      <c r="AO48" s="96">
        <f t="shared" si="26"/>
        <v>24.234693877550999</v>
      </c>
      <c r="AP48" s="87">
        <f t="shared" si="27"/>
        <v>0</v>
      </c>
      <c r="AQ48" s="96">
        <f t="shared" si="28"/>
        <v>0</v>
      </c>
      <c r="AR48" s="96">
        <f t="shared" si="29"/>
        <v>24.234693877550999</v>
      </c>
      <c r="AS48" s="96">
        <f t="shared" si="30"/>
        <v>0</v>
      </c>
      <c r="AT48" s="96">
        <f t="shared" si="31"/>
        <v>0</v>
      </c>
      <c r="AU48" s="96">
        <f t="shared" si="32"/>
        <v>24.234693877550999</v>
      </c>
      <c r="AV48" s="96">
        <f t="shared" si="33"/>
        <v>0</v>
      </c>
      <c r="AW48" s="96">
        <f t="shared" si="34"/>
        <v>0</v>
      </c>
      <c r="AX48" s="87">
        <f t="shared" si="35"/>
        <v>0</v>
      </c>
      <c r="AY48" s="87">
        <f t="shared" si="36"/>
        <v>0</v>
      </c>
      <c r="AZ48" s="87">
        <f t="shared" si="37"/>
        <v>0</v>
      </c>
      <c r="BA48" s="95"/>
    </row>
    <row r="49" spans="2:53" x14ac:dyDescent="0.25">
      <c r="B49">
        <v>23102040816.327</v>
      </c>
      <c r="C49">
        <v>-27.801016000000001</v>
      </c>
      <c r="D49">
        <v>18.458497999999999</v>
      </c>
      <c r="E49">
        <v>25.901050999999999</v>
      </c>
      <c r="F49">
        <v>-100.06914999999999</v>
      </c>
      <c r="G49">
        <v>-7.4425515999999998</v>
      </c>
      <c r="H49" s="95"/>
      <c r="I49" s="96">
        <f t="shared" si="68"/>
        <v>24.612244897958998</v>
      </c>
      <c r="J49" s="96">
        <f t="shared" si="69"/>
        <v>24.129390999999998</v>
      </c>
      <c r="K49" s="96">
        <f t="shared" si="7"/>
        <v>16.506397</v>
      </c>
      <c r="L49" s="96">
        <f t="shared" si="8"/>
        <v>24.612244897958998</v>
      </c>
      <c r="M49" s="96">
        <f t="shared" si="9"/>
        <v>0</v>
      </c>
      <c r="N49" s="96">
        <f t="shared" si="10"/>
        <v>0</v>
      </c>
      <c r="O49" s="96">
        <f t="shared" si="11"/>
        <v>24.612244897958998</v>
      </c>
      <c r="P49" s="96">
        <f t="shared" si="12"/>
        <v>0</v>
      </c>
      <c r="Q49" s="96">
        <f t="shared" si="13"/>
        <v>0</v>
      </c>
      <c r="R49" s="96">
        <f t="shared" si="14"/>
        <v>24.612244897958998</v>
      </c>
      <c r="S49" s="96">
        <f t="shared" si="15"/>
        <v>0</v>
      </c>
      <c r="T49" s="96">
        <f t="shared" si="16"/>
        <v>0</v>
      </c>
      <c r="U49" s="96">
        <f t="shared" si="17"/>
        <v>24.612244897958998</v>
      </c>
      <c r="V49" s="96">
        <f t="shared" si="18"/>
        <v>0</v>
      </c>
      <c r="W49" s="96">
        <f t="shared" si="19"/>
        <v>0</v>
      </c>
      <c r="X49" s="87">
        <f t="shared" si="20"/>
        <v>0</v>
      </c>
      <c r="Y49" s="87">
        <f t="shared" ref="Y49:Z49" si="84">C573</f>
        <v>0</v>
      </c>
      <c r="Z49" s="87">
        <f t="shared" si="84"/>
        <v>0</v>
      </c>
      <c r="AB49">
        <v>23102040816.327</v>
      </c>
      <c r="AC49">
        <v>-28.807736999999999</v>
      </c>
      <c r="AD49">
        <v>16.598116000000001</v>
      </c>
      <c r="AE49">
        <v>25.453878</v>
      </c>
      <c r="AF49">
        <v>-103.02074</v>
      </c>
      <c r="AG49">
        <v>-8.8557614999999998</v>
      </c>
      <c r="AH49" s="95"/>
      <c r="AI49" s="96">
        <f t="shared" si="71"/>
        <v>24.612244897958998</v>
      </c>
      <c r="AJ49" s="96">
        <f t="shared" si="72"/>
        <v>21.168559999999999</v>
      </c>
      <c r="AK49" s="96">
        <f t="shared" si="22"/>
        <v>12.447803</v>
      </c>
      <c r="AL49" s="96">
        <f t="shared" si="23"/>
        <v>24.612244897958998</v>
      </c>
      <c r="AM49" s="96">
        <f t="shared" si="24"/>
        <v>0</v>
      </c>
      <c r="AN49" s="96">
        <f t="shared" si="25"/>
        <v>0</v>
      </c>
      <c r="AO49" s="96">
        <f t="shared" si="26"/>
        <v>24.612244897958998</v>
      </c>
      <c r="AP49" s="87">
        <f t="shared" si="27"/>
        <v>0</v>
      </c>
      <c r="AQ49" s="96">
        <f t="shared" si="28"/>
        <v>0</v>
      </c>
      <c r="AR49" s="96">
        <f t="shared" si="29"/>
        <v>24.612244897958998</v>
      </c>
      <c r="AS49" s="96">
        <f t="shared" si="30"/>
        <v>0</v>
      </c>
      <c r="AT49" s="96">
        <f t="shared" si="31"/>
        <v>0</v>
      </c>
      <c r="AU49" s="96">
        <f t="shared" si="32"/>
        <v>24.612244897958998</v>
      </c>
      <c r="AV49" s="96">
        <f t="shared" si="33"/>
        <v>0</v>
      </c>
      <c r="AW49" s="96">
        <f t="shared" si="34"/>
        <v>0</v>
      </c>
      <c r="AX49" s="87">
        <f t="shared" si="35"/>
        <v>0</v>
      </c>
      <c r="AY49" s="87">
        <f t="shared" si="36"/>
        <v>0</v>
      </c>
      <c r="AZ49" s="87">
        <f t="shared" si="37"/>
        <v>0</v>
      </c>
      <c r="BA49" s="95"/>
    </row>
    <row r="50" spans="2:53" x14ac:dyDescent="0.25">
      <c r="B50">
        <v>23479591836.735001</v>
      </c>
      <c r="C50">
        <v>-27.274645</v>
      </c>
      <c r="D50">
        <v>18.126078</v>
      </c>
      <c r="E50">
        <v>25.824967999999998</v>
      </c>
      <c r="F50">
        <v>-96.840171999999995</v>
      </c>
      <c r="G50">
        <v>-7.6988915999999996</v>
      </c>
      <c r="H50" s="95"/>
      <c r="I50" s="96">
        <f t="shared" si="68"/>
        <v>24.989795918367001</v>
      </c>
      <c r="J50" s="96">
        <f t="shared" si="69"/>
        <v>22.916834000000001</v>
      </c>
      <c r="K50" s="96">
        <f t="shared" si="7"/>
        <v>15.537521</v>
      </c>
      <c r="L50" s="96">
        <f t="shared" si="8"/>
        <v>24.989795918367001</v>
      </c>
      <c r="M50" s="96">
        <f t="shared" si="9"/>
        <v>0</v>
      </c>
      <c r="N50" s="96">
        <f t="shared" si="10"/>
        <v>0</v>
      </c>
      <c r="O50" s="96">
        <f t="shared" si="11"/>
        <v>24.989795918367001</v>
      </c>
      <c r="P50" s="96">
        <f t="shared" si="12"/>
        <v>0</v>
      </c>
      <c r="Q50" s="96">
        <f t="shared" si="13"/>
        <v>0</v>
      </c>
      <c r="R50" s="96">
        <f t="shared" si="14"/>
        <v>24.989795918367001</v>
      </c>
      <c r="S50" s="96">
        <f t="shared" si="15"/>
        <v>0</v>
      </c>
      <c r="T50" s="96">
        <f t="shared" si="16"/>
        <v>0</v>
      </c>
      <c r="U50" s="96">
        <f t="shared" si="17"/>
        <v>24.989795918367001</v>
      </c>
      <c r="V50" s="96">
        <f t="shared" si="18"/>
        <v>0</v>
      </c>
      <c r="W50" s="96">
        <f t="shared" si="19"/>
        <v>0</v>
      </c>
      <c r="X50" s="87">
        <f t="shared" si="20"/>
        <v>0</v>
      </c>
      <c r="Y50" s="87">
        <f t="shared" ref="Y50:Z50" si="85">C574</f>
        <v>0</v>
      </c>
      <c r="Z50" s="87">
        <f t="shared" si="85"/>
        <v>0</v>
      </c>
      <c r="AB50">
        <v>23479591836.735001</v>
      </c>
      <c r="AC50">
        <v>-28.789259000000001</v>
      </c>
      <c r="AD50">
        <v>16.688594999999999</v>
      </c>
      <c r="AE50">
        <v>25.342721999999998</v>
      </c>
      <c r="AF50">
        <v>-100.69587</v>
      </c>
      <c r="AG50">
        <v>-8.6541251999999993</v>
      </c>
      <c r="AH50" s="95"/>
      <c r="AI50" s="96">
        <f t="shared" si="71"/>
        <v>24.989795918367001</v>
      </c>
      <c r="AJ50" s="96">
        <f t="shared" si="72"/>
        <v>20.813030000000001</v>
      </c>
      <c r="AK50" s="96">
        <f t="shared" si="22"/>
        <v>11.913803</v>
      </c>
      <c r="AL50" s="96">
        <f t="shared" si="23"/>
        <v>24.989795918367001</v>
      </c>
      <c r="AM50" s="96">
        <f t="shared" si="24"/>
        <v>0</v>
      </c>
      <c r="AN50" s="96">
        <f t="shared" si="25"/>
        <v>0</v>
      </c>
      <c r="AO50" s="96">
        <f t="shared" si="26"/>
        <v>24.989795918367001</v>
      </c>
      <c r="AP50" s="87">
        <f t="shared" si="27"/>
        <v>0</v>
      </c>
      <c r="AQ50" s="96">
        <f t="shared" si="28"/>
        <v>0</v>
      </c>
      <c r="AR50" s="96">
        <f t="shared" si="29"/>
        <v>24.989795918367001</v>
      </c>
      <c r="AS50" s="96">
        <f t="shared" si="30"/>
        <v>0</v>
      </c>
      <c r="AT50" s="96">
        <f t="shared" si="31"/>
        <v>0</v>
      </c>
      <c r="AU50" s="96">
        <f t="shared" si="32"/>
        <v>24.989795918367001</v>
      </c>
      <c r="AV50" s="96">
        <f t="shared" si="33"/>
        <v>0</v>
      </c>
      <c r="AW50" s="96">
        <f t="shared" si="34"/>
        <v>0</v>
      </c>
      <c r="AX50" s="87">
        <f t="shared" si="35"/>
        <v>0</v>
      </c>
      <c r="AY50" s="87">
        <f t="shared" si="36"/>
        <v>0</v>
      </c>
      <c r="AZ50" s="87">
        <f t="shared" si="37"/>
        <v>0</v>
      </c>
      <c r="BA50" s="95"/>
    </row>
    <row r="51" spans="2:53" x14ac:dyDescent="0.25">
      <c r="B51">
        <v>23857142857.143002</v>
      </c>
      <c r="C51">
        <v>-27.853987</v>
      </c>
      <c r="D51">
        <v>17.516577000000002</v>
      </c>
      <c r="E51">
        <v>25.222221000000001</v>
      </c>
      <c r="F51">
        <v>-100.63608000000001</v>
      </c>
      <c r="G51">
        <v>-7.7056440999999998</v>
      </c>
      <c r="H51" s="95"/>
      <c r="I51" s="96">
        <f t="shared" si="68"/>
        <v>25.367346938776002</v>
      </c>
      <c r="J51" s="96">
        <f t="shared" si="69"/>
        <v>21.187752</v>
      </c>
      <c r="K51" s="96">
        <f t="shared" si="7"/>
        <v>13.795014</v>
      </c>
      <c r="L51" s="96">
        <f t="shared" si="8"/>
        <v>25.367346938776002</v>
      </c>
      <c r="M51" s="96">
        <f t="shared" si="9"/>
        <v>0</v>
      </c>
      <c r="N51" s="96">
        <f t="shared" si="10"/>
        <v>0</v>
      </c>
      <c r="O51" s="96">
        <f t="shared" si="11"/>
        <v>25.367346938776002</v>
      </c>
      <c r="P51" s="96">
        <f t="shared" si="12"/>
        <v>0</v>
      </c>
      <c r="Q51" s="96">
        <f t="shared" si="13"/>
        <v>0</v>
      </c>
      <c r="R51" s="96">
        <f t="shared" si="14"/>
        <v>25.367346938776002</v>
      </c>
      <c r="S51" s="96">
        <f t="shared" si="15"/>
        <v>0</v>
      </c>
      <c r="T51" s="96">
        <f t="shared" si="16"/>
        <v>0</v>
      </c>
      <c r="U51" s="96">
        <f t="shared" si="17"/>
        <v>25.367346938776002</v>
      </c>
      <c r="V51" s="96">
        <f t="shared" si="18"/>
        <v>0</v>
      </c>
      <c r="W51" s="96">
        <f t="shared" si="19"/>
        <v>0</v>
      </c>
      <c r="X51" s="87">
        <f t="shared" si="20"/>
        <v>0</v>
      </c>
      <c r="Y51" s="87">
        <f t="shared" ref="Y51:Z51" si="86">C575</f>
        <v>0</v>
      </c>
      <c r="Z51" s="87">
        <f t="shared" si="86"/>
        <v>0</v>
      </c>
      <c r="AB51">
        <v>23857142857.143002</v>
      </c>
      <c r="AC51">
        <v>-28.397811999999998</v>
      </c>
      <c r="AD51">
        <v>15.025323</v>
      </c>
      <c r="AE51">
        <v>23.646045999999998</v>
      </c>
      <c r="AF51">
        <v>-94.399383999999998</v>
      </c>
      <c r="AG51">
        <v>-8.6207218000000001</v>
      </c>
      <c r="AH51" s="95"/>
      <c r="AI51" s="96">
        <f t="shared" si="71"/>
        <v>25.367346938776002</v>
      </c>
      <c r="AJ51" s="96">
        <f t="shared" si="72"/>
        <v>20.824894</v>
      </c>
      <c r="AK51" s="96">
        <f t="shared" si="22"/>
        <v>11.9816</v>
      </c>
      <c r="AL51" s="96">
        <f t="shared" si="23"/>
        <v>25.367346938776002</v>
      </c>
      <c r="AM51" s="96">
        <f t="shared" si="24"/>
        <v>0</v>
      </c>
      <c r="AN51" s="96">
        <f t="shared" si="25"/>
        <v>0</v>
      </c>
      <c r="AO51" s="96">
        <f t="shared" si="26"/>
        <v>25.367346938776002</v>
      </c>
      <c r="AP51" s="87">
        <f t="shared" si="27"/>
        <v>0</v>
      </c>
      <c r="AQ51" s="96">
        <f t="shared" si="28"/>
        <v>0</v>
      </c>
      <c r="AR51" s="96">
        <f t="shared" si="29"/>
        <v>25.367346938776002</v>
      </c>
      <c r="AS51" s="96">
        <f t="shared" si="30"/>
        <v>0</v>
      </c>
      <c r="AT51" s="96">
        <f t="shared" si="31"/>
        <v>0</v>
      </c>
      <c r="AU51" s="96">
        <f t="shared" si="32"/>
        <v>25.367346938776002</v>
      </c>
      <c r="AV51" s="96">
        <f t="shared" si="33"/>
        <v>0</v>
      </c>
      <c r="AW51" s="96">
        <f t="shared" si="34"/>
        <v>0</v>
      </c>
      <c r="AX51" s="87">
        <f t="shared" si="35"/>
        <v>0</v>
      </c>
      <c r="AY51" s="87">
        <f t="shared" si="36"/>
        <v>0</v>
      </c>
      <c r="AZ51" s="87">
        <f t="shared" si="37"/>
        <v>0</v>
      </c>
      <c r="BA51" s="95"/>
    </row>
    <row r="52" spans="2:53" x14ac:dyDescent="0.25">
      <c r="B52">
        <v>24234693877.550999</v>
      </c>
      <c r="C52">
        <v>-27.834951</v>
      </c>
      <c r="D52">
        <v>17.730329999999999</v>
      </c>
      <c r="E52">
        <v>25.473742999999999</v>
      </c>
      <c r="F52">
        <v>-96.513962000000006</v>
      </c>
      <c r="G52">
        <v>-7.7434124999999998</v>
      </c>
      <c r="H52" s="95"/>
      <c r="I52" s="96">
        <f t="shared" si="68"/>
        <v>25.744897959183998</v>
      </c>
      <c r="J52" s="96">
        <f t="shared" si="69"/>
        <v>20.021844999999999</v>
      </c>
      <c r="K52" s="96">
        <f t="shared" si="7"/>
        <v>12.632483000000001</v>
      </c>
      <c r="L52" s="96">
        <f t="shared" si="8"/>
        <v>25.744897959183998</v>
      </c>
      <c r="M52" s="96">
        <f t="shared" si="9"/>
        <v>0</v>
      </c>
      <c r="N52" s="96">
        <f t="shared" si="10"/>
        <v>0</v>
      </c>
      <c r="O52" s="96">
        <f t="shared" si="11"/>
        <v>25.744897959183998</v>
      </c>
      <c r="P52" s="96">
        <f t="shared" si="12"/>
        <v>0</v>
      </c>
      <c r="Q52" s="96">
        <f t="shared" si="13"/>
        <v>0</v>
      </c>
      <c r="R52" s="96">
        <f t="shared" si="14"/>
        <v>25.744897959183998</v>
      </c>
      <c r="S52" s="96">
        <f t="shared" si="15"/>
        <v>0</v>
      </c>
      <c r="T52" s="96">
        <f t="shared" si="16"/>
        <v>0</v>
      </c>
      <c r="U52" s="96">
        <f t="shared" si="17"/>
        <v>25.744897959183998</v>
      </c>
      <c r="V52" s="96">
        <f t="shared" si="18"/>
        <v>0</v>
      </c>
      <c r="W52" s="96">
        <f t="shared" si="19"/>
        <v>0</v>
      </c>
      <c r="X52" s="87">
        <f t="shared" si="20"/>
        <v>0</v>
      </c>
      <c r="Y52" s="87">
        <f t="shared" ref="Y52:Z52" si="87">C576</f>
        <v>0</v>
      </c>
      <c r="Z52" s="87">
        <f t="shared" si="87"/>
        <v>0</v>
      </c>
      <c r="AB52">
        <v>24234693877.550999</v>
      </c>
      <c r="AC52">
        <v>-28.615787999999998</v>
      </c>
      <c r="AD52">
        <v>13.402511000000001</v>
      </c>
      <c r="AE52">
        <v>22.012004999999998</v>
      </c>
      <c r="AF52">
        <v>-92.465255999999997</v>
      </c>
      <c r="AG52">
        <v>-8.6094933000000005</v>
      </c>
      <c r="AH52" s="95"/>
      <c r="AI52" s="96">
        <f t="shared" si="71"/>
        <v>25.744897959183998</v>
      </c>
      <c r="AJ52" s="96">
        <f t="shared" si="72"/>
        <v>20.637478000000002</v>
      </c>
      <c r="AK52" s="96">
        <f t="shared" si="22"/>
        <v>11.889163</v>
      </c>
      <c r="AL52" s="96">
        <f t="shared" si="23"/>
        <v>25.744897959183998</v>
      </c>
      <c r="AM52" s="96">
        <f t="shared" si="24"/>
        <v>0</v>
      </c>
      <c r="AN52" s="96">
        <f t="shared" si="25"/>
        <v>0</v>
      </c>
      <c r="AO52" s="96">
        <f t="shared" si="26"/>
        <v>25.744897959183998</v>
      </c>
      <c r="AP52" s="87">
        <f t="shared" si="27"/>
        <v>0</v>
      </c>
      <c r="AQ52" s="96">
        <f t="shared" si="28"/>
        <v>0</v>
      </c>
      <c r="AR52" s="96">
        <f t="shared" si="29"/>
        <v>25.744897959183998</v>
      </c>
      <c r="AS52" s="96">
        <f t="shared" si="30"/>
        <v>0</v>
      </c>
      <c r="AT52" s="96">
        <f t="shared" si="31"/>
        <v>0</v>
      </c>
      <c r="AU52" s="96">
        <f t="shared" si="32"/>
        <v>25.744897959183998</v>
      </c>
      <c r="AV52" s="96">
        <f t="shared" si="33"/>
        <v>0</v>
      </c>
      <c r="AW52" s="96">
        <f t="shared" si="34"/>
        <v>0</v>
      </c>
      <c r="AX52" s="87">
        <f t="shared" si="35"/>
        <v>0</v>
      </c>
      <c r="AY52" s="87">
        <f t="shared" si="36"/>
        <v>0</v>
      </c>
      <c r="AZ52" s="87">
        <f t="shared" si="37"/>
        <v>0</v>
      </c>
      <c r="BA52" s="95"/>
    </row>
    <row r="53" spans="2:53" x14ac:dyDescent="0.25">
      <c r="B53">
        <v>24612244897.959</v>
      </c>
      <c r="C53">
        <v>-27.451146999999999</v>
      </c>
      <c r="D53">
        <v>16.506397</v>
      </c>
      <c r="E53">
        <v>24.129390999999998</v>
      </c>
      <c r="F53">
        <v>-98.652198999999996</v>
      </c>
      <c r="G53">
        <v>-7.6229930000000001</v>
      </c>
      <c r="H53" s="95"/>
      <c r="I53" s="96">
        <f t="shared" si="68"/>
        <v>26.122448979592001</v>
      </c>
      <c r="J53" s="96">
        <f t="shared" si="69"/>
        <v>19.196596</v>
      </c>
      <c r="K53" s="96">
        <f t="shared" si="7"/>
        <v>11.657830000000001</v>
      </c>
      <c r="L53" s="96">
        <f t="shared" si="8"/>
        <v>26.122448979592001</v>
      </c>
      <c r="M53" s="96">
        <f t="shared" si="9"/>
        <v>0</v>
      </c>
      <c r="N53" s="96">
        <f t="shared" si="10"/>
        <v>0</v>
      </c>
      <c r="O53" s="96">
        <f t="shared" si="11"/>
        <v>26.122448979592001</v>
      </c>
      <c r="P53" s="96">
        <f t="shared" si="12"/>
        <v>0</v>
      </c>
      <c r="Q53" s="96">
        <f t="shared" si="13"/>
        <v>0</v>
      </c>
      <c r="R53" s="96">
        <f t="shared" si="14"/>
        <v>26.122448979592001</v>
      </c>
      <c r="S53" s="96">
        <f t="shared" si="15"/>
        <v>0</v>
      </c>
      <c r="T53" s="96">
        <f t="shared" si="16"/>
        <v>0</v>
      </c>
      <c r="U53" s="96">
        <f t="shared" si="17"/>
        <v>26.122448979592001</v>
      </c>
      <c r="V53" s="96">
        <f t="shared" si="18"/>
        <v>0</v>
      </c>
      <c r="W53" s="96">
        <f t="shared" si="19"/>
        <v>0</v>
      </c>
      <c r="X53" s="87">
        <f t="shared" si="20"/>
        <v>0</v>
      </c>
      <c r="Y53" s="87">
        <f t="shared" ref="Y53:Z53" si="88">C577</f>
        <v>0</v>
      </c>
      <c r="Z53" s="87">
        <f t="shared" si="88"/>
        <v>0</v>
      </c>
      <c r="AB53">
        <v>24612244897.959</v>
      </c>
      <c r="AC53">
        <v>-28.771142999999999</v>
      </c>
      <c r="AD53">
        <v>12.447803</v>
      </c>
      <c r="AE53">
        <v>21.168559999999999</v>
      </c>
      <c r="AF53">
        <v>-90.904655000000005</v>
      </c>
      <c r="AG53">
        <v>-8.7207574999999995</v>
      </c>
      <c r="AH53" s="95"/>
      <c r="AI53" s="96">
        <f t="shared" si="71"/>
        <v>26.122448979592001</v>
      </c>
      <c r="AJ53" s="96">
        <f t="shared" si="72"/>
        <v>19.232748000000001</v>
      </c>
      <c r="AK53" s="96">
        <f t="shared" si="22"/>
        <v>9.1647710999999994</v>
      </c>
      <c r="AL53" s="96">
        <f t="shared" si="23"/>
        <v>26.122448979592001</v>
      </c>
      <c r="AM53" s="96">
        <f t="shared" si="24"/>
        <v>0</v>
      </c>
      <c r="AN53" s="96">
        <f t="shared" si="25"/>
        <v>0</v>
      </c>
      <c r="AO53" s="96">
        <f t="shared" si="26"/>
        <v>26.122448979592001</v>
      </c>
      <c r="AP53" s="87">
        <f t="shared" si="27"/>
        <v>0</v>
      </c>
      <c r="AQ53" s="96">
        <f t="shared" si="28"/>
        <v>0</v>
      </c>
      <c r="AR53" s="96">
        <f t="shared" si="29"/>
        <v>26.122448979592001</v>
      </c>
      <c r="AS53" s="96">
        <f t="shared" si="30"/>
        <v>0</v>
      </c>
      <c r="AT53" s="96">
        <f t="shared" si="31"/>
        <v>0</v>
      </c>
      <c r="AU53" s="96">
        <f t="shared" si="32"/>
        <v>26.122448979592001</v>
      </c>
      <c r="AV53" s="96">
        <f t="shared" si="33"/>
        <v>0</v>
      </c>
      <c r="AW53" s="96">
        <f t="shared" si="34"/>
        <v>0</v>
      </c>
      <c r="AX53" s="87">
        <f t="shared" si="35"/>
        <v>0</v>
      </c>
      <c r="AY53" s="87">
        <f t="shared" si="36"/>
        <v>0</v>
      </c>
      <c r="AZ53" s="87">
        <f t="shared" si="37"/>
        <v>0</v>
      </c>
      <c r="BA53" s="95"/>
    </row>
    <row r="54" spans="2:53" x14ac:dyDescent="0.25">
      <c r="B54">
        <v>24989795918.367001</v>
      </c>
      <c r="C54">
        <v>-27.667048999999999</v>
      </c>
      <c r="D54">
        <v>15.537521</v>
      </c>
      <c r="E54">
        <v>22.916834000000001</v>
      </c>
      <c r="F54">
        <v>-92.731667000000002</v>
      </c>
      <c r="G54">
        <v>-7.3793110999999998</v>
      </c>
      <c r="H54" s="95"/>
      <c r="I54" s="96">
        <f t="shared" si="68"/>
        <v>26.5</v>
      </c>
      <c r="J54" s="96">
        <f t="shared" si="69"/>
        <v>18.347137</v>
      </c>
      <c r="K54" s="96">
        <f t="shared" si="7"/>
        <v>10.77543</v>
      </c>
      <c r="L54" s="96">
        <f t="shared" si="8"/>
        <v>26.5</v>
      </c>
      <c r="M54" s="96">
        <f t="shared" si="9"/>
        <v>0</v>
      </c>
      <c r="N54" s="96">
        <f t="shared" si="10"/>
        <v>0</v>
      </c>
      <c r="O54" s="96">
        <f t="shared" si="11"/>
        <v>26.5</v>
      </c>
      <c r="P54" s="96">
        <f t="shared" si="12"/>
        <v>0</v>
      </c>
      <c r="Q54" s="96">
        <f t="shared" si="13"/>
        <v>0</v>
      </c>
      <c r="R54" s="96">
        <f t="shared" si="14"/>
        <v>26.5</v>
      </c>
      <c r="S54" s="96">
        <f t="shared" si="15"/>
        <v>0</v>
      </c>
      <c r="T54" s="96">
        <f t="shared" si="16"/>
        <v>0</v>
      </c>
      <c r="U54" s="96">
        <f t="shared" si="17"/>
        <v>26.5</v>
      </c>
      <c r="V54" s="96">
        <f t="shared" si="18"/>
        <v>0</v>
      </c>
      <c r="W54" s="96">
        <f t="shared" si="19"/>
        <v>0</v>
      </c>
      <c r="X54" s="87">
        <f t="shared" si="20"/>
        <v>0</v>
      </c>
      <c r="Y54" s="87">
        <f t="shared" ref="Y54:Z54" si="89">C578</f>
        <v>0</v>
      </c>
      <c r="Z54" s="87">
        <f t="shared" si="89"/>
        <v>0</v>
      </c>
      <c r="AB54">
        <v>24989795918.367001</v>
      </c>
      <c r="AC54">
        <v>-28.600339999999999</v>
      </c>
      <c r="AD54">
        <v>11.913803</v>
      </c>
      <c r="AE54">
        <v>20.813030000000001</v>
      </c>
      <c r="AF54">
        <v>-89.278717</v>
      </c>
      <c r="AG54">
        <v>-8.8992270999999992</v>
      </c>
      <c r="AH54" s="95"/>
      <c r="AI54" s="96">
        <f t="shared" si="71"/>
        <v>26.5</v>
      </c>
      <c r="AJ54" s="96">
        <f t="shared" si="72"/>
        <v>18.996593000000001</v>
      </c>
      <c r="AK54" s="96">
        <f t="shared" si="22"/>
        <v>9.0829457999999992</v>
      </c>
      <c r="AL54" s="96">
        <f t="shared" si="23"/>
        <v>26.5</v>
      </c>
      <c r="AM54" s="96">
        <f t="shared" si="24"/>
        <v>0</v>
      </c>
      <c r="AN54" s="96">
        <f t="shared" si="25"/>
        <v>0</v>
      </c>
      <c r="AO54" s="96">
        <f t="shared" si="26"/>
        <v>26.5</v>
      </c>
      <c r="AP54" s="87">
        <f t="shared" si="27"/>
        <v>0</v>
      </c>
      <c r="AQ54" s="96">
        <f t="shared" si="28"/>
        <v>0</v>
      </c>
      <c r="AR54" s="96">
        <f t="shared" si="29"/>
        <v>26.5</v>
      </c>
      <c r="AS54" s="96">
        <f t="shared" si="30"/>
        <v>0</v>
      </c>
      <c r="AT54" s="96">
        <f t="shared" si="31"/>
        <v>0</v>
      </c>
      <c r="AU54" s="96">
        <f t="shared" si="32"/>
        <v>26.5</v>
      </c>
      <c r="AV54" s="96">
        <f t="shared" si="33"/>
        <v>0</v>
      </c>
      <c r="AW54" s="96">
        <f t="shared" si="34"/>
        <v>0</v>
      </c>
      <c r="AX54" s="87">
        <f t="shared" si="35"/>
        <v>0</v>
      </c>
      <c r="AY54" s="87">
        <f t="shared" si="36"/>
        <v>0</v>
      </c>
      <c r="AZ54" s="87">
        <f t="shared" si="37"/>
        <v>0</v>
      </c>
    </row>
    <row r="55" spans="2:53" x14ac:dyDescent="0.25">
      <c r="B55">
        <v>25367346938.776001</v>
      </c>
      <c r="C55">
        <v>-27.012882000000001</v>
      </c>
      <c r="D55">
        <v>13.795014</v>
      </c>
      <c r="E55">
        <v>21.187752</v>
      </c>
      <c r="F55">
        <v>-88.234497000000005</v>
      </c>
      <c r="G55">
        <v>-7.3927369000000001</v>
      </c>
      <c r="H55" s="95"/>
      <c r="I55" s="96">
        <f t="shared" si="68"/>
        <v>26.877551020407999</v>
      </c>
      <c r="J55" s="96">
        <f t="shared" si="69"/>
        <v>18.067627000000002</v>
      </c>
      <c r="K55" s="96">
        <f t="shared" si="7"/>
        <v>10.689368999999999</v>
      </c>
      <c r="L55" s="96">
        <f t="shared" si="8"/>
        <v>26.877551020407999</v>
      </c>
      <c r="M55" s="96">
        <f t="shared" si="9"/>
        <v>0</v>
      </c>
      <c r="N55" s="96">
        <f t="shared" si="10"/>
        <v>0</v>
      </c>
      <c r="O55" s="96">
        <f t="shared" si="11"/>
        <v>26.877551020407999</v>
      </c>
      <c r="P55" s="96">
        <f t="shared" si="12"/>
        <v>0</v>
      </c>
      <c r="Q55" s="96">
        <f t="shared" si="13"/>
        <v>0</v>
      </c>
      <c r="R55" s="96">
        <f t="shared" si="14"/>
        <v>26.877551020407999</v>
      </c>
      <c r="S55" s="96">
        <f t="shared" si="15"/>
        <v>0</v>
      </c>
      <c r="T55" s="96">
        <f t="shared" si="16"/>
        <v>0</v>
      </c>
      <c r="U55" s="96">
        <f t="shared" si="17"/>
        <v>26.877551020407999</v>
      </c>
      <c r="V55" s="96">
        <f t="shared" si="18"/>
        <v>0</v>
      </c>
      <c r="W55" s="96">
        <f t="shared" si="19"/>
        <v>0</v>
      </c>
      <c r="X55" s="87">
        <f t="shared" si="20"/>
        <v>0</v>
      </c>
      <c r="Y55" s="87">
        <f t="shared" ref="Y55:Z55" si="90">C579</f>
        <v>0</v>
      </c>
      <c r="Z55" s="87">
        <f t="shared" si="90"/>
        <v>0</v>
      </c>
      <c r="AB55">
        <v>25367346938.776001</v>
      </c>
      <c r="AC55">
        <v>-29.201847000000001</v>
      </c>
      <c r="AD55">
        <v>11.9816</v>
      </c>
      <c r="AE55">
        <v>20.824894</v>
      </c>
      <c r="AF55">
        <v>-91.019431999999995</v>
      </c>
      <c r="AG55">
        <v>-8.8432940999999996</v>
      </c>
      <c r="AH55" s="95"/>
      <c r="AI55" s="96">
        <f t="shared" si="71"/>
        <v>26.877551020407999</v>
      </c>
      <c r="AJ55" s="96">
        <f t="shared" si="72"/>
        <v>21.499178000000001</v>
      </c>
      <c r="AK55" s="96">
        <f t="shared" si="22"/>
        <v>11.753012</v>
      </c>
      <c r="AL55" s="96">
        <f t="shared" si="23"/>
        <v>26.877551020407999</v>
      </c>
      <c r="AM55" s="96">
        <f t="shared" si="24"/>
        <v>0</v>
      </c>
      <c r="AN55" s="96">
        <f t="shared" si="25"/>
        <v>0</v>
      </c>
      <c r="AO55" s="96">
        <f t="shared" si="26"/>
        <v>26.877551020407999</v>
      </c>
      <c r="AP55" s="87">
        <f t="shared" si="27"/>
        <v>0</v>
      </c>
      <c r="AQ55" s="96">
        <f t="shared" si="28"/>
        <v>0</v>
      </c>
      <c r="AR55" s="96">
        <f t="shared" si="29"/>
        <v>26.877551020407999</v>
      </c>
      <c r="AS55" s="96">
        <f t="shared" si="30"/>
        <v>0</v>
      </c>
      <c r="AT55" s="96">
        <f t="shared" si="31"/>
        <v>0</v>
      </c>
      <c r="AU55" s="96">
        <f t="shared" si="32"/>
        <v>26.877551020407999</v>
      </c>
      <c r="AV55" s="96">
        <f t="shared" si="33"/>
        <v>0</v>
      </c>
      <c r="AW55" s="96">
        <f t="shared" si="34"/>
        <v>0</v>
      </c>
      <c r="AX55" s="87">
        <f t="shared" si="35"/>
        <v>0</v>
      </c>
      <c r="AY55" s="87">
        <f t="shared" si="36"/>
        <v>0</v>
      </c>
      <c r="AZ55" s="87">
        <f t="shared" si="37"/>
        <v>0</v>
      </c>
    </row>
    <row r="56" spans="2:53" x14ac:dyDescent="0.25">
      <c r="B56">
        <v>25744897959.183998</v>
      </c>
      <c r="C56">
        <v>-27.545497999999998</v>
      </c>
      <c r="D56">
        <v>12.632483000000001</v>
      </c>
      <c r="E56">
        <v>20.021844999999999</v>
      </c>
      <c r="F56">
        <v>-88.480202000000006</v>
      </c>
      <c r="G56">
        <v>-7.3893608999999998</v>
      </c>
      <c r="H56" s="95"/>
      <c r="I56" s="96">
        <f t="shared" si="68"/>
        <v>27.255102040816002</v>
      </c>
      <c r="J56" s="96">
        <f t="shared" si="69"/>
        <v>17.999046</v>
      </c>
      <c r="K56" s="96">
        <f t="shared" si="7"/>
        <v>10.711131999999999</v>
      </c>
      <c r="L56" s="96">
        <f t="shared" si="8"/>
        <v>27.255102040816002</v>
      </c>
      <c r="M56" s="96">
        <f t="shared" si="9"/>
        <v>0</v>
      </c>
      <c r="N56" s="96">
        <f t="shared" si="10"/>
        <v>0</v>
      </c>
      <c r="O56" s="96">
        <f t="shared" si="11"/>
        <v>27.255102040816002</v>
      </c>
      <c r="P56" s="96">
        <f t="shared" si="12"/>
        <v>0</v>
      </c>
      <c r="Q56" s="96">
        <f t="shared" si="13"/>
        <v>0</v>
      </c>
      <c r="R56" s="96">
        <f t="shared" si="14"/>
        <v>27.255102040816002</v>
      </c>
      <c r="S56" s="96">
        <f t="shared" si="15"/>
        <v>0</v>
      </c>
      <c r="T56" s="96">
        <f t="shared" si="16"/>
        <v>0</v>
      </c>
      <c r="U56" s="96">
        <f t="shared" si="17"/>
        <v>27.255102040816002</v>
      </c>
      <c r="V56" s="96">
        <f t="shared" si="18"/>
        <v>0</v>
      </c>
      <c r="W56" s="96">
        <f t="shared" si="19"/>
        <v>0</v>
      </c>
      <c r="X56" s="87">
        <f t="shared" si="20"/>
        <v>0</v>
      </c>
      <c r="Y56" s="87">
        <f t="shared" ref="Y56:Z56" si="91">C580</f>
        <v>0</v>
      </c>
      <c r="Z56" s="87">
        <f t="shared" si="91"/>
        <v>0</v>
      </c>
      <c r="AB56">
        <v>25744897959.183998</v>
      </c>
      <c r="AC56">
        <v>-28.543832999999999</v>
      </c>
      <c r="AD56">
        <v>11.889163</v>
      </c>
      <c r="AE56">
        <v>20.637478000000002</v>
      </c>
      <c r="AF56">
        <v>-90.629508999999999</v>
      </c>
      <c r="AG56">
        <v>-8.7483158000000003</v>
      </c>
      <c r="AH56" s="95"/>
      <c r="AI56" s="96">
        <f t="shared" si="71"/>
        <v>27.255102040816002</v>
      </c>
      <c r="AJ56" s="96">
        <f t="shared" si="72"/>
        <v>22.592693000000001</v>
      </c>
      <c r="AK56" s="96">
        <f t="shared" si="22"/>
        <v>13.363512999999999</v>
      </c>
      <c r="AL56" s="96">
        <f t="shared" si="23"/>
        <v>27.255102040816002</v>
      </c>
      <c r="AM56" s="96">
        <f t="shared" si="24"/>
        <v>0</v>
      </c>
      <c r="AN56" s="96">
        <f t="shared" si="25"/>
        <v>0</v>
      </c>
      <c r="AO56" s="96">
        <f t="shared" si="26"/>
        <v>27.255102040816002</v>
      </c>
      <c r="AP56" s="87">
        <f t="shared" si="27"/>
        <v>0</v>
      </c>
      <c r="AQ56" s="96">
        <f t="shared" si="28"/>
        <v>0</v>
      </c>
      <c r="AR56" s="96">
        <f t="shared" si="29"/>
        <v>27.255102040816002</v>
      </c>
      <c r="AS56" s="96">
        <f t="shared" si="30"/>
        <v>0</v>
      </c>
      <c r="AT56" s="96">
        <f t="shared" si="31"/>
        <v>0</v>
      </c>
      <c r="AU56" s="96">
        <f t="shared" si="32"/>
        <v>27.255102040816002</v>
      </c>
      <c r="AV56" s="96">
        <f t="shared" si="33"/>
        <v>0</v>
      </c>
      <c r="AW56" s="96">
        <f t="shared" si="34"/>
        <v>0</v>
      </c>
      <c r="AX56" s="87">
        <f t="shared" si="35"/>
        <v>0</v>
      </c>
      <c r="AY56" s="87">
        <f t="shared" si="36"/>
        <v>0</v>
      </c>
      <c r="AZ56" s="87">
        <f t="shared" si="37"/>
        <v>0</v>
      </c>
    </row>
    <row r="57" spans="2:53" x14ac:dyDescent="0.25">
      <c r="B57">
        <v>26122448979.591999</v>
      </c>
      <c r="C57">
        <v>-27.595424999999999</v>
      </c>
      <c r="D57">
        <v>11.657830000000001</v>
      </c>
      <c r="E57">
        <v>19.196596</v>
      </c>
      <c r="F57">
        <v>-85.541602999999995</v>
      </c>
      <c r="G57">
        <v>-7.5387658999999996</v>
      </c>
      <c r="H57" s="95"/>
      <c r="I57" s="96">
        <f t="shared" si="68"/>
        <v>27.632653061223998</v>
      </c>
      <c r="J57" s="96">
        <f t="shared" si="69"/>
        <v>19.214124999999999</v>
      </c>
      <c r="K57" s="96">
        <f t="shared" si="7"/>
        <v>12.063094</v>
      </c>
      <c r="L57" s="96">
        <f t="shared" si="8"/>
        <v>27.632653061223998</v>
      </c>
      <c r="M57" s="96">
        <f t="shared" si="9"/>
        <v>0</v>
      </c>
      <c r="N57" s="96">
        <f t="shared" si="10"/>
        <v>0</v>
      </c>
      <c r="O57" s="96">
        <f t="shared" si="11"/>
        <v>27.632653061223998</v>
      </c>
      <c r="P57" s="96">
        <f t="shared" si="12"/>
        <v>0</v>
      </c>
      <c r="Q57" s="96">
        <f t="shared" si="13"/>
        <v>0</v>
      </c>
      <c r="R57" s="96">
        <f t="shared" si="14"/>
        <v>27.632653061223998</v>
      </c>
      <c r="S57" s="96">
        <f t="shared" si="15"/>
        <v>0</v>
      </c>
      <c r="T57" s="96">
        <f t="shared" si="16"/>
        <v>0</v>
      </c>
      <c r="U57" s="96">
        <f t="shared" si="17"/>
        <v>27.632653061223998</v>
      </c>
      <c r="V57" s="96">
        <f t="shared" si="18"/>
        <v>0</v>
      </c>
      <c r="W57" s="96">
        <f t="shared" si="19"/>
        <v>0</v>
      </c>
      <c r="X57" s="87">
        <f t="shared" si="20"/>
        <v>0</v>
      </c>
      <c r="Y57" s="87">
        <f t="shared" ref="Y57:Z57" si="92">C581</f>
        <v>0</v>
      </c>
      <c r="Z57" s="87">
        <f t="shared" si="92"/>
        <v>0</v>
      </c>
      <c r="AB57">
        <v>26122448979.591999</v>
      </c>
      <c r="AC57">
        <v>-28.33736</v>
      </c>
      <c r="AD57">
        <v>9.1647710999999994</v>
      </c>
      <c r="AE57">
        <v>19.232748000000001</v>
      </c>
      <c r="AF57">
        <v>-87.935158000000001</v>
      </c>
      <c r="AG57">
        <v>-10.067977000000001</v>
      </c>
      <c r="AH57" s="95"/>
      <c r="AI57" s="96">
        <f t="shared" si="71"/>
        <v>27.632653061223998</v>
      </c>
      <c r="AJ57" s="96">
        <f t="shared" si="72"/>
        <v>24.448792999999998</v>
      </c>
      <c r="AK57" s="96">
        <f t="shared" si="22"/>
        <v>15.348166000000001</v>
      </c>
      <c r="AL57" s="96">
        <f t="shared" si="23"/>
        <v>27.632653061223998</v>
      </c>
      <c r="AM57" s="96">
        <f t="shared" si="24"/>
        <v>0</v>
      </c>
      <c r="AN57" s="96">
        <f t="shared" si="25"/>
        <v>0</v>
      </c>
      <c r="AO57" s="96">
        <f t="shared" si="26"/>
        <v>27.632653061223998</v>
      </c>
      <c r="AP57" s="87">
        <f t="shared" si="27"/>
        <v>0</v>
      </c>
      <c r="AQ57" s="96">
        <f t="shared" si="28"/>
        <v>0</v>
      </c>
      <c r="AR57" s="96">
        <f t="shared" si="29"/>
        <v>27.632653061223998</v>
      </c>
      <c r="AS57" s="96">
        <f t="shared" si="30"/>
        <v>0</v>
      </c>
      <c r="AT57" s="96">
        <f t="shared" si="31"/>
        <v>0</v>
      </c>
      <c r="AU57" s="96">
        <f t="shared" si="32"/>
        <v>27.632653061223998</v>
      </c>
      <c r="AV57" s="96">
        <f t="shared" si="33"/>
        <v>0</v>
      </c>
      <c r="AW57" s="96">
        <f t="shared" si="34"/>
        <v>0</v>
      </c>
      <c r="AX57" s="87">
        <f t="shared" si="35"/>
        <v>0</v>
      </c>
      <c r="AY57" s="87">
        <f t="shared" si="36"/>
        <v>0</v>
      </c>
      <c r="AZ57" s="87">
        <f t="shared" si="37"/>
        <v>0</v>
      </c>
    </row>
    <row r="58" spans="2:53" x14ac:dyDescent="0.25">
      <c r="B58">
        <v>26500000000</v>
      </c>
      <c r="C58">
        <v>-27.420964999999999</v>
      </c>
      <c r="D58">
        <v>10.77543</v>
      </c>
      <c r="E58">
        <v>18.347137</v>
      </c>
      <c r="F58">
        <v>-83.610832000000002</v>
      </c>
      <c r="G58">
        <v>-7.5717068000000003</v>
      </c>
      <c r="H58" s="95"/>
      <c r="I58" s="96">
        <f t="shared" si="68"/>
        <v>28.010204081632999</v>
      </c>
      <c r="J58" s="96">
        <f t="shared" si="69"/>
        <v>19.642420000000001</v>
      </c>
      <c r="K58" s="96">
        <f t="shared" si="7"/>
        <v>12.466098000000001</v>
      </c>
      <c r="L58" s="96">
        <f t="shared" si="8"/>
        <v>28.010204081632999</v>
      </c>
      <c r="M58" s="96">
        <f t="shared" si="9"/>
        <v>0</v>
      </c>
      <c r="N58" s="96">
        <f t="shared" si="10"/>
        <v>0</v>
      </c>
      <c r="O58" s="96">
        <f t="shared" si="11"/>
        <v>28.010204081632999</v>
      </c>
      <c r="P58" s="96">
        <f t="shared" si="12"/>
        <v>0</v>
      </c>
      <c r="Q58" s="96">
        <f t="shared" si="13"/>
        <v>0</v>
      </c>
      <c r="R58" s="96">
        <f t="shared" si="14"/>
        <v>28.010204081632999</v>
      </c>
      <c r="S58" s="96">
        <f t="shared" si="15"/>
        <v>0</v>
      </c>
      <c r="T58" s="96">
        <f t="shared" si="16"/>
        <v>0</v>
      </c>
      <c r="U58" s="96">
        <f t="shared" si="17"/>
        <v>28.010204081632999</v>
      </c>
      <c r="V58" s="96">
        <f t="shared" si="18"/>
        <v>0</v>
      </c>
      <c r="W58" s="96">
        <f t="shared" si="19"/>
        <v>0</v>
      </c>
      <c r="X58" s="87">
        <f t="shared" si="20"/>
        <v>0</v>
      </c>
      <c r="Y58" s="87">
        <f t="shared" ref="Y58:Z58" si="93">C582</f>
        <v>0</v>
      </c>
      <c r="Z58" s="87">
        <f t="shared" si="93"/>
        <v>0</v>
      </c>
      <c r="AB58">
        <v>26500000000</v>
      </c>
      <c r="AC58">
        <v>-30.239274999999999</v>
      </c>
      <c r="AD58">
        <v>9.0829457999999992</v>
      </c>
      <c r="AE58">
        <v>18.996593000000001</v>
      </c>
      <c r="AF58">
        <v>-87.675422999999995</v>
      </c>
      <c r="AG58">
        <v>-9.9136477000000003</v>
      </c>
      <c r="AH58" s="95"/>
      <c r="AI58" s="96">
        <f t="shared" si="71"/>
        <v>28.010204081632999</v>
      </c>
      <c r="AJ58" s="96">
        <f t="shared" si="72"/>
        <v>22.495463999999998</v>
      </c>
      <c r="AK58" s="96">
        <f t="shared" si="22"/>
        <v>13.811761000000001</v>
      </c>
      <c r="AL58" s="96">
        <f t="shared" si="23"/>
        <v>28.010204081632999</v>
      </c>
      <c r="AM58" s="96">
        <f t="shared" si="24"/>
        <v>0</v>
      </c>
      <c r="AN58" s="96">
        <f t="shared" si="25"/>
        <v>0</v>
      </c>
      <c r="AO58" s="96">
        <f t="shared" si="26"/>
        <v>28.010204081632999</v>
      </c>
      <c r="AP58" s="87">
        <f t="shared" si="27"/>
        <v>0</v>
      </c>
      <c r="AQ58" s="96">
        <f t="shared" si="28"/>
        <v>0</v>
      </c>
      <c r="AR58" s="96">
        <f t="shared" si="29"/>
        <v>28.010204081632999</v>
      </c>
      <c r="AS58" s="96">
        <f t="shared" si="30"/>
        <v>0</v>
      </c>
      <c r="AT58" s="96">
        <f t="shared" si="31"/>
        <v>0</v>
      </c>
      <c r="AU58" s="96">
        <f t="shared" si="32"/>
        <v>28.010204081632999</v>
      </c>
      <c r="AV58" s="96">
        <f t="shared" si="33"/>
        <v>0</v>
      </c>
      <c r="AW58" s="96">
        <f t="shared" si="34"/>
        <v>0</v>
      </c>
      <c r="AX58" s="87">
        <f t="shared" si="35"/>
        <v>0</v>
      </c>
      <c r="AY58" s="87">
        <f t="shared" si="36"/>
        <v>0</v>
      </c>
      <c r="AZ58" s="87">
        <f t="shared" si="37"/>
        <v>0</v>
      </c>
    </row>
    <row r="59" spans="2:53" x14ac:dyDescent="0.25">
      <c r="B59">
        <v>26877551020.408001</v>
      </c>
      <c r="C59">
        <v>-27.623705000000001</v>
      </c>
      <c r="D59">
        <v>10.689368999999999</v>
      </c>
      <c r="E59">
        <v>18.067627000000002</v>
      </c>
      <c r="F59">
        <v>-83.420424999999994</v>
      </c>
      <c r="G59">
        <v>-7.3782572999999996</v>
      </c>
      <c r="H59" s="95"/>
      <c r="I59" s="96">
        <f t="shared" si="68"/>
        <v>28.387755102041002</v>
      </c>
      <c r="J59" s="96">
        <f t="shared" si="69"/>
        <v>21.155401000000001</v>
      </c>
      <c r="K59" s="96">
        <f t="shared" si="7"/>
        <v>13.989027999999999</v>
      </c>
      <c r="L59" s="96">
        <f t="shared" si="8"/>
        <v>28.387755102041002</v>
      </c>
      <c r="M59" s="96">
        <f t="shared" si="9"/>
        <v>0</v>
      </c>
      <c r="N59" s="96">
        <f t="shared" si="10"/>
        <v>0</v>
      </c>
      <c r="O59" s="96">
        <f t="shared" si="11"/>
        <v>28.387755102041002</v>
      </c>
      <c r="P59" s="96">
        <f t="shared" si="12"/>
        <v>0</v>
      </c>
      <c r="Q59" s="96">
        <f t="shared" si="13"/>
        <v>0</v>
      </c>
      <c r="R59" s="96">
        <f t="shared" si="14"/>
        <v>28.387755102041002</v>
      </c>
      <c r="S59" s="96">
        <f t="shared" si="15"/>
        <v>0</v>
      </c>
      <c r="T59" s="96">
        <f t="shared" si="16"/>
        <v>0</v>
      </c>
      <c r="U59" s="96">
        <f t="shared" si="17"/>
        <v>28.387755102041002</v>
      </c>
      <c r="V59" s="96">
        <f t="shared" si="18"/>
        <v>0</v>
      </c>
      <c r="W59" s="96">
        <f t="shared" si="19"/>
        <v>0</v>
      </c>
      <c r="X59" s="87">
        <f t="shared" si="20"/>
        <v>0</v>
      </c>
      <c r="Y59" s="87">
        <f t="shared" ref="Y59:Z59" si="94">C583</f>
        <v>0</v>
      </c>
      <c r="Z59" s="87">
        <f t="shared" si="94"/>
        <v>0</v>
      </c>
      <c r="AB59">
        <v>26877551020.408001</v>
      </c>
      <c r="AC59">
        <v>-28.963094999999999</v>
      </c>
      <c r="AD59">
        <v>11.753012</v>
      </c>
      <c r="AE59">
        <v>21.499178000000001</v>
      </c>
      <c r="AF59">
        <v>-87.767112999999995</v>
      </c>
      <c r="AG59">
        <v>-9.7461672000000004</v>
      </c>
      <c r="AH59" s="95"/>
      <c r="AI59" s="96">
        <f t="shared" si="71"/>
        <v>28.387755102041002</v>
      </c>
      <c r="AJ59" s="96">
        <f t="shared" si="72"/>
        <v>23.491837</v>
      </c>
      <c r="AK59" s="96">
        <f t="shared" si="22"/>
        <v>14.806792</v>
      </c>
      <c r="AL59" s="96">
        <f t="shared" si="23"/>
        <v>28.387755102041002</v>
      </c>
      <c r="AM59" s="96">
        <f t="shared" si="24"/>
        <v>0</v>
      </c>
      <c r="AN59" s="96">
        <f t="shared" si="25"/>
        <v>0</v>
      </c>
      <c r="AO59" s="96">
        <f t="shared" si="26"/>
        <v>28.387755102041002</v>
      </c>
      <c r="AP59" s="87">
        <f t="shared" si="27"/>
        <v>0</v>
      </c>
      <c r="AQ59" s="96">
        <f t="shared" si="28"/>
        <v>0</v>
      </c>
      <c r="AR59" s="96">
        <f t="shared" si="29"/>
        <v>28.387755102041002</v>
      </c>
      <c r="AS59" s="96">
        <f t="shared" si="30"/>
        <v>0</v>
      </c>
      <c r="AT59" s="96">
        <f t="shared" si="31"/>
        <v>0</v>
      </c>
      <c r="AU59" s="96">
        <f t="shared" si="32"/>
        <v>28.387755102041002</v>
      </c>
      <c r="AV59" s="96">
        <f t="shared" si="33"/>
        <v>0</v>
      </c>
      <c r="AW59" s="96">
        <f t="shared" si="34"/>
        <v>0</v>
      </c>
      <c r="AX59" s="87">
        <f t="shared" si="35"/>
        <v>0</v>
      </c>
      <c r="AY59" s="87">
        <f t="shared" si="36"/>
        <v>0</v>
      </c>
      <c r="AZ59" s="87">
        <f t="shared" si="37"/>
        <v>0</v>
      </c>
    </row>
    <row r="60" spans="2:53" x14ac:dyDescent="0.25">
      <c r="B60">
        <v>27255102040.816002</v>
      </c>
      <c r="C60">
        <v>-26.87764</v>
      </c>
      <c r="D60">
        <v>10.711131999999999</v>
      </c>
      <c r="E60">
        <v>17.999046</v>
      </c>
      <c r="F60">
        <v>-82.871887000000001</v>
      </c>
      <c r="G60">
        <v>-7.2879148000000002</v>
      </c>
      <c r="H60" s="95"/>
      <c r="I60" s="96">
        <f t="shared" si="68"/>
        <v>28.765306122449001</v>
      </c>
      <c r="J60" s="96">
        <f t="shared" si="69"/>
        <v>20.729317000000002</v>
      </c>
      <c r="K60" s="96">
        <f t="shared" si="7"/>
        <v>13.600089000000001</v>
      </c>
      <c r="L60" s="96">
        <f t="shared" si="8"/>
        <v>28.765306122449001</v>
      </c>
      <c r="M60" s="96">
        <f t="shared" si="9"/>
        <v>0</v>
      </c>
      <c r="N60" s="96">
        <f t="shared" si="10"/>
        <v>0</v>
      </c>
      <c r="O60" s="96">
        <f t="shared" si="11"/>
        <v>28.765306122449001</v>
      </c>
      <c r="P60" s="96">
        <f t="shared" si="12"/>
        <v>0</v>
      </c>
      <c r="Q60" s="96">
        <f t="shared" si="13"/>
        <v>0</v>
      </c>
      <c r="R60" s="96">
        <f t="shared" si="14"/>
        <v>28.765306122449001</v>
      </c>
      <c r="S60" s="96">
        <f t="shared" si="15"/>
        <v>0</v>
      </c>
      <c r="T60" s="96">
        <f t="shared" si="16"/>
        <v>0</v>
      </c>
      <c r="U60" s="96">
        <f t="shared" si="17"/>
        <v>28.765306122449001</v>
      </c>
      <c r="V60" s="96">
        <f t="shared" si="18"/>
        <v>0</v>
      </c>
      <c r="W60" s="96">
        <f t="shared" si="19"/>
        <v>0</v>
      </c>
      <c r="X60" s="87">
        <f t="shared" si="20"/>
        <v>0</v>
      </c>
      <c r="Y60" s="87">
        <f t="shared" ref="Y60:Z60" si="95">C584</f>
        <v>0</v>
      </c>
      <c r="Z60" s="87">
        <f t="shared" si="95"/>
        <v>0</v>
      </c>
      <c r="AB60">
        <v>27255102040.816002</v>
      </c>
      <c r="AC60">
        <v>-30.185219</v>
      </c>
      <c r="AD60">
        <v>13.363512999999999</v>
      </c>
      <c r="AE60">
        <v>22.592693000000001</v>
      </c>
      <c r="AF60">
        <v>-103.2383</v>
      </c>
      <c r="AG60">
        <v>-9.2291802999999994</v>
      </c>
      <c r="AH60" s="95"/>
      <c r="AI60" s="96">
        <f t="shared" si="71"/>
        <v>28.765306122449001</v>
      </c>
      <c r="AJ60" s="96">
        <f t="shared" si="72"/>
        <v>23.583012</v>
      </c>
      <c r="AK60" s="96">
        <f t="shared" si="22"/>
        <v>14.784025</v>
      </c>
      <c r="AL60" s="96">
        <f t="shared" si="23"/>
        <v>28.765306122449001</v>
      </c>
      <c r="AM60" s="96">
        <f t="shared" si="24"/>
        <v>0</v>
      </c>
      <c r="AN60" s="96">
        <f t="shared" si="25"/>
        <v>0</v>
      </c>
      <c r="AO60" s="96">
        <f t="shared" si="26"/>
        <v>28.765306122449001</v>
      </c>
      <c r="AP60" s="87">
        <f t="shared" si="27"/>
        <v>0</v>
      </c>
      <c r="AQ60" s="96">
        <f t="shared" si="28"/>
        <v>0</v>
      </c>
      <c r="AR60" s="96">
        <f t="shared" si="29"/>
        <v>28.765306122449001</v>
      </c>
      <c r="AS60" s="96">
        <f t="shared" si="30"/>
        <v>0</v>
      </c>
      <c r="AT60" s="96">
        <f t="shared" si="31"/>
        <v>0</v>
      </c>
      <c r="AU60" s="96">
        <f t="shared" si="32"/>
        <v>28.765306122449001</v>
      </c>
      <c r="AV60" s="96">
        <f t="shared" si="33"/>
        <v>0</v>
      </c>
      <c r="AW60" s="96">
        <f t="shared" si="34"/>
        <v>0</v>
      </c>
      <c r="AX60" s="87">
        <f t="shared" si="35"/>
        <v>0</v>
      </c>
      <c r="AY60" s="87">
        <f t="shared" si="36"/>
        <v>0</v>
      </c>
      <c r="AZ60" s="87">
        <f t="shared" si="37"/>
        <v>0</v>
      </c>
    </row>
    <row r="61" spans="2:53" x14ac:dyDescent="0.25">
      <c r="B61">
        <v>27632653061.223999</v>
      </c>
      <c r="C61">
        <v>-27.203990999999998</v>
      </c>
      <c r="D61">
        <v>12.063094</v>
      </c>
      <c r="E61">
        <v>19.214124999999999</v>
      </c>
      <c r="F61">
        <v>-83.090491999999998</v>
      </c>
      <c r="G61">
        <v>-7.1510300999999998</v>
      </c>
      <c r="H61" s="95"/>
      <c r="I61" s="96">
        <f t="shared" si="68"/>
        <v>29.142857142856997</v>
      </c>
      <c r="J61" s="96">
        <f t="shared" si="69"/>
        <v>21.338145999999998</v>
      </c>
      <c r="K61" s="96">
        <f t="shared" si="7"/>
        <v>14.219127</v>
      </c>
      <c r="L61" s="96">
        <f t="shared" si="8"/>
        <v>29.142857142856997</v>
      </c>
      <c r="M61" s="96">
        <f t="shared" si="9"/>
        <v>0</v>
      </c>
      <c r="N61" s="96">
        <f t="shared" si="10"/>
        <v>0</v>
      </c>
      <c r="O61" s="96">
        <f t="shared" si="11"/>
        <v>29.142857142856997</v>
      </c>
      <c r="P61" s="96">
        <f t="shared" si="12"/>
        <v>0</v>
      </c>
      <c r="Q61" s="96">
        <f t="shared" si="13"/>
        <v>0</v>
      </c>
      <c r="R61" s="96">
        <f t="shared" si="14"/>
        <v>29.142857142856997</v>
      </c>
      <c r="S61" s="96">
        <f t="shared" si="15"/>
        <v>0</v>
      </c>
      <c r="T61" s="96">
        <f t="shared" si="16"/>
        <v>0</v>
      </c>
      <c r="U61" s="96">
        <f t="shared" si="17"/>
        <v>29.142857142856997</v>
      </c>
      <c r="V61" s="96">
        <f t="shared" si="18"/>
        <v>0</v>
      </c>
      <c r="W61" s="96">
        <f t="shared" si="19"/>
        <v>0</v>
      </c>
      <c r="X61" s="87">
        <f t="shared" si="20"/>
        <v>0</v>
      </c>
      <c r="Y61" s="87">
        <f t="shared" ref="Y61:Z61" si="96">C585</f>
        <v>0</v>
      </c>
      <c r="Z61" s="87">
        <f t="shared" si="96"/>
        <v>0</v>
      </c>
      <c r="AB61">
        <v>27632653061.223999</v>
      </c>
      <c r="AC61">
        <v>-28.604212</v>
      </c>
      <c r="AD61">
        <v>15.348166000000001</v>
      </c>
      <c r="AE61">
        <v>24.448792999999998</v>
      </c>
      <c r="AF61">
        <v>-92.433243000000004</v>
      </c>
      <c r="AG61">
        <v>-9.1006269</v>
      </c>
      <c r="AH61" s="95"/>
      <c r="AI61" s="96">
        <f t="shared" si="71"/>
        <v>29.142857142856997</v>
      </c>
      <c r="AJ61" s="96">
        <f t="shared" si="72"/>
        <v>25.560265999999999</v>
      </c>
      <c r="AK61" s="96">
        <f t="shared" si="22"/>
        <v>16.644231999999999</v>
      </c>
      <c r="AL61" s="96">
        <f t="shared" si="23"/>
        <v>29.142857142856997</v>
      </c>
      <c r="AM61" s="96">
        <f t="shared" si="24"/>
        <v>0</v>
      </c>
      <c r="AN61" s="96">
        <f t="shared" si="25"/>
        <v>0</v>
      </c>
      <c r="AO61" s="96">
        <f t="shared" si="26"/>
        <v>29.142857142856997</v>
      </c>
      <c r="AP61" s="87">
        <f t="shared" si="27"/>
        <v>0</v>
      </c>
      <c r="AQ61" s="96">
        <f t="shared" si="28"/>
        <v>0</v>
      </c>
      <c r="AR61" s="96">
        <f t="shared" si="29"/>
        <v>29.142857142856997</v>
      </c>
      <c r="AS61" s="96">
        <f t="shared" si="30"/>
        <v>0</v>
      </c>
      <c r="AT61" s="96">
        <f t="shared" si="31"/>
        <v>0</v>
      </c>
      <c r="AU61" s="96">
        <f t="shared" si="32"/>
        <v>29.142857142856997</v>
      </c>
      <c r="AV61" s="96">
        <f t="shared" si="33"/>
        <v>0</v>
      </c>
      <c r="AW61" s="96">
        <f t="shared" si="34"/>
        <v>0</v>
      </c>
      <c r="AX61" s="87">
        <f t="shared" si="35"/>
        <v>0</v>
      </c>
      <c r="AY61" s="87">
        <f t="shared" si="36"/>
        <v>0</v>
      </c>
      <c r="AZ61" s="87">
        <f t="shared" si="37"/>
        <v>0</v>
      </c>
    </row>
    <row r="62" spans="2:53" x14ac:dyDescent="0.25">
      <c r="B62">
        <v>28010204081.632999</v>
      </c>
      <c r="C62">
        <v>-27.076938999999999</v>
      </c>
      <c r="D62">
        <v>12.466098000000001</v>
      </c>
      <c r="E62">
        <v>19.642420000000001</v>
      </c>
      <c r="F62">
        <v>-89.891891000000001</v>
      </c>
      <c r="G62">
        <v>-7.1763219999999999</v>
      </c>
      <c r="H62" s="95"/>
      <c r="I62" s="96">
        <f t="shared" si="68"/>
        <v>29.520408163265</v>
      </c>
      <c r="J62" s="96">
        <f t="shared" si="69"/>
        <v>20.478317000000001</v>
      </c>
      <c r="K62" s="96">
        <f t="shared" si="7"/>
        <v>13.362887000000001</v>
      </c>
      <c r="L62" s="96">
        <f t="shared" si="8"/>
        <v>29.520408163265</v>
      </c>
      <c r="M62" s="96">
        <f t="shared" si="9"/>
        <v>0</v>
      </c>
      <c r="N62" s="96">
        <f t="shared" si="10"/>
        <v>0</v>
      </c>
      <c r="O62" s="96">
        <f t="shared" si="11"/>
        <v>29.520408163265</v>
      </c>
      <c r="P62" s="96">
        <f t="shared" si="12"/>
        <v>0</v>
      </c>
      <c r="Q62" s="96">
        <f t="shared" si="13"/>
        <v>0</v>
      </c>
      <c r="R62" s="96">
        <f t="shared" si="14"/>
        <v>29.520408163265</v>
      </c>
      <c r="S62" s="96">
        <f t="shared" si="15"/>
        <v>0</v>
      </c>
      <c r="T62" s="96">
        <f t="shared" si="16"/>
        <v>0</v>
      </c>
      <c r="U62" s="96">
        <f t="shared" si="17"/>
        <v>29.520408163265</v>
      </c>
      <c r="V62" s="96">
        <f t="shared" si="18"/>
        <v>0</v>
      </c>
      <c r="W62" s="96">
        <f t="shared" si="19"/>
        <v>0</v>
      </c>
      <c r="X62" s="87">
        <f t="shared" si="20"/>
        <v>0</v>
      </c>
      <c r="Y62" s="87">
        <f t="shared" ref="Y62:Z62" si="97">C586</f>
        <v>0</v>
      </c>
      <c r="Z62" s="87">
        <f t="shared" si="97"/>
        <v>0</v>
      </c>
      <c r="AB62">
        <v>28010204081.632999</v>
      </c>
      <c r="AC62">
        <v>-28.637758000000002</v>
      </c>
      <c r="AD62">
        <v>13.811761000000001</v>
      </c>
      <c r="AE62">
        <v>22.495463999999998</v>
      </c>
      <c r="AF62">
        <v>-98.699020000000004</v>
      </c>
      <c r="AG62">
        <v>-8.6837043999999999</v>
      </c>
      <c r="AH62" s="95"/>
      <c r="AI62" s="96">
        <f t="shared" si="71"/>
        <v>29.520408163265</v>
      </c>
      <c r="AJ62" s="96">
        <f t="shared" si="72"/>
        <v>25.316815999999999</v>
      </c>
      <c r="AK62" s="96">
        <f t="shared" si="22"/>
        <v>16.217206999999998</v>
      </c>
      <c r="AL62" s="96">
        <f t="shared" si="23"/>
        <v>29.520408163265</v>
      </c>
      <c r="AM62" s="96">
        <f t="shared" si="24"/>
        <v>0</v>
      </c>
      <c r="AN62" s="96">
        <f t="shared" si="25"/>
        <v>0</v>
      </c>
      <c r="AO62" s="96">
        <f t="shared" si="26"/>
        <v>29.520408163265</v>
      </c>
      <c r="AP62" s="87">
        <f t="shared" si="27"/>
        <v>0</v>
      </c>
      <c r="AQ62" s="96">
        <f t="shared" si="28"/>
        <v>0</v>
      </c>
      <c r="AR62" s="96">
        <f t="shared" si="29"/>
        <v>29.520408163265</v>
      </c>
      <c r="AS62" s="96">
        <f t="shared" si="30"/>
        <v>0</v>
      </c>
      <c r="AT62" s="96">
        <f t="shared" si="31"/>
        <v>0</v>
      </c>
      <c r="AU62" s="96">
        <f t="shared" si="32"/>
        <v>29.520408163265</v>
      </c>
      <c r="AV62" s="96">
        <f t="shared" si="33"/>
        <v>0</v>
      </c>
      <c r="AW62" s="96">
        <f t="shared" si="34"/>
        <v>0</v>
      </c>
      <c r="AX62" s="87">
        <f t="shared" si="35"/>
        <v>0</v>
      </c>
      <c r="AY62" s="87">
        <f t="shared" si="36"/>
        <v>0</v>
      </c>
      <c r="AZ62" s="87">
        <f t="shared" si="37"/>
        <v>0</v>
      </c>
    </row>
    <row r="63" spans="2:53" x14ac:dyDescent="0.25">
      <c r="B63">
        <v>28387755102.041</v>
      </c>
      <c r="C63">
        <v>-27.054421999999999</v>
      </c>
      <c r="D63">
        <v>13.989027999999999</v>
      </c>
      <c r="E63">
        <v>21.155401000000001</v>
      </c>
      <c r="F63">
        <v>-85.820258999999993</v>
      </c>
      <c r="G63">
        <v>-7.1663722999999999</v>
      </c>
      <c r="H63" s="95"/>
      <c r="I63" s="96">
        <f t="shared" si="68"/>
        <v>29.897959183672999</v>
      </c>
      <c r="J63" s="96">
        <f t="shared" si="69"/>
        <v>20.695502999999999</v>
      </c>
      <c r="K63" s="96">
        <f t="shared" si="7"/>
        <v>13.547548000000001</v>
      </c>
      <c r="L63" s="96">
        <f t="shared" si="8"/>
        <v>29.897959183672999</v>
      </c>
      <c r="M63" s="96">
        <f t="shared" si="9"/>
        <v>0</v>
      </c>
      <c r="N63" s="96">
        <f t="shared" si="10"/>
        <v>0</v>
      </c>
      <c r="O63" s="96">
        <f t="shared" si="11"/>
        <v>29.897959183672999</v>
      </c>
      <c r="P63" s="96">
        <f t="shared" si="12"/>
        <v>0</v>
      </c>
      <c r="Q63" s="96">
        <f t="shared" si="13"/>
        <v>0</v>
      </c>
      <c r="R63" s="96">
        <f t="shared" si="14"/>
        <v>29.897959183672999</v>
      </c>
      <c r="S63" s="96">
        <f t="shared" si="15"/>
        <v>0</v>
      </c>
      <c r="T63" s="96">
        <f t="shared" si="16"/>
        <v>0</v>
      </c>
      <c r="U63" s="96">
        <f t="shared" si="17"/>
        <v>29.897959183672999</v>
      </c>
      <c r="V63" s="96">
        <f t="shared" si="18"/>
        <v>0</v>
      </c>
      <c r="W63" s="96">
        <f t="shared" si="19"/>
        <v>0</v>
      </c>
      <c r="X63" s="87">
        <f t="shared" si="20"/>
        <v>0</v>
      </c>
      <c r="Y63" s="87">
        <f t="shared" ref="Y63:Z63" si="98">C587</f>
        <v>0</v>
      </c>
      <c r="Z63" s="87">
        <f t="shared" si="98"/>
        <v>0</v>
      </c>
      <c r="AB63">
        <v>28387755102.041</v>
      </c>
      <c r="AC63">
        <v>-28.812752</v>
      </c>
      <c r="AD63">
        <v>14.806792</v>
      </c>
      <c r="AE63">
        <v>23.491837</v>
      </c>
      <c r="AF63">
        <v>-89.902457999999996</v>
      </c>
      <c r="AG63">
        <v>-8.6850451999999994</v>
      </c>
      <c r="AH63" s="95"/>
      <c r="AI63" s="96">
        <f t="shared" si="71"/>
        <v>29.897959183672999</v>
      </c>
      <c r="AJ63" s="96">
        <f t="shared" si="72"/>
        <v>24.714174</v>
      </c>
      <c r="AK63" s="96">
        <f t="shared" si="22"/>
        <v>15.517531</v>
      </c>
      <c r="AL63" s="96">
        <f t="shared" si="23"/>
        <v>29.897959183672999</v>
      </c>
      <c r="AM63" s="96">
        <f t="shared" si="24"/>
        <v>0</v>
      </c>
      <c r="AN63" s="96">
        <f t="shared" si="25"/>
        <v>0</v>
      </c>
      <c r="AO63" s="96">
        <f t="shared" si="26"/>
        <v>29.897959183672999</v>
      </c>
      <c r="AP63" s="87">
        <f t="shared" si="27"/>
        <v>0</v>
      </c>
      <c r="AQ63" s="96">
        <f t="shared" si="28"/>
        <v>0</v>
      </c>
      <c r="AR63" s="96">
        <f t="shared" si="29"/>
        <v>29.897959183672999</v>
      </c>
      <c r="AS63" s="96">
        <f t="shared" si="30"/>
        <v>0</v>
      </c>
      <c r="AT63" s="96">
        <f t="shared" si="31"/>
        <v>0</v>
      </c>
      <c r="AU63" s="96">
        <f t="shared" si="32"/>
        <v>29.897959183672999</v>
      </c>
      <c r="AV63" s="96">
        <f t="shared" si="33"/>
        <v>0</v>
      </c>
      <c r="AW63" s="96">
        <f t="shared" si="34"/>
        <v>0</v>
      </c>
      <c r="AX63" s="87">
        <f t="shared" si="35"/>
        <v>0</v>
      </c>
      <c r="AY63" s="87">
        <f t="shared" si="36"/>
        <v>0</v>
      </c>
      <c r="AZ63" s="87">
        <f t="shared" si="37"/>
        <v>0</v>
      </c>
    </row>
    <row r="64" spans="2:53" x14ac:dyDescent="0.25">
      <c r="B64">
        <v>28765306122.449001</v>
      </c>
      <c r="C64">
        <v>-27.230618</v>
      </c>
      <c r="D64">
        <v>13.600089000000001</v>
      </c>
      <c r="E64">
        <v>20.729317000000002</v>
      </c>
      <c r="F64">
        <v>-92.307945000000004</v>
      </c>
      <c r="G64">
        <v>-7.1292267000000002</v>
      </c>
      <c r="H64" s="95"/>
      <c r="I64" s="96">
        <f t="shared" si="68"/>
        <v>30.275510204082</v>
      </c>
      <c r="J64" s="96">
        <f t="shared" si="69"/>
        <v>21.044806000000001</v>
      </c>
      <c r="K64" s="96">
        <f t="shared" si="7"/>
        <v>13.818505999999999</v>
      </c>
      <c r="L64" s="96">
        <f t="shared" si="8"/>
        <v>30.275510204082</v>
      </c>
      <c r="M64" s="96">
        <f t="shared" si="9"/>
        <v>0</v>
      </c>
      <c r="N64" s="96">
        <f t="shared" si="10"/>
        <v>0</v>
      </c>
      <c r="O64" s="96">
        <f t="shared" si="11"/>
        <v>30.275510204082</v>
      </c>
      <c r="P64" s="96">
        <f t="shared" si="12"/>
        <v>0</v>
      </c>
      <c r="Q64" s="96">
        <f t="shared" si="13"/>
        <v>0</v>
      </c>
      <c r="R64" s="96">
        <f t="shared" si="14"/>
        <v>30.275510204082</v>
      </c>
      <c r="S64" s="96">
        <f t="shared" si="15"/>
        <v>0</v>
      </c>
      <c r="T64" s="96">
        <f t="shared" si="16"/>
        <v>0</v>
      </c>
      <c r="U64" s="96">
        <f t="shared" si="17"/>
        <v>30.275510204082</v>
      </c>
      <c r="V64" s="96">
        <f t="shared" si="18"/>
        <v>0</v>
      </c>
      <c r="W64" s="96">
        <f t="shared" si="19"/>
        <v>0</v>
      </c>
      <c r="X64" s="87">
        <f t="shared" si="20"/>
        <v>0</v>
      </c>
      <c r="Y64" s="87">
        <f t="shared" ref="Y64:Z64" si="99">C588</f>
        <v>0</v>
      </c>
      <c r="Z64" s="87">
        <f t="shared" si="99"/>
        <v>0</v>
      </c>
      <c r="AB64">
        <v>28765306122.449001</v>
      </c>
      <c r="AC64">
        <v>-28.556049000000002</v>
      </c>
      <c r="AD64">
        <v>14.784025</v>
      </c>
      <c r="AE64">
        <v>23.583012</v>
      </c>
      <c r="AF64">
        <v>-98.258942000000005</v>
      </c>
      <c r="AG64">
        <v>-8.7989873999999997</v>
      </c>
      <c r="AH64" s="95"/>
      <c r="AI64" s="96">
        <f t="shared" si="71"/>
        <v>30.275510204082</v>
      </c>
      <c r="AJ64" s="96">
        <f t="shared" si="72"/>
        <v>24.113092000000002</v>
      </c>
      <c r="AK64" s="96">
        <f t="shared" si="22"/>
        <v>15.014913</v>
      </c>
      <c r="AL64" s="96">
        <f t="shared" si="23"/>
        <v>30.275510204082</v>
      </c>
      <c r="AM64" s="96">
        <f t="shared" si="24"/>
        <v>0</v>
      </c>
      <c r="AN64" s="96">
        <f t="shared" si="25"/>
        <v>0</v>
      </c>
      <c r="AO64" s="96">
        <f t="shared" si="26"/>
        <v>30.275510204082</v>
      </c>
      <c r="AP64" s="87">
        <f t="shared" si="27"/>
        <v>0</v>
      </c>
      <c r="AQ64" s="96">
        <f t="shared" si="28"/>
        <v>0</v>
      </c>
      <c r="AR64" s="96">
        <f t="shared" si="29"/>
        <v>30.275510204082</v>
      </c>
      <c r="AS64" s="96">
        <f t="shared" si="30"/>
        <v>0</v>
      </c>
      <c r="AT64" s="96">
        <f t="shared" si="31"/>
        <v>0</v>
      </c>
      <c r="AU64" s="96">
        <f t="shared" si="32"/>
        <v>30.275510204082</v>
      </c>
      <c r="AV64" s="96">
        <f t="shared" si="33"/>
        <v>0</v>
      </c>
      <c r="AW64" s="96">
        <f t="shared" si="34"/>
        <v>0</v>
      </c>
      <c r="AX64" s="87">
        <f t="shared" si="35"/>
        <v>0</v>
      </c>
      <c r="AY64" s="87">
        <f t="shared" si="36"/>
        <v>0</v>
      </c>
      <c r="AZ64" s="87">
        <f t="shared" si="37"/>
        <v>0</v>
      </c>
    </row>
    <row r="65" spans="2:52" x14ac:dyDescent="0.25">
      <c r="B65">
        <v>29142857142.856998</v>
      </c>
      <c r="C65">
        <v>-27.049088999999999</v>
      </c>
      <c r="D65">
        <v>14.219127</v>
      </c>
      <c r="E65">
        <v>21.338145999999998</v>
      </c>
      <c r="F65">
        <v>-87.474716000000001</v>
      </c>
      <c r="G65">
        <v>-7.1190195000000003</v>
      </c>
      <c r="H65" s="95"/>
      <c r="I65" s="96">
        <f t="shared" si="68"/>
        <v>30.653061224490003</v>
      </c>
      <c r="J65" s="96">
        <f t="shared" si="69"/>
        <v>21.571083000000002</v>
      </c>
      <c r="K65" s="96">
        <f t="shared" si="7"/>
        <v>14.293908999999999</v>
      </c>
      <c r="L65" s="96">
        <f t="shared" si="8"/>
        <v>30.653061224490003</v>
      </c>
      <c r="M65" s="96">
        <f t="shared" si="9"/>
        <v>0</v>
      </c>
      <c r="N65" s="96">
        <f t="shared" si="10"/>
        <v>0</v>
      </c>
      <c r="O65" s="96">
        <f t="shared" si="11"/>
        <v>30.653061224490003</v>
      </c>
      <c r="P65" s="96">
        <f t="shared" si="12"/>
        <v>0</v>
      </c>
      <c r="Q65" s="96">
        <f t="shared" si="13"/>
        <v>0</v>
      </c>
      <c r="R65" s="96">
        <f t="shared" si="14"/>
        <v>30.653061224490003</v>
      </c>
      <c r="S65" s="96">
        <f t="shared" si="15"/>
        <v>0</v>
      </c>
      <c r="T65" s="96">
        <f t="shared" si="16"/>
        <v>0</v>
      </c>
      <c r="U65" s="96">
        <f t="shared" si="17"/>
        <v>30.653061224490003</v>
      </c>
      <c r="V65" s="96">
        <f t="shared" si="18"/>
        <v>0</v>
      </c>
      <c r="W65" s="96">
        <f t="shared" si="19"/>
        <v>0</v>
      </c>
      <c r="X65" s="87">
        <f t="shared" si="20"/>
        <v>0</v>
      </c>
      <c r="Y65" s="87">
        <f t="shared" ref="Y65:Z65" si="100">C589</f>
        <v>0</v>
      </c>
      <c r="Z65" s="87">
        <f t="shared" si="100"/>
        <v>0</v>
      </c>
      <c r="AB65">
        <v>29142857142.856998</v>
      </c>
      <c r="AC65">
        <v>-28.851800999999998</v>
      </c>
      <c r="AD65">
        <v>16.644231999999999</v>
      </c>
      <c r="AE65">
        <v>25.560265999999999</v>
      </c>
      <c r="AF65">
        <v>-99.204552000000007</v>
      </c>
      <c r="AG65">
        <v>-8.9160336999999998</v>
      </c>
      <c r="AH65" s="95"/>
      <c r="AI65" s="96">
        <f t="shared" si="71"/>
        <v>30.653061224490003</v>
      </c>
      <c r="AJ65" s="96">
        <f t="shared" si="72"/>
        <v>24.220295</v>
      </c>
      <c r="AK65" s="96">
        <f t="shared" si="22"/>
        <v>15.163776</v>
      </c>
      <c r="AL65" s="96">
        <f t="shared" si="23"/>
        <v>30.653061224490003</v>
      </c>
      <c r="AM65" s="96">
        <f t="shared" si="24"/>
        <v>0</v>
      </c>
      <c r="AN65" s="96">
        <f t="shared" si="25"/>
        <v>0</v>
      </c>
      <c r="AO65" s="96">
        <f t="shared" si="26"/>
        <v>30.653061224490003</v>
      </c>
      <c r="AP65" s="87">
        <f t="shared" si="27"/>
        <v>0</v>
      </c>
      <c r="AQ65" s="96">
        <f t="shared" si="28"/>
        <v>0</v>
      </c>
      <c r="AR65" s="96">
        <f t="shared" si="29"/>
        <v>30.653061224490003</v>
      </c>
      <c r="AS65" s="96">
        <f t="shared" si="30"/>
        <v>0</v>
      </c>
      <c r="AT65" s="96">
        <f t="shared" si="31"/>
        <v>0</v>
      </c>
      <c r="AU65" s="96">
        <f t="shared" si="32"/>
        <v>30.653061224490003</v>
      </c>
      <c r="AV65" s="96">
        <f t="shared" si="33"/>
        <v>0</v>
      </c>
      <c r="AW65" s="96">
        <f t="shared" si="34"/>
        <v>0</v>
      </c>
      <c r="AX65" s="87">
        <f t="shared" si="35"/>
        <v>0</v>
      </c>
      <c r="AY65" s="87">
        <f t="shared" si="36"/>
        <v>0</v>
      </c>
      <c r="AZ65" s="87">
        <f t="shared" si="37"/>
        <v>0</v>
      </c>
    </row>
    <row r="66" spans="2:52" x14ac:dyDescent="0.25">
      <c r="B66">
        <v>29520408163.264999</v>
      </c>
      <c r="C66">
        <v>-27.070326000000001</v>
      </c>
      <c r="D66">
        <v>13.362887000000001</v>
      </c>
      <c r="E66">
        <v>20.478317000000001</v>
      </c>
      <c r="F66">
        <v>-89.582190999999995</v>
      </c>
      <c r="G66">
        <v>-7.1154298999999996</v>
      </c>
      <c r="H66" s="95"/>
      <c r="I66" s="96">
        <f t="shared" si="68"/>
        <v>31.030612244897998</v>
      </c>
      <c r="J66" s="96">
        <f t="shared" si="69"/>
        <v>21.874063</v>
      </c>
      <c r="K66" s="96">
        <f t="shared" si="7"/>
        <v>14.515325000000001</v>
      </c>
      <c r="L66" s="96">
        <f t="shared" si="8"/>
        <v>31.030612244897998</v>
      </c>
      <c r="M66" s="96">
        <f t="shared" si="9"/>
        <v>0</v>
      </c>
      <c r="N66" s="96">
        <f t="shared" si="10"/>
        <v>0</v>
      </c>
      <c r="O66" s="96">
        <f t="shared" si="11"/>
        <v>31.030612244897998</v>
      </c>
      <c r="P66" s="96">
        <f t="shared" si="12"/>
        <v>0</v>
      </c>
      <c r="Q66" s="96">
        <f t="shared" si="13"/>
        <v>0</v>
      </c>
      <c r="R66" s="96">
        <f t="shared" si="14"/>
        <v>31.030612244897998</v>
      </c>
      <c r="S66" s="96">
        <f t="shared" si="15"/>
        <v>0</v>
      </c>
      <c r="T66" s="96">
        <f t="shared" si="16"/>
        <v>0</v>
      </c>
      <c r="U66" s="96">
        <f t="shared" si="17"/>
        <v>31.030612244897998</v>
      </c>
      <c r="V66" s="96">
        <f t="shared" si="18"/>
        <v>0</v>
      </c>
      <c r="W66" s="96">
        <f t="shared" si="19"/>
        <v>0</v>
      </c>
      <c r="X66" s="87">
        <f t="shared" si="20"/>
        <v>0</v>
      </c>
      <c r="Y66" s="87">
        <f t="shared" ref="Y66:Z66" si="101">C590</f>
        <v>0</v>
      </c>
      <c r="Z66" s="87">
        <f t="shared" si="101"/>
        <v>0</v>
      </c>
      <c r="AB66">
        <v>29520408163.264999</v>
      </c>
      <c r="AC66">
        <v>-29.028088</v>
      </c>
      <c r="AD66">
        <v>16.217206999999998</v>
      </c>
      <c r="AE66">
        <v>25.316815999999999</v>
      </c>
      <c r="AF66">
        <v>-101.70971</v>
      </c>
      <c r="AG66">
        <v>-9.0996083999999993</v>
      </c>
      <c r="AH66" s="95"/>
      <c r="AI66" s="96">
        <f t="shared" si="71"/>
        <v>31.030612244897998</v>
      </c>
      <c r="AJ66" s="96">
        <f t="shared" si="72"/>
        <v>23.71236</v>
      </c>
      <c r="AK66" s="96">
        <f t="shared" si="22"/>
        <v>14.740876</v>
      </c>
      <c r="AL66" s="96">
        <f t="shared" si="23"/>
        <v>31.030612244897998</v>
      </c>
      <c r="AM66" s="96">
        <f t="shared" si="24"/>
        <v>0</v>
      </c>
      <c r="AN66" s="96">
        <f t="shared" si="25"/>
        <v>0</v>
      </c>
      <c r="AO66" s="96">
        <f t="shared" si="26"/>
        <v>31.030612244897998</v>
      </c>
      <c r="AP66" s="87">
        <f t="shared" si="27"/>
        <v>0</v>
      </c>
      <c r="AQ66" s="96">
        <f t="shared" si="28"/>
        <v>0</v>
      </c>
      <c r="AR66" s="96">
        <f t="shared" si="29"/>
        <v>31.030612244897998</v>
      </c>
      <c r="AS66" s="96">
        <f t="shared" si="30"/>
        <v>0</v>
      </c>
      <c r="AT66" s="96">
        <f t="shared" si="31"/>
        <v>0</v>
      </c>
      <c r="AU66" s="96">
        <f t="shared" si="32"/>
        <v>31.030612244897998</v>
      </c>
      <c r="AV66" s="96">
        <f t="shared" si="33"/>
        <v>0</v>
      </c>
      <c r="AW66" s="96">
        <f t="shared" si="34"/>
        <v>0</v>
      </c>
      <c r="AX66" s="87">
        <f t="shared" si="35"/>
        <v>0</v>
      </c>
      <c r="AY66" s="87">
        <f t="shared" si="36"/>
        <v>0</v>
      </c>
      <c r="AZ66" s="87">
        <f t="shared" si="37"/>
        <v>0</v>
      </c>
    </row>
    <row r="67" spans="2:52" x14ac:dyDescent="0.25">
      <c r="B67">
        <v>29897959183.673</v>
      </c>
      <c r="C67">
        <v>-27.124600999999998</v>
      </c>
      <c r="D67">
        <v>13.547548000000001</v>
      </c>
      <c r="E67">
        <v>20.695502999999999</v>
      </c>
      <c r="F67">
        <v>-86.852463</v>
      </c>
      <c r="G67">
        <v>-7.1479549000000002</v>
      </c>
      <c r="H67" s="95"/>
      <c r="I67" s="96">
        <f t="shared" si="68"/>
        <v>31.408163265306001</v>
      </c>
      <c r="J67" s="96">
        <f t="shared" si="69"/>
        <v>21.409123999999998</v>
      </c>
      <c r="K67" s="96">
        <f t="shared" si="7"/>
        <v>13.944921000000001</v>
      </c>
      <c r="L67" s="96">
        <f t="shared" si="8"/>
        <v>31.408163265306001</v>
      </c>
      <c r="M67" s="96">
        <f t="shared" si="9"/>
        <v>0</v>
      </c>
      <c r="N67" s="96">
        <f t="shared" si="10"/>
        <v>0</v>
      </c>
      <c r="O67" s="96">
        <f t="shared" si="11"/>
        <v>31.408163265306001</v>
      </c>
      <c r="P67" s="96">
        <f t="shared" si="12"/>
        <v>0</v>
      </c>
      <c r="Q67" s="96">
        <f t="shared" si="13"/>
        <v>0</v>
      </c>
      <c r="R67" s="96">
        <f t="shared" si="14"/>
        <v>31.408163265306001</v>
      </c>
      <c r="S67" s="96">
        <f t="shared" si="15"/>
        <v>0</v>
      </c>
      <c r="T67" s="96">
        <f t="shared" si="16"/>
        <v>0</v>
      </c>
      <c r="U67" s="96">
        <f t="shared" si="17"/>
        <v>31.408163265306001</v>
      </c>
      <c r="V67" s="96">
        <f t="shared" si="18"/>
        <v>0</v>
      </c>
      <c r="W67" s="96">
        <f t="shared" si="19"/>
        <v>0</v>
      </c>
      <c r="X67" s="87">
        <f t="shared" si="20"/>
        <v>0</v>
      </c>
      <c r="Y67" s="87">
        <f t="shared" ref="Y67:Z67" si="102">C591</f>
        <v>0</v>
      </c>
      <c r="Z67" s="87">
        <f t="shared" si="102"/>
        <v>0</v>
      </c>
      <c r="AB67">
        <v>29897959183.673</v>
      </c>
      <c r="AC67">
        <v>-29.068795999999999</v>
      </c>
      <c r="AD67">
        <v>15.517531</v>
      </c>
      <c r="AE67">
        <v>24.714174</v>
      </c>
      <c r="AF67">
        <v>-97.235031000000006</v>
      </c>
      <c r="AG67">
        <v>-9.1966429000000005</v>
      </c>
      <c r="AH67" s="95"/>
      <c r="AI67" s="96">
        <f t="shared" si="71"/>
        <v>31.408163265306001</v>
      </c>
      <c r="AJ67" s="96">
        <f t="shared" si="72"/>
        <v>23.074981999999999</v>
      </c>
      <c r="AK67" s="96">
        <f t="shared" si="22"/>
        <v>14.068621</v>
      </c>
      <c r="AL67" s="96">
        <f t="shared" si="23"/>
        <v>31.408163265306001</v>
      </c>
      <c r="AM67" s="96">
        <f t="shared" si="24"/>
        <v>0</v>
      </c>
      <c r="AN67" s="96">
        <f t="shared" si="25"/>
        <v>0</v>
      </c>
      <c r="AO67" s="96">
        <f t="shared" si="26"/>
        <v>31.408163265306001</v>
      </c>
      <c r="AP67" s="87">
        <f t="shared" si="27"/>
        <v>0</v>
      </c>
      <c r="AQ67" s="96">
        <f t="shared" si="28"/>
        <v>0</v>
      </c>
      <c r="AR67" s="96">
        <f t="shared" si="29"/>
        <v>31.408163265306001</v>
      </c>
      <c r="AS67" s="96">
        <f t="shared" si="30"/>
        <v>0</v>
      </c>
      <c r="AT67" s="96">
        <f t="shared" si="31"/>
        <v>0</v>
      </c>
      <c r="AU67" s="96">
        <f t="shared" si="32"/>
        <v>31.408163265306001</v>
      </c>
      <c r="AV67" s="96">
        <f t="shared" si="33"/>
        <v>0</v>
      </c>
      <c r="AW67" s="96">
        <f t="shared" si="34"/>
        <v>0</v>
      </c>
      <c r="AX67" s="87">
        <f t="shared" si="35"/>
        <v>0</v>
      </c>
      <c r="AY67" s="87">
        <f t="shared" si="36"/>
        <v>0</v>
      </c>
      <c r="AZ67" s="87">
        <f t="shared" si="37"/>
        <v>0</v>
      </c>
    </row>
    <row r="68" spans="2:52" x14ac:dyDescent="0.25">
      <c r="B68">
        <v>30275510204.082001</v>
      </c>
      <c r="C68">
        <v>-27.120698999999998</v>
      </c>
      <c r="D68">
        <v>13.818505999999999</v>
      </c>
      <c r="E68">
        <v>21.044806000000001</v>
      </c>
      <c r="F68">
        <v>-88.797500999999997</v>
      </c>
      <c r="G68">
        <v>-7.2262997999999996</v>
      </c>
      <c r="H68" s="95"/>
      <c r="I68" s="96">
        <f t="shared" si="68"/>
        <v>31.785714285714</v>
      </c>
      <c r="J68" s="96">
        <f t="shared" si="69"/>
        <v>21.986654000000001</v>
      </c>
      <c r="K68" s="96">
        <f t="shared" si="7"/>
        <v>14.324184000000001</v>
      </c>
      <c r="L68" s="96">
        <f t="shared" si="8"/>
        <v>31.785714285714</v>
      </c>
      <c r="M68" s="96">
        <f t="shared" si="9"/>
        <v>0</v>
      </c>
      <c r="N68" s="96">
        <f t="shared" si="10"/>
        <v>0</v>
      </c>
      <c r="O68" s="96">
        <f t="shared" si="11"/>
        <v>31.785714285714</v>
      </c>
      <c r="P68" s="96">
        <f t="shared" si="12"/>
        <v>0</v>
      </c>
      <c r="Q68" s="96">
        <f t="shared" si="13"/>
        <v>0</v>
      </c>
      <c r="R68" s="96">
        <f t="shared" si="14"/>
        <v>31.785714285714</v>
      </c>
      <c r="S68" s="96">
        <f t="shared" si="15"/>
        <v>0</v>
      </c>
      <c r="T68" s="96">
        <f t="shared" si="16"/>
        <v>0</v>
      </c>
      <c r="U68" s="96">
        <f t="shared" si="17"/>
        <v>31.785714285714</v>
      </c>
      <c r="V68" s="96">
        <f t="shared" si="18"/>
        <v>0</v>
      </c>
      <c r="W68" s="96">
        <f t="shared" si="19"/>
        <v>0</v>
      </c>
      <c r="X68" s="87">
        <f t="shared" si="20"/>
        <v>0</v>
      </c>
      <c r="Y68" s="87">
        <f t="shared" ref="Y68:Z68" si="103">C592</f>
        <v>0</v>
      </c>
      <c r="Z68" s="87">
        <f t="shared" si="103"/>
        <v>0</v>
      </c>
      <c r="AB68">
        <v>30275510204.082001</v>
      </c>
      <c r="AC68">
        <v>-29.067785000000001</v>
      </c>
      <c r="AD68">
        <v>15.014913</v>
      </c>
      <c r="AE68">
        <v>24.113092000000002</v>
      </c>
      <c r="AF68">
        <v>-95.654456999999994</v>
      </c>
      <c r="AG68">
        <v>-9.0981798000000005</v>
      </c>
      <c r="AH68" s="95"/>
      <c r="AI68" s="96">
        <f t="shared" si="71"/>
        <v>31.785714285714</v>
      </c>
      <c r="AJ68" s="96">
        <f t="shared" si="72"/>
        <v>22.181787</v>
      </c>
      <c r="AK68" s="96">
        <f t="shared" si="22"/>
        <v>13.171533</v>
      </c>
      <c r="AL68" s="96">
        <f t="shared" si="23"/>
        <v>31.785714285714</v>
      </c>
      <c r="AM68" s="96">
        <f t="shared" si="24"/>
        <v>0</v>
      </c>
      <c r="AN68" s="96">
        <f t="shared" si="25"/>
        <v>0</v>
      </c>
      <c r="AO68" s="96">
        <f t="shared" si="26"/>
        <v>31.785714285714</v>
      </c>
      <c r="AP68" s="87">
        <f t="shared" si="27"/>
        <v>0</v>
      </c>
      <c r="AQ68" s="96">
        <f t="shared" si="28"/>
        <v>0</v>
      </c>
      <c r="AR68" s="96">
        <f t="shared" si="29"/>
        <v>31.785714285714</v>
      </c>
      <c r="AS68" s="96">
        <f t="shared" si="30"/>
        <v>0</v>
      </c>
      <c r="AT68" s="96">
        <f t="shared" si="31"/>
        <v>0</v>
      </c>
      <c r="AU68" s="96">
        <f t="shared" si="32"/>
        <v>31.785714285714</v>
      </c>
      <c r="AV68" s="96">
        <f t="shared" si="33"/>
        <v>0</v>
      </c>
      <c r="AW68" s="96">
        <f t="shared" si="34"/>
        <v>0</v>
      </c>
      <c r="AX68" s="87">
        <f t="shared" si="35"/>
        <v>0</v>
      </c>
      <c r="AY68" s="87">
        <f t="shared" si="36"/>
        <v>0</v>
      </c>
      <c r="AZ68" s="87">
        <f t="shared" si="37"/>
        <v>0</v>
      </c>
    </row>
    <row r="69" spans="2:52" x14ac:dyDescent="0.25">
      <c r="B69">
        <v>30653061224.490002</v>
      </c>
      <c r="C69">
        <v>-27.239291999999999</v>
      </c>
      <c r="D69">
        <v>14.293908999999999</v>
      </c>
      <c r="E69">
        <v>21.571083000000002</v>
      </c>
      <c r="F69">
        <v>-91.714843999999999</v>
      </c>
      <c r="G69">
        <v>-7.2771758999999996</v>
      </c>
      <c r="H69" s="95"/>
      <c r="I69" s="96">
        <f t="shared" ref="I69:I100" si="104">B73/1000000000</f>
        <v>32.163265306122</v>
      </c>
      <c r="J69" s="96">
        <f t="shared" ref="J69:J100" si="105">E73</f>
        <v>22.835761999999999</v>
      </c>
      <c r="K69" s="96">
        <f t="shared" si="7"/>
        <v>14.937518000000001</v>
      </c>
      <c r="L69" s="96">
        <f t="shared" si="8"/>
        <v>32.163265306122</v>
      </c>
      <c r="M69" s="96">
        <f t="shared" si="9"/>
        <v>0</v>
      </c>
      <c r="N69" s="96">
        <f t="shared" si="10"/>
        <v>0</v>
      </c>
      <c r="O69" s="96">
        <f t="shared" si="11"/>
        <v>32.163265306122</v>
      </c>
      <c r="P69" s="96">
        <f t="shared" si="12"/>
        <v>0</v>
      </c>
      <c r="Q69" s="96">
        <f t="shared" si="13"/>
        <v>0</v>
      </c>
      <c r="R69" s="96">
        <f t="shared" si="14"/>
        <v>32.163265306122</v>
      </c>
      <c r="S69" s="96">
        <f t="shared" si="15"/>
        <v>0</v>
      </c>
      <c r="T69" s="96">
        <f t="shared" si="16"/>
        <v>0</v>
      </c>
      <c r="U69" s="96">
        <f t="shared" si="17"/>
        <v>32.163265306122</v>
      </c>
      <c r="V69" s="96">
        <f t="shared" si="18"/>
        <v>0</v>
      </c>
      <c r="W69" s="96">
        <f t="shared" si="19"/>
        <v>0</v>
      </c>
      <c r="X69" s="87">
        <f t="shared" si="20"/>
        <v>0</v>
      </c>
      <c r="Y69" s="87">
        <f t="shared" ref="Y69:Z69" si="106">C593</f>
        <v>0</v>
      </c>
      <c r="Z69" s="87">
        <f t="shared" si="106"/>
        <v>0</v>
      </c>
      <c r="AB69">
        <v>30653061224.490002</v>
      </c>
      <c r="AC69">
        <v>-28.926199</v>
      </c>
      <c r="AD69">
        <v>15.163776</v>
      </c>
      <c r="AE69">
        <v>24.220295</v>
      </c>
      <c r="AF69">
        <v>-98.388321000000005</v>
      </c>
      <c r="AG69">
        <v>-9.0565195000000003</v>
      </c>
      <c r="AH69" s="95"/>
      <c r="AI69" s="96">
        <f t="shared" ref="AI69:AI100" si="107">AB73/1000000000</f>
        <v>32.163265306122</v>
      </c>
      <c r="AJ69" s="96">
        <f t="shared" ref="AJ69:AJ100" si="108">AE73</f>
        <v>23.170206</v>
      </c>
      <c r="AK69" s="96">
        <f t="shared" si="22"/>
        <v>14.11041</v>
      </c>
      <c r="AL69" s="96">
        <f t="shared" si="23"/>
        <v>32.163265306122</v>
      </c>
      <c r="AM69" s="96">
        <f t="shared" si="24"/>
        <v>0</v>
      </c>
      <c r="AN69" s="96">
        <f t="shared" si="25"/>
        <v>0</v>
      </c>
      <c r="AO69" s="96">
        <f t="shared" si="26"/>
        <v>32.163265306122</v>
      </c>
      <c r="AP69" s="87">
        <f t="shared" si="27"/>
        <v>0</v>
      </c>
      <c r="AQ69" s="96">
        <f t="shared" si="28"/>
        <v>0</v>
      </c>
      <c r="AR69" s="96">
        <f t="shared" si="29"/>
        <v>32.163265306122</v>
      </c>
      <c r="AS69" s="96">
        <f t="shared" si="30"/>
        <v>0</v>
      </c>
      <c r="AT69" s="96">
        <f t="shared" si="31"/>
        <v>0</v>
      </c>
      <c r="AU69" s="96">
        <f t="shared" si="32"/>
        <v>32.163265306122</v>
      </c>
      <c r="AV69" s="96">
        <f t="shared" si="33"/>
        <v>0</v>
      </c>
      <c r="AW69" s="96">
        <f t="shared" si="34"/>
        <v>0</v>
      </c>
      <c r="AX69" s="87">
        <f t="shared" si="35"/>
        <v>0</v>
      </c>
      <c r="AY69" s="87">
        <f t="shared" si="36"/>
        <v>0</v>
      </c>
      <c r="AZ69" s="87">
        <f t="shared" si="37"/>
        <v>0</v>
      </c>
    </row>
    <row r="70" spans="2:52" x14ac:dyDescent="0.25">
      <c r="B70">
        <v>31030612244.897999</v>
      </c>
      <c r="C70">
        <v>-27.323160000000001</v>
      </c>
      <c r="D70">
        <v>14.515325000000001</v>
      </c>
      <c r="E70">
        <v>21.874063</v>
      </c>
      <c r="F70">
        <v>-90.300560000000004</v>
      </c>
      <c r="G70">
        <v>-7.3587407999999996</v>
      </c>
      <c r="H70" s="95"/>
      <c r="I70" s="96">
        <f t="shared" si="104"/>
        <v>32.540816326531001</v>
      </c>
      <c r="J70" s="96">
        <f t="shared" si="105"/>
        <v>23.739598999999998</v>
      </c>
      <c r="K70" s="96">
        <f t="shared" ref="K70:K103" si="109">D74</f>
        <v>15.606071999999999</v>
      </c>
      <c r="L70" s="96">
        <f t="shared" ref="L70:L103" si="110">B74/1000000000</f>
        <v>32.540816326531001</v>
      </c>
      <c r="M70" s="96">
        <f t="shared" ref="M70:M103" si="111">C178</f>
        <v>0</v>
      </c>
      <c r="N70" s="96">
        <f t="shared" ref="N70:N103" si="112">D178</f>
        <v>0</v>
      </c>
      <c r="O70" s="96">
        <f t="shared" ref="O70:O103" si="113">B74/1000000000</f>
        <v>32.540816326531001</v>
      </c>
      <c r="P70" s="96">
        <f t="shared" ref="P70:P103" si="114">C282</f>
        <v>0</v>
      </c>
      <c r="Q70" s="96">
        <f t="shared" ref="Q70:Q103" si="115">D282</f>
        <v>0</v>
      </c>
      <c r="R70" s="96">
        <f t="shared" ref="R70:R103" si="116">B74/1000000000</f>
        <v>32.540816326531001</v>
      </c>
      <c r="S70" s="96">
        <f t="shared" ref="S70:S103" si="117">C386</f>
        <v>0</v>
      </c>
      <c r="T70" s="96">
        <f t="shared" ref="T70:T103" si="118">D386</f>
        <v>0</v>
      </c>
      <c r="U70" s="96">
        <f t="shared" ref="U70:U103" si="119">B74/1000000000</f>
        <v>32.540816326531001</v>
      </c>
      <c r="V70" s="96">
        <f t="shared" ref="V70:V103" si="120">C490</f>
        <v>0</v>
      </c>
      <c r="W70" s="96">
        <f t="shared" ref="W70:W103" si="121">D490</f>
        <v>0</v>
      </c>
      <c r="X70" s="87">
        <f t="shared" ref="X70:X103" si="122">B594/1000000000</f>
        <v>0</v>
      </c>
      <c r="Y70" s="87">
        <f t="shared" ref="Y70:Z70" si="123">C594</f>
        <v>0</v>
      </c>
      <c r="Z70" s="87">
        <f t="shared" si="123"/>
        <v>0</v>
      </c>
      <c r="AB70">
        <v>31030612244.897999</v>
      </c>
      <c r="AC70">
        <v>-28.977131</v>
      </c>
      <c r="AD70">
        <v>14.740876</v>
      </c>
      <c r="AE70">
        <v>23.71236</v>
      </c>
      <c r="AF70">
        <v>-97.853226000000006</v>
      </c>
      <c r="AG70">
        <v>-8.9714842000000008</v>
      </c>
      <c r="AH70" s="95"/>
      <c r="AI70" s="96">
        <f t="shared" si="107"/>
        <v>32.540816326531001</v>
      </c>
      <c r="AJ70" s="96">
        <f t="shared" si="108"/>
        <v>23.330593</v>
      </c>
      <c r="AK70" s="96">
        <f t="shared" ref="AK70:AK103" si="124">AD74</f>
        <v>14.283922</v>
      </c>
      <c r="AL70" s="96">
        <f t="shared" ref="AL70:AL103" si="125">AB74/1000000000</f>
        <v>32.540816326531001</v>
      </c>
      <c r="AM70" s="96">
        <f t="shared" ref="AM70:AM103" si="126">AC178</f>
        <v>0</v>
      </c>
      <c r="AN70" s="96">
        <f t="shared" ref="AN70:AN103" si="127">AD178</f>
        <v>0</v>
      </c>
      <c r="AO70" s="96">
        <f t="shared" ref="AO70:AO103" si="128">AB74/1000000000</f>
        <v>32.540816326531001</v>
      </c>
      <c r="AP70" s="87">
        <f t="shared" ref="AP70:AP103" si="129">AC282</f>
        <v>0</v>
      </c>
      <c r="AQ70" s="96">
        <f t="shared" ref="AQ70:AQ103" si="130">AD282</f>
        <v>0</v>
      </c>
      <c r="AR70" s="96">
        <f t="shared" ref="AR70:AR103" si="131">AB74/1000000000</f>
        <v>32.540816326531001</v>
      </c>
      <c r="AS70" s="96">
        <f t="shared" ref="AS70:AS103" si="132">AC386</f>
        <v>0</v>
      </c>
      <c r="AT70" s="96">
        <f t="shared" ref="AT70:AT103" si="133">AD386</f>
        <v>0</v>
      </c>
      <c r="AU70" s="96">
        <f t="shared" ref="AU70:AU103" si="134">AB74/1000000000</f>
        <v>32.540816326531001</v>
      </c>
      <c r="AV70" s="96">
        <f t="shared" ref="AV70:AV103" si="135">AC490</f>
        <v>0</v>
      </c>
      <c r="AW70" s="96">
        <f t="shared" ref="AW70:AW103" si="136">AD490</f>
        <v>0</v>
      </c>
      <c r="AX70" s="87">
        <f t="shared" ref="AX70:AX103" si="137">AB594/1000000000</f>
        <v>0</v>
      </c>
      <c r="AY70" s="87">
        <f t="shared" ref="AY70:AY103" si="138">AC594</f>
        <v>0</v>
      </c>
      <c r="AZ70" s="87">
        <f t="shared" ref="AZ70:AZ103" si="139">AD594</f>
        <v>0</v>
      </c>
    </row>
    <row r="71" spans="2:52" x14ac:dyDescent="0.25">
      <c r="B71">
        <v>31408163265.306</v>
      </c>
      <c r="C71">
        <v>-27.328078999999999</v>
      </c>
      <c r="D71">
        <v>13.944921000000001</v>
      </c>
      <c r="E71">
        <v>21.409123999999998</v>
      </c>
      <c r="F71">
        <v>-90.748137999999997</v>
      </c>
      <c r="G71">
        <v>-7.4642048000000001</v>
      </c>
      <c r="H71" s="95"/>
      <c r="I71" s="96">
        <f t="shared" si="104"/>
        <v>32.918367346939</v>
      </c>
      <c r="J71" s="96">
        <f t="shared" si="105"/>
        <v>24.441721000000001</v>
      </c>
      <c r="K71" s="96">
        <f t="shared" si="109"/>
        <v>16.062614</v>
      </c>
      <c r="L71" s="96">
        <f t="shared" si="110"/>
        <v>32.918367346939</v>
      </c>
      <c r="M71" s="96">
        <f t="shared" si="111"/>
        <v>0</v>
      </c>
      <c r="N71" s="96">
        <f t="shared" si="112"/>
        <v>0</v>
      </c>
      <c r="O71" s="96">
        <f t="shared" si="113"/>
        <v>32.918367346939</v>
      </c>
      <c r="P71" s="96">
        <f t="shared" si="114"/>
        <v>0</v>
      </c>
      <c r="Q71" s="96">
        <f t="shared" si="115"/>
        <v>0</v>
      </c>
      <c r="R71" s="96">
        <f t="shared" si="116"/>
        <v>32.918367346939</v>
      </c>
      <c r="S71" s="96">
        <f t="shared" si="117"/>
        <v>0</v>
      </c>
      <c r="T71" s="96">
        <f t="shared" si="118"/>
        <v>0</v>
      </c>
      <c r="U71" s="96">
        <f t="shared" si="119"/>
        <v>32.918367346939</v>
      </c>
      <c r="V71" s="96">
        <f t="shared" si="120"/>
        <v>0</v>
      </c>
      <c r="W71" s="96">
        <f t="shared" si="121"/>
        <v>0</v>
      </c>
      <c r="X71" s="87">
        <f t="shared" si="122"/>
        <v>0</v>
      </c>
      <c r="Y71" s="87">
        <f t="shared" ref="Y71:Z71" si="140">C595</f>
        <v>0</v>
      </c>
      <c r="Z71" s="87">
        <f t="shared" si="140"/>
        <v>0</v>
      </c>
      <c r="AB71">
        <v>31408163265.306</v>
      </c>
      <c r="AC71">
        <v>-28.954968999999998</v>
      </c>
      <c r="AD71">
        <v>14.068621</v>
      </c>
      <c r="AE71">
        <v>23.074981999999999</v>
      </c>
      <c r="AF71">
        <v>-92.778603000000004</v>
      </c>
      <c r="AG71">
        <v>-9.0063610000000001</v>
      </c>
      <c r="AH71" s="95"/>
      <c r="AI71" s="96">
        <f t="shared" si="107"/>
        <v>32.918367346939</v>
      </c>
      <c r="AJ71" s="96">
        <f t="shared" si="108"/>
        <v>24.290163</v>
      </c>
      <c r="AK71" s="96">
        <f t="shared" si="124"/>
        <v>15.235694000000001</v>
      </c>
      <c r="AL71" s="96">
        <f t="shared" si="125"/>
        <v>32.918367346939</v>
      </c>
      <c r="AM71" s="96">
        <f t="shared" si="126"/>
        <v>0</v>
      </c>
      <c r="AN71" s="96">
        <f t="shared" si="127"/>
        <v>0</v>
      </c>
      <c r="AO71" s="96">
        <f t="shared" si="128"/>
        <v>32.918367346939</v>
      </c>
      <c r="AP71" s="87">
        <f t="shared" si="129"/>
        <v>0</v>
      </c>
      <c r="AQ71" s="96">
        <f t="shared" si="130"/>
        <v>0</v>
      </c>
      <c r="AR71" s="96">
        <f t="shared" si="131"/>
        <v>32.918367346939</v>
      </c>
      <c r="AS71" s="96">
        <f t="shared" si="132"/>
        <v>0</v>
      </c>
      <c r="AT71" s="96">
        <f t="shared" si="133"/>
        <v>0</v>
      </c>
      <c r="AU71" s="96">
        <f t="shared" si="134"/>
        <v>32.918367346939</v>
      </c>
      <c r="AV71" s="96">
        <f t="shared" si="135"/>
        <v>0</v>
      </c>
      <c r="AW71" s="96">
        <f t="shared" si="136"/>
        <v>0</v>
      </c>
      <c r="AX71" s="87">
        <f t="shared" si="137"/>
        <v>0</v>
      </c>
      <c r="AY71" s="87">
        <f t="shared" si="138"/>
        <v>0</v>
      </c>
      <c r="AZ71" s="87">
        <f t="shared" si="139"/>
        <v>0</v>
      </c>
    </row>
    <row r="72" spans="2:52" x14ac:dyDescent="0.25">
      <c r="B72">
        <v>31785714285.714001</v>
      </c>
      <c r="C72">
        <v>-27.602335</v>
      </c>
      <c r="D72">
        <v>14.324184000000001</v>
      </c>
      <c r="E72">
        <v>21.986654000000001</v>
      </c>
      <c r="F72">
        <v>-89.381553999999994</v>
      </c>
      <c r="G72">
        <v>-7.6624702999999998</v>
      </c>
      <c r="H72" s="95"/>
      <c r="I72" s="96">
        <f t="shared" si="104"/>
        <v>33.295918367346999</v>
      </c>
      <c r="J72" s="96">
        <f t="shared" si="105"/>
        <v>24.870101999999999</v>
      </c>
      <c r="K72" s="96">
        <f t="shared" si="109"/>
        <v>16.409980999999998</v>
      </c>
      <c r="L72" s="96">
        <f t="shared" si="110"/>
        <v>33.295918367346999</v>
      </c>
      <c r="M72" s="96">
        <f t="shared" si="111"/>
        <v>0</v>
      </c>
      <c r="N72" s="96">
        <f t="shared" si="112"/>
        <v>0</v>
      </c>
      <c r="O72" s="96">
        <f t="shared" si="113"/>
        <v>33.295918367346999</v>
      </c>
      <c r="P72" s="96">
        <f t="shared" si="114"/>
        <v>0</v>
      </c>
      <c r="Q72" s="96">
        <f t="shared" si="115"/>
        <v>0</v>
      </c>
      <c r="R72" s="96">
        <f t="shared" si="116"/>
        <v>33.295918367346999</v>
      </c>
      <c r="S72" s="96">
        <f t="shared" si="117"/>
        <v>0</v>
      </c>
      <c r="T72" s="96">
        <f t="shared" si="118"/>
        <v>0</v>
      </c>
      <c r="U72" s="96">
        <f t="shared" si="119"/>
        <v>33.295918367346999</v>
      </c>
      <c r="V72" s="96">
        <f t="shared" si="120"/>
        <v>0</v>
      </c>
      <c r="W72" s="96">
        <f t="shared" si="121"/>
        <v>0</v>
      </c>
      <c r="X72" s="87">
        <f t="shared" si="122"/>
        <v>0</v>
      </c>
      <c r="Y72" s="87">
        <f t="shared" ref="Y72:Z72" si="141">C596</f>
        <v>0</v>
      </c>
      <c r="Z72" s="87">
        <f t="shared" si="141"/>
        <v>0</v>
      </c>
      <c r="AB72">
        <v>31785714285.714001</v>
      </c>
      <c r="AC72">
        <v>-29.005447</v>
      </c>
      <c r="AD72">
        <v>13.171533</v>
      </c>
      <c r="AE72">
        <v>22.181787</v>
      </c>
      <c r="AF72">
        <v>-94.592545000000001</v>
      </c>
      <c r="AG72">
        <v>-9.0102539000000004</v>
      </c>
      <c r="AH72" s="95"/>
      <c r="AI72" s="96">
        <f t="shared" si="107"/>
        <v>33.295918367346999</v>
      </c>
      <c r="AJ72" s="96">
        <f t="shared" si="108"/>
        <v>23.902699999999999</v>
      </c>
      <c r="AK72" s="96">
        <f t="shared" si="124"/>
        <v>14.836252999999999</v>
      </c>
      <c r="AL72" s="96">
        <f t="shared" si="125"/>
        <v>33.295918367346999</v>
      </c>
      <c r="AM72" s="96">
        <f t="shared" si="126"/>
        <v>0</v>
      </c>
      <c r="AN72" s="96">
        <f t="shared" si="127"/>
        <v>0</v>
      </c>
      <c r="AO72" s="96">
        <f t="shared" si="128"/>
        <v>33.295918367346999</v>
      </c>
      <c r="AP72" s="87">
        <f t="shared" si="129"/>
        <v>0</v>
      </c>
      <c r="AQ72" s="96">
        <f t="shared" si="130"/>
        <v>0</v>
      </c>
      <c r="AR72" s="96">
        <f t="shared" si="131"/>
        <v>33.295918367346999</v>
      </c>
      <c r="AS72" s="96">
        <f t="shared" si="132"/>
        <v>0</v>
      </c>
      <c r="AT72" s="96">
        <f t="shared" si="133"/>
        <v>0</v>
      </c>
      <c r="AU72" s="96">
        <f t="shared" si="134"/>
        <v>33.295918367346999</v>
      </c>
      <c r="AV72" s="96">
        <f t="shared" si="135"/>
        <v>0</v>
      </c>
      <c r="AW72" s="96">
        <f t="shared" si="136"/>
        <v>0</v>
      </c>
      <c r="AX72" s="87">
        <f t="shared" si="137"/>
        <v>0</v>
      </c>
      <c r="AY72" s="87">
        <f t="shared" si="138"/>
        <v>0</v>
      </c>
      <c r="AZ72" s="87">
        <f t="shared" si="139"/>
        <v>0</v>
      </c>
    </row>
    <row r="73" spans="2:52" x14ac:dyDescent="0.25">
      <c r="B73">
        <v>32163265306.122002</v>
      </c>
      <c r="C73">
        <v>-27.854545999999999</v>
      </c>
      <c r="D73">
        <v>14.937518000000001</v>
      </c>
      <c r="E73">
        <v>22.835761999999999</v>
      </c>
      <c r="F73">
        <v>-94.170295999999993</v>
      </c>
      <c r="G73">
        <v>-7.8982444000000003</v>
      </c>
      <c r="H73" s="95"/>
      <c r="I73" s="96">
        <f t="shared" si="104"/>
        <v>33.673469387754999</v>
      </c>
      <c r="J73" s="96">
        <f t="shared" si="105"/>
        <v>24.465216000000002</v>
      </c>
      <c r="K73" s="96">
        <f t="shared" si="109"/>
        <v>15.700351</v>
      </c>
      <c r="L73" s="96">
        <f t="shared" si="110"/>
        <v>33.673469387754999</v>
      </c>
      <c r="M73" s="96">
        <f t="shared" si="111"/>
        <v>0</v>
      </c>
      <c r="N73" s="96">
        <f t="shared" si="112"/>
        <v>0</v>
      </c>
      <c r="O73" s="96">
        <f t="shared" si="113"/>
        <v>33.673469387754999</v>
      </c>
      <c r="P73" s="96">
        <f t="shared" si="114"/>
        <v>0</v>
      </c>
      <c r="Q73" s="96">
        <f t="shared" si="115"/>
        <v>0</v>
      </c>
      <c r="R73" s="96">
        <f t="shared" si="116"/>
        <v>33.673469387754999</v>
      </c>
      <c r="S73" s="96">
        <f t="shared" si="117"/>
        <v>0</v>
      </c>
      <c r="T73" s="96">
        <f t="shared" si="118"/>
        <v>0</v>
      </c>
      <c r="U73" s="96">
        <f t="shared" si="119"/>
        <v>33.673469387754999</v>
      </c>
      <c r="V73" s="96">
        <f t="shared" si="120"/>
        <v>0</v>
      </c>
      <c r="W73" s="96">
        <f t="shared" si="121"/>
        <v>0</v>
      </c>
      <c r="X73" s="87">
        <f t="shared" si="122"/>
        <v>0</v>
      </c>
      <c r="Y73" s="87">
        <f t="shared" ref="Y73:Z73" si="142">C597</f>
        <v>0</v>
      </c>
      <c r="Z73" s="87">
        <f t="shared" si="142"/>
        <v>0</v>
      </c>
      <c r="AB73">
        <v>32163265306.122002</v>
      </c>
      <c r="AC73">
        <v>-29.011091</v>
      </c>
      <c r="AD73">
        <v>14.11041</v>
      </c>
      <c r="AE73">
        <v>23.170206</v>
      </c>
      <c r="AF73">
        <v>-92.572577999999993</v>
      </c>
      <c r="AG73">
        <v>-9.0597963000000004</v>
      </c>
      <c r="AH73" s="95"/>
      <c r="AI73" s="96">
        <f t="shared" si="107"/>
        <v>33.673469387754999</v>
      </c>
      <c r="AJ73" s="96">
        <f t="shared" si="108"/>
        <v>24.066663999999999</v>
      </c>
      <c r="AK73" s="96">
        <f t="shared" si="124"/>
        <v>14.970300999999999</v>
      </c>
      <c r="AL73" s="96">
        <f t="shared" si="125"/>
        <v>33.673469387754999</v>
      </c>
      <c r="AM73" s="96">
        <f t="shared" si="126"/>
        <v>0</v>
      </c>
      <c r="AN73" s="96">
        <f t="shared" si="127"/>
        <v>0</v>
      </c>
      <c r="AO73" s="96">
        <f t="shared" si="128"/>
        <v>33.673469387754999</v>
      </c>
      <c r="AP73" s="87">
        <f t="shared" si="129"/>
        <v>0</v>
      </c>
      <c r="AQ73" s="96">
        <f t="shared" si="130"/>
        <v>0</v>
      </c>
      <c r="AR73" s="96">
        <f t="shared" si="131"/>
        <v>33.673469387754999</v>
      </c>
      <c r="AS73" s="96">
        <f t="shared" si="132"/>
        <v>0</v>
      </c>
      <c r="AT73" s="96">
        <f t="shared" si="133"/>
        <v>0</v>
      </c>
      <c r="AU73" s="96">
        <f t="shared" si="134"/>
        <v>33.673469387754999</v>
      </c>
      <c r="AV73" s="96">
        <f t="shared" si="135"/>
        <v>0</v>
      </c>
      <c r="AW73" s="96">
        <f t="shared" si="136"/>
        <v>0</v>
      </c>
      <c r="AX73" s="87">
        <f t="shared" si="137"/>
        <v>0</v>
      </c>
      <c r="AY73" s="87">
        <f t="shared" si="138"/>
        <v>0</v>
      </c>
      <c r="AZ73" s="87">
        <f t="shared" si="139"/>
        <v>0</v>
      </c>
    </row>
    <row r="74" spans="2:52" x14ac:dyDescent="0.25">
      <c r="B74">
        <v>32540816326.530998</v>
      </c>
      <c r="C74">
        <v>-28.056749</v>
      </c>
      <c r="D74">
        <v>15.606071999999999</v>
      </c>
      <c r="E74">
        <v>23.739598999999998</v>
      </c>
      <c r="F74">
        <v>-96.614159000000001</v>
      </c>
      <c r="G74">
        <v>-8.1335268000000003</v>
      </c>
      <c r="H74" s="95"/>
      <c r="I74" s="96">
        <f t="shared" si="104"/>
        <v>34.051020408162998</v>
      </c>
      <c r="J74" s="96">
        <f t="shared" si="105"/>
        <v>24.029339</v>
      </c>
      <c r="K74" s="96">
        <f t="shared" si="109"/>
        <v>15.072018999999999</v>
      </c>
      <c r="L74" s="96">
        <f t="shared" si="110"/>
        <v>34.051020408162998</v>
      </c>
      <c r="M74" s="96">
        <f t="shared" si="111"/>
        <v>0</v>
      </c>
      <c r="N74" s="96">
        <f t="shared" si="112"/>
        <v>0</v>
      </c>
      <c r="O74" s="96">
        <f t="shared" si="113"/>
        <v>34.051020408162998</v>
      </c>
      <c r="P74" s="96">
        <f t="shared" si="114"/>
        <v>0</v>
      </c>
      <c r="Q74" s="96">
        <f t="shared" si="115"/>
        <v>0</v>
      </c>
      <c r="R74" s="96">
        <f t="shared" si="116"/>
        <v>34.051020408162998</v>
      </c>
      <c r="S74" s="96">
        <f t="shared" si="117"/>
        <v>0</v>
      </c>
      <c r="T74" s="96">
        <f t="shared" si="118"/>
        <v>0</v>
      </c>
      <c r="U74" s="96">
        <f t="shared" si="119"/>
        <v>34.051020408162998</v>
      </c>
      <c r="V74" s="96">
        <f t="shared" si="120"/>
        <v>0</v>
      </c>
      <c r="W74" s="96">
        <f t="shared" si="121"/>
        <v>0</v>
      </c>
      <c r="X74" s="87">
        <f t="shared" si="122"/>
        <v>0</v>
      </c>
      <c r="Y74" s="87">
        <f t="shared" ref="Y74:Z74" si="143">C598</f>
        <v>0</v>
      </c>
      <c r="Z74" s="87">
        <f t="shared" si="143"/>
        <v>0</v>
      </c>
      <c r="AB74">
        <v>32540816326.530998</v>
      </c>
      <c r="AC74">
        <v>-29.163976999999999</v>
      </c>
      <c r="AD74">
        <v>14.283922</v>
      </c>
      <c r="AE74">
        <v>23.330593</v>
      </c>
      <c r="AF74">
        <v>-99.038887000000003</v>
      </c>
      <c r="AG74">
        <v>-9.0466700000000007</v>
      </c>
      <c r="AH74" s="95"/>
      <c r="AI74" s="96">
        <f t="shared" si="107"/>
        <v>34.051020408162998</v>
      </c>
      <c r="AJ74" s="96">
        <f t="shared" si="108"/>
        <v>23.513556999999999</v>
      </c>
      <c r="AK74" s="96">
        <f t="shared" si="124"/>
        <v>14.378316</v>
      </c>
      <c r="AL74" s="96">
        <f t="shared" si="125"/>
        <v>34.051020408162998</v>
      </c>
      <c r="AM74" s="96">
        <f t="shared" si="126"/>
        <v>0</v>
      </c>
      <c r="AN74" s="96">
        <f t="shared" si="127"/>
        <v>0</v>
      </c>
      <c r="AO74" s="96">
        <f t="shared" si="128"/>
        <v>34.051020408162998</v>
      </c>
      <c r="AP74" s="87">
        <f t="shared" si="129"/>
        <v>0</v>
      </c>
      <c r="AQ74" s="96">
        <f t="shared" si="130"/>
        <v>0</v>
      </c>
      <c r="AR74" s="96">
        <f t="shared" si="131"/>
        <v>34.051020408162998</v>
      </c>
      <c r="AS74" s="96">
        <f t="shared" si="132"/>
        <v>0</v>
      </c>
      <c r="AT74" s="96">
        <f t="shared" si="133"/>
        <v>0</v>
      </c>
      <c r="AU74" s="96">
        <f t="shared" si="134"/>
        <v>34.051020408162998</v>
      </c>
      <c r="AV74" s="96">
        <f t="shared" si="135"/>
        <v>0</v>
      </c>
      <c r="AW74" s="96">
        <f t="shared" si="136"/>
        <v>0</v>
      </c>
      <c r="AX74" s="87">
        <f t="shared" si="137"/>
        <v>0</v>
      </c>
      <c r="AY74" s="87">
        <f t="shared" si="138"/>
        <v>0</v>
      </c>
      <c r="AZ74" s="87">
        <f t="shared" si="139"/>
        <v>0</v>
      </c>
    </row>
    <row r="75" spans="2:52" x14ac:dyDescent="0.25">
      <c r="B75">
        <v>32918367346.938999</v>
      </c>
      <c r="C75">
        <v>-28.258074000000001</v>
      </c>
      <c r="D75">
        <v>16.062614</v>
      </c>
      <c r="E75">
        <v>24.441721000000001</v>
      </c>
      <c r="F75">
        <v>-95.360091999999995</v>
      </c>
      <c r="G75">
        <v>-8.3791083999999998</v>
      </c>
      <c r="H75" s="95"/>
      <c r="I75" s="96">
        <f t="shared" si="104"/>
        <v>34.428571428570997</v>
      </c>
      <c r="J75" s="96">
        <f t="shared" si="105"/>
        <v>23.709599999999998</v>
      </c>
      <c r="K75" s="96">
        <f t="shared" si="109"/>
        <v>14.246066000000001</v>
      </c>
      <c r="L75" s="96">
        <f t="shared" si="110"/>
        <v>34.428571428570997</v>
      </c>
      <c r="M75" s="96">
        <f t="shared" si="111"/>
        <v>0</v>
      </c>
      <c r="N75" s="96">
        <f t="shared" si="112"/>
        <v>0</v>
      </c>
      <c r="O75" s="96">
        <f t="shared" si="113"/>
        <v>34.428571428570997</v>
      </c>
      <c r="P75" s="96">
        <f t="shared" si="114"/>
        <v>0</v>
      </c>
      <c r="Q75" s="96">
        <f t="shared" si="115"/>
        <v>0</v>
      </c>
      <c r="R75" s="96">
        <f t="shared" si="116"/>
        <v>34.428571428570997</v>
      </c>
      <c r="S75" s="96">
        <f t="shared" si="117"/>
        <v>0</v>
      </c>
      <c r="T75" s="96">
        <f t="shared" si="118"/>
        <v>0</v>
      </c>
      <c r="U75" s="96">
        <f t="shared" si="119"/>
        <v>34.428571428570997</v>
      </c>
      <c r="V75" s="96">
        <f t="shared" si="120"/>
        <v>0</v>
      </c>
      <c r="W75" s="96">
        <f t="shared" si="121"/>
        <v>0</v>
      </c>
      <c r="X75" s="87">
        <f t="shared" si="122"/>
        <v>0</v>
      </c>
      <c r="Y75" s="87">
        <f t="shared" ref="Y75:Z75" si="144">C599</f>
        <v>0</v>
      </c>
      <c r="Z75" s="87">
        <f t="shared" si="144"/>
        <v>0</v>
      </c>
      <c r="AB75">
        <v>32918367346.938999</v>
      </c>
      <c r="AC75">
        <v>-28.915210999999999</v>
      </c>
      <c r="AD75">
        <v>15.235694000000001</v>
      </c>
      <c r="AE75">
        <v>24.290163</v>
      </c>
      <c r="AF75">
        <v>-95.362907000000007</v>
      </c>
      <c r="AG75">
        <v>-9.0544691000000004</v>
      </c>
      <c r="AH75" s="95"/>
      <c r="AI75" s="96">
        <f t="shared" si="107"/>
        <v>34.428571428570997</v>
      </c>
      <c r="AJ75" s="96">
        <f t="shared" si="108"/>
        <v>24.050263999999999</v>
      </c>
      <c r="AK75" s="96">
        <f t="shared" si="124"/>
        <v>14.980337</v>
      </c>
      <c r="AL75" s="96">
        <f t="shared" si="125"/>
        <v>34.428571428570997</v>
      </c>
      <c r="AM75" s="96">
        <f t="shared" si="126"/>
        <v>0</v>
      </c>
      <c r="AN75" s="96">
        <f t="shared" si="127"/>
        <v>0</v>
      </c>
      <c r="AO75" s="96">
        <f t="shared" si="128"/>
        <v>34.428571428570997</v>
      </c>
      <c r="AP75" s="87">
        <f t="shared" si="129"/>
        <v>0</v>
      </c>
      <c r="AQ75" s="96">
        <f t="shared" si="130"/>
        <v>0</v>
      </c>
      <c r="AR75" s="96">
        <f t="shared" si="131"/>
        <v>34.428571428570997</v>
      </c>
      <c r="AS75" s="96">
        <f t="shared" si="132"/>
        <v>0</v>
      </c>
      <c r="AT75" s="96">
        <f t="shared" si="133"/>
        <v>0</v>
      </c>
      <c r="AU75" s="96">
        <f t="shared" si="134"/>
        <v>34.428571428570997</v>
      </c>
      <c r="AV75" s="96">
        <f t="shared" si="135"/>
        <v>0</v>
      </c>
      <c r="AW75" s="96">
        <f t="shared" si="136"/>
        <v>0</v>
      </c>
      <c r="AX75" s="87">
        <f t="shared" si="137"/>
        <v>0</v>
      </c>
      <c r="AY75" s="87">
        <f t="shared" si="138"/>
        <v>0</v>
      </c>
      <c r="AZ75" s="87">
        <f t="shared" si="139"/>
        <v>0</v>
      </c>
    </row>
    <row r="76" spans="2:52" x14ac:dyDescent="0.25">
      <c r="B76">
        <v>33295918367.347</v>
      </c>
      <c r="C76">
        <v>-28.643726000000001</v>
      </c>
      <c r="D76">
        <v>16.409980999999998</v>
      </c>
      <c r="E76">
        <v>24.870101999999999</v>
      </c>
      <c r="F76">
        <v>-99.277077000000006</v>
      </c>
      <c r="G76">
        <v>-8.4601202000000004</v>
      </c>
      <c r="H76" s="95"/>
      <c r="I76" s="96">
        <f t="shared" si="104"/>
        <v>34.806122448980005</v>
      </c>
      <c r="J76" s="96">
        <f t="shared" si="105"/>
        <v>23.775283999999999</v>
      </c>
      <c r="K76" s="96">
        <f t="shared" si="109"/>
        <v>14.108746</v>
      </c>
      <c r="L76" s="96">
        <f t="shared" si="110"/>
        <v>34.806122448980005</v>
      </c>
      <c r="M76" s="96">
        <f t="shared" si="111"/>
        <v>0</v>
      </c>
      <c r="N76" s="96">
        <f t="shared" si="112"/>
        <v>0</v>
      </c>
      <c r="O76" s="96">
        <f t="shared" si="113"/>
        <v>34.806122448980005</v>
      </c>
      <c r="P76" s="96">
        <f t="shared" si="114"/>
        <v>0</v>
      </c>
      <c r="Q76" s="96">
        <f t="shared" si="115"/>
        <v>0</v>
      </c>
      <c r="R76" s="96">
        <f t="shared" si="116"/>
        <v>34.806122448980005</v>
      </c>
      <c r="S76" s="96">
        <f t="shared" si="117"/>
        <v>0</v>
      </c>
      <c r="T76" s="96">
        <f t="shared" si="118"/>
        <v>0</v>
      </c>
      <c r="U76" s="96">
        <f t="shared" si="119"/>
        <v>34.806122448980005</v>
      </c>
      <c r="V76" s="96">
        <f t="shared" si="120"/>
        <v>0</v>
      </c>
      <c r="W76" s="96">
        <f t="shared" si="121"/>
        <v>0</v>
      </c>
      <c r="X76" s="87">
        <f t="shared" si="122"/>
        <v>0</v>
      </c>
      <c r="Y76" s="87">
        <f t="shared" ref="Y76:Z76" si="145">C600</f>
        <v>0</v>
      </c>
      <c r="Z76" s="87">
        <f t="shared" si="145"/>
        <v>0</v>
      </c>
      <c r="AB76">
        <v>33295918367.347</v>
      </c>
      <c r="AC76">
        <v>-29.013259999999999</v>
      </c>
      <c r="AD76">
        <v>14.836252999999999</v>
      </c>
      <c r="AE76">
        <v>23.902699999999999</v>
      </c>
      <c r="AF76">
        <v>-98.289710999999997</v>
      </c>
      <c r="AG76">
        <v>-9.0664482</v>
      </c>
      <c r="AH76" s="95"/>
      <c r="AI76" s="96">
        <f t="shared" si="107"/>
        <v>34.806122448980005</v>
      </c>
      <c r="AJ76" s="96">
        <f t="shared" si="108"/>
        <v>23.978352000000001</v>
      </c>
      <c r="AK76" s="96">
        <f t="shared" si="124"/>
        <v>14.903703</v>
      </c>
      <c r="AL76" s="96">
        <f t="shared" si="125"/>
        <v>34.806122448980005</v>
      </c>
      <c r="AM76" s="96">
        <f t="shared" si="126"/>
        <v>0</v>
      </c>
      <c r="AN76" s="96">
        <f t="shared" si="127"/>
        <v>0</v>
      </c>
      <c r="AO76" s="96">
        <f t="shared" si="128"/>
        <v>34.806122448980005</v>
      </c>
      <c r="AP76" s="87">
        <f t="shared" si="129"/>
        <v>0</v>
      </c>
      <c r="AQ76" s="96">
        <f t="shared" si="130"/>
        <v>0</v>
      </c>
      <c r="AR76" s="96">
        <f t="shared" si="131"/>
        <v>34.806122448980005</v>
      </c>
      <c r="AS76" s="96">
        <f t="shared" si="132"/>
        <v>0</v>
      </c>
      <c r="AT76" s="96">
        <f t="shared" si="133"/>
        <v>0</v>
      </c>
      <c r="AU76" s="96">
        <f t="shared" si="134"/>
        <v>34.806122448980005</v>
      </c>
      <c r="AV76" s="96">
        <f t="shared" si="135"/>
        <v>0</v>
      </c>
      <c r="AW76" s="96">
        <f t="shared" si="136"/>
        <v>0</v>
      </c>
      <c r="AX76" s="87">
        <f t="shared" si="137"/>
        <v>0</v>
      </c>
      <c r="AY76" s="87">
        <f t="shared" si="138"/>
        <v>0</v>
      </c>
      <c r="AZ76" s="87">
        <f t="shared" si="139"/>
        <v>0</v>
      </c>
    </row>
    <row r="77" spans="2:52" x14ac:dyDescent="0.25">
      <c r="B77">
        <v>33673469387.755001</v>
      </c>
      <c r="C77">
        <v>-28.37002</v>
      </c>
      <c r="D77">
        <v>15.700351</v>
      </c>
      <c r="E77">
        <v>24.465216000000002</v>
      </c>
      <c r="F77">
        <v>-99.638176000000001</v>
      </c>
      <c r="G77">
        <v>-8.7648648999999992</v>
      </c>
      <c r="H77" s="95"/>
      <c r="I77" s="96">
        <f t="shared" si="104"/>
        <v>35.183673469387998</v>
      </c>
      <c r="J77" s="96">
        <f t="shared" si="105"/>
        <v>23.526737000000001</v>
      </c>
      <c r="K77" s="96">
        <f t="shared" si="109"/>
        <v>13.853194999999999</v>
      </c>
      <c r="L77" s="96">
        <f t="shared" si="110"/>
        <v>35.183673469387998</v>
      </c>
      <c r="M77" s="96">
        <f t="shared" si="111"/>
        <v>0</v>
      </c>
      <c r="N77" s="96">
        <f t="shared" si="112"/>
        <v>0</v>
      </c>
      <c r="O77" s="96">
        <f t="shared" si="113"/>
        <v>35.183673469387998</v>
      </c>
      <c r="P77" s="96">
        <f t="shared" si="114"/>
        <v>0</v>
      </c>
      <c r="Q77" s="96">
        <f t="shared" si="115"/>
        <v>0</v>
      </c>
      <c r="R77" s="96">
        <f t="shared" si="116"/>
        <v>35.183673469387998</v>
      </c>
      <c r="S77" s="96">
        <f t="shared" si="117"/>
        <v>0</v>
      </c>
      <c r="T77" s="96">
        <f t="shared" si="118"/>
        <v>0</v>
      </c>
      <c r="U77" s="96">
        <f t="shared" si="119"/>
        <v>35.183673469387998</v>
      </c>
      <c r="V77" s="96">
        <f t="shared" si="120"/>
        <v>0</v>
      </c>
      <c r="W77" s="96">
        <f t="shared" si="121"/>
        <v>0</v>
      </c>
      <c r="X77" s="87">
        <f t="shared" si="122"/>
        <v>0</v>
      </c>
      <c r="Y77" s="87">
        <f t="shared" ref="Y77:Z77" si="146">C601</f>
        <v>0</v>
      </c>
      <c r="Z77" s="87">
        <f t="shared" si="146"/>
        <v>0</v>
      </c>
      <c r="AB77">
        <v>33673469387.755001</v>
      </c>
      <c r="AC77">
        <v>-29.064589999999999</v>
      </c>
      <c r="AD77">
        <v>14.970300999999999</v>
      </c>
      <c r="AE77">
        <v>24.066663999999999</v>
      </c>
      <c r="AF77">
        <v>-96.344086000000004</v>
      </c>
      <c r="AG77">
        <v>-9.0963630999999996</v>
      </c>
      <c r="AH77" s="95"/>
      <c r="AI77" s="96">
        <f t="shared" si="107"/>
        <v>35.183673469387998</v>
      </c>
      <c r="AJ77" s="96">
        <f t="shared" si="108"/>
        <v>24.68609</v>
      </c>
      <c r="AK77" s="96">
        <f t="shared" si="124"/>
        <v>15.412682999999999</v>
      </c>
      <c r="AL77" s="96">
        <f t="shared" si="125"/>
        <v>35.183673469387998</v>
      </c>
      <c r="AM77" s="96">
        <f t="shared" si="126"/>
        <v>0</v>
      </c>
      <c r="AN77" s="96">
        <f t="shared" si="127"/>
        <v>0</v>
      </c>
      <c r="AO77" s="96">
        <f t="shared" si="128"/>
        <v>35.183673469387998</v>
      </c>
      <c r="AP77" s="87">
        <f t="shared" si="129"/>
        <v>0</v>
      </c>
      <c r="AQ77" s="96">
        <f t="shared" si="130"/>
        <v>0</v>
      </c>
      <c r="AR77" s="96">
        <f t="shared" si="131"/>
        <v>35.183673469387998</v>
      </c>
      <c r="AS77" s="96">
        <f t="shared" si="132"/>
        <v>0</v>
      </c>
      <c r="AT77" s="96">
        <f t="shared" si="133"/>
        <v>0</v>
      </c>
      <c r="AU77" s="96">
        <f t="shared" si="134"/>
        <v>35.183673469387998</v>
      </c>
      <c r="AV77" s="96">
        <f t="shared" si="135"/>
        <v>0</v>
      </c>
      <c r="AW77" s="96">
        <f t="shared" si="136"/>
        <v>0</v>
      </c>
      <c r="AX77" s="87">
        <f t="shared" si="137"/>
        <v>0</v>
      </c>
      <c r="AY77" s="87">
        <f t="shared" si="138"/>
        <v>0</v>
      </c>
      <c r="AZ77" s="87">
        <f t="shared" si="139"/>
        <v>0</v>
      </c>
    </row>
    <row r="78" spans="2:52" x14ac:dyDescent="0.25">
      <c r="B78">
        <v>34051020408.162998</v>
      </c>
      <c r="C78">
        <v>-29.329802000000001</v>
      </c>
      <c r="D78">
        <v>15.072018999999999</v>
      </c>
      <c r="E78">
        <v>24.029339</v>
      </c>
      <c r="F78">
        <v>-94.317490000000006</v>
      </c>
      <c r="G78">
        <v>-8.9573201999999998</v>
      </c>
      <c r="H78" s="95"/>
      <c r="I78" s="96">
        <f t="shared" si="104"/>
        <v>35.561224489795997</v>
      </c>
      <c r="J78" s="96">
        <f t="shared" si="105"/>
        <v>24.465166</v>
      </c>
      <c r="K78" s="96">
        <f t="shared" si="109"/>
        <v>14.76332</v>
      </c>
      <c r="L78" s="96">
        <f t="shared" si="110"/>
        <v>35.561224489795997</v>
      </c>
      <c r="M78" s="96">
        <f t="shared" si="111"/>
        <v>0</v>
      </c>
      <c r="N78" s="96">
        <f t="shared" si="112"/>
        <v>0</v>
      </c>
      <c r="O78" s="96">
        <f t="shared" si="113"/>
        <v>35.561224489795997</v>
      </c>
      <c r="P78" s="96">
        <f t="shared" si="114"/>
        <v>0</v>
      </c>
      <c r="Q78" s="96">
        <f t="shared" si="115"/>
        <v>0</v>
      </c>
      <c r="R78" s="96">
        <f t="shared" si="116"/>
        <v>35.561224489795997</v>
      </c>
      <c r="S78" s="96">
        <f t="shared" si="117"/>
        <v>0</v>
      </c>
      <c r="T78" s="96">
        <f t="shared" si="118"/>
        <v>0</v>
      </c>
      <c r="U78" s="96">
        <f t="shared" si="119"/>
        <v>35.561224489795997</v>
      </c>
      <c r="V78" s="96">
        <f t="shared" si="120"/>
        <v>0</v>
      </c>
      <c r="W78" s="96">
        <f t="shared" si="121"/>
        <v>0</v>
      </c>
      <c r="X78" s="87">
        <f t="shared" si="122"/>
        <v>0</v>
      </c>
      <c r="Y78" s="87">
        <f t="shared" ref="Y78:Z78" si="147">C602</f>
        <v>0</v>
      </c>
      <c r="Z78" s="87">
        <f t="shared" si="147"/>
        <v>0</v>
      </c>
      <c r="AB78">
        <v>34051020408.162998</v>
      </c>
      <c r="AC78">
        <v>-28.961227000000001</v>
      </c>
      <c r="AD78">
        <v>14.378316</v>
      </c>
      <c r="AE78">
        <v>23.513556999999999</v>
      </c>
      <c r="AF78">
        <v>-96.305244000000002</v>
      </c>
      <c r="AG78">
        <v>-9.1352414999999993</v>
      </c>
      <c r="AH78" s="95"/>
      <c r="AI78" s="96">
        <f t="shared" si="107"/>
        <v>35.561224489795997</v>
      </c>
      <c r="AJ78" s="96">
        <f t="shared" si="108"/>
        <v>25.383935999999999</v>
      </c>
      <c r="AK78" s="96">
        <f t="shared" si="124"/>
        <v>15.953678</v>
      </c>
      <c r="AL78" s="96">
        <f t="shared" si="125"/>
        <v>35.561224489795997</v>
      </c>
      <c r="AM78" s="96">
        <f t="shared" si="126"/>
        <v>0</v>
      </c>
      <c r="AN78" s="96">
        <f t="shared" si="127"/>
        <v>0</v>
      </c>
      <c r="AO78" s="96">
        <f t="shared" si="128"/>
        <v>35.561224489795997</v>
      </c>
      <c r="AP78" s="87">
        <f t="shared" si="129"/>
        <v>0</v>
      </c>
      <c r="AQ78" s="96">
        <f t="shared" si="130"/>
        <v>0</v>
      </c>
      <c r="AR78" s="96">
        <f t="shared" si="131"/>
        <v>35.561224489795997</v>
      </c>
      <c r="AS78" s="96">
        <f t="shared" si="132"/>
        <v>0</v>
      </c>
      <c r="AT78" s="96">
        <f t="shared" si="133"/>
        <v>0</v>
      </c>
      <c r="AU78" s="96">
        <f t="shared" si="134"/>
        <v>35.561224489795997</v>
      </c>
      <c r="AV78" s="96">
        <f t="shared" si="135"/>
        <v>0</v>
      </c>
      <c r="AW78" s="96">
        <f t="shared" si="136"/>
        <v>0</v>
      </c>
      <c r="AX78" s="87">
        <f t="shared" si="137"/>
        <v>0</v>
      </c>
      <c r="AY78" s="87">
        <f t="shared" si="138"/>
        <v>0</v>
      </c>
      <c r="AZ78" s="87">
        <f t="shared" si="139"/>
        <v>0</v>
      </c>
    </row>
    <row r="79" spans="2:52" x14ac:dyDescent="0.25">
      <c r="B79">
        <v>34428571428.570999</v>
      </c>
      <c r="C79">
        <v>-29.300259</v>
      </c>
      <c r="D79">
        <v>14.246066000000001</v>
      </c>
      <c r="E79">
        <v>23.709599999999998</v>
      </c>
      <c r="F79">
        <v>-97.476685000000003</v>
      </c>
      <c r="G79">
        <v>-9.4635353000000002</v>
      </c>
      <c r="H79" s="95"/>
      <c r="I79" s="96">
        <f t="shared" si="104"/>
        <v>35.938775510204003</v>
      </c>
      <c r="J79" s="96">
        <f t="shared" si="105"/>
        <v>23.771318000000001</v>
      </c>
      <c r="K79" s="96">
        <f t="shared" si="109"/>
        <v>14.262871000000001</v>
      </c>
      <c r="L79" s="96">
        <f t="shared" si="110"/>
        <v>35.938775510204003</v>
      </c>
      <c r="M79" s="96">
        <f t="shared" si="111"/>
        <v>0</v>
      </c>
      <c r="N79" s="96">
        <f t="shared" si="112"/>
        <v>0</v>
      </c>
      <c r="O79" s="96">
        <f t="shared" si="113"/>
        <v>35.938775510204003</v>
      </c>
      <c r="P79" s="96">
        <f t="shared" si="114"/>
        <v>0</v>
      </c>
      <c r="Q79" s="96">
        <f t="shared" si="115"/>
        <v>0</v>
      </c>
      <c r="R79" s="96">
        <f t="shared" si="116"/>
        <v>35.938775510204003</v>
      </c>
      <c r="S79" s="96">
        <f t="shared" si="117"/>
        <v>0</v>
      </c>
      <c r="T79" s="96">
        <f t="shared" si="118"/>
        <v>0</v>
      </c>
      <c r="U79" s="96">
        <f t="shared" si="119"/>
        <v>35.938775510204003</v>
      </c>
      <c r="V79" s="96">
        <f t="shared" si="120"/>
        <v>0</v>
      </c>
      <c r="W79" s="96">
        <f t="shared" si="121"/>
        <v>0</v>
      </c>
      <c r="X79" s="87">
        <f t="shared" si="122"/>
        <v>0</v>
      </c>
      <c r="Y79" s="87">
        <f t="shared" ref="Y79:Z79" si="148">C603</f>
        <v>0</v>
      </c>
      <c r="Z79" s="87">
        <f t="shared" si="148"/>
        <v>0</v>
      </c>
      <c r="AB79">
        <v>34428571428.570999</v>
      </c>
      <c r="AC79">
        <v>-29.101230999999999</v>
      </c>
      <c r="AD79">
        <v>14.980337</v>
      </c>
      <c r="AE79">
        <v>24.050263999999999</v>
      </c>
      <c r="AF79">
        <v>-95.001709000000005</v>
      </c>
      <c r="AG79">
        <v>-9.0699281999999997</v>
      </c>
      <c r="AH79" s="95"/>
      <c r="AI79" s="96">
        <f t="shared" si="107"/>
        <v>35.938775510204003</v>
      </c>
      <c r="AJ79" s="96">
        <f t="shared" si="108"/>
        <v>26.194944</v>
      </c>
      <c r="AK79" s="96">
        <f t="shared" si="124"/>
        <v>16.421593000000001</v>
      </c>
      <c r="AL79" s="96">
        <f t="shared" si="125"/>
        <v>35.938775510204003</v>
      </c>
      <c r="AM79" s="96">
        <f t="shared" si="126"/>
        <v>0</v>
      </c>
      <c r="AN79" s="96">
        <f t="shared" si="127"/>
        <v>0</v>
      </c>
      <c r="AO79" s="96">
        <f t="shared" si="128"/>
        <v>35.938775510204003</v>
      </c>
      <c r="AP79" s="87">
        <f t="shared" si="129"/>
        <v>0</v>
      </c>
      <c r="AQ79" s="96">
        <f t="shared" si="130"/>
        <v>0</v>
      </c>
      <c r="AR79" s="96">
        <f t="shared" si="131"/>
        <v>35.938775510204003</v>
      </c>
      <c r="AS79" s="96">
        <f t="shared" si="132"/>
        <v>0</v>
      </c>
      <c r="AT79" s="96">
        <f t="shared" si="133"/>
        <v>0</v>
      </c>
      <c r="AU79" s="96">
        <f t="shared" si="134"/>
        <v>35.938775510204003</v>
      </c>
      <c r="AV79" s="96">
        <f t="shared" si="135"/>
        <v>0</v>
      </c>
      <c r="AW79" s="96">
        <f t="shared" si="136"/>
        <v>0</v>
      </c>
      <c r="AX79" s="87">
        <f t="shared" si="137"/>
        <v>0</v>
      </c>
      <c r="AY79" s="87">
        <f t="shared" si="138"/>
        <v>0</v>
      </c>
      <c r="AZ79" s="87">
        <f t="shared" si="139"/>
        <v>0</v>
      </c>
    </row>
    <row r="80" spans="2:52" x14ac:dyDescent="0.25">
      <c r="B80">
        <v>34806122448.980003</v>
      </c>
      <c r="C80">
        <v>-29.955956</v>
      </c>
      <c r="D80">
        <v>14.108746</v>
      </c>
      <c r="E80">
        <v>23.775283999999999</v>
      </c>
      <c r="F80">
        <v>-99.440269000000001</v>
      </c>
      <c r="G80">
        <v>-9.6665372999999999</v>
      </c>
      <c r="H80" s="95"/>
      <c r="I80" s="96">
        <f t="shared" si="104"/>
        <v>36.316326530612002</v>
      </c>
      <c r="J80" s="96">
        <f t="shared" si="105"/>
        <v>24.045062999999999</v>
      </c>
      <c r="K80" s="96">
        <f t="shared" si="109"/>
        <v>14.441845000000001</v>
      </c>
      <c r="L80" s="96">
        <f t="shared" si="110"/>
        <v>36.316326530612002</v>
      </c>
      <c r="M80" s="96">
        <f t="shared" si="111"/>
        <v>0</v>
      </c>
      <c r="N80" s="96">
        <f t="shared" si="112"/>
        <v>0</v>
      </c>
      <c r="O80" s="96">
        <f t="shared" si="113"/>
        <v>36.316326530612002</v>
      </c>
      <c r="P80" s="96">
        <f t="shared" si="114"/>
        <v>0</v>
      </c>
      <c r="Q80" s="96">
        <f t="shared" si="115"/>
        <v>0</v>
      </c>
      <c r="R80" s="96">
        <f t="shared" si="116"/>
        <v>36.316326530612002</v>
      </c>
      <c r="S80" s="96">
        <f t="shared" si="117"/>
        <v>0</v>
      </c>
      <c r="T80" s="96">
        <f t="shared" si="118"/>
        <v>0</v>
      </c>
      <c r="U80" s="96">
        <f t="shared" si="119"/>
        <v>36.316326530612002</v>
      </c>
      <c r="V80" s="96">
        <f t="shared" si="120"/>
        <v>0</v>
      </c>
      <c r="W80" s="96">
        <f t="shared" si="121"/>
        <v>0</v>
      </c>
      <c r="X80" s="87">
        <f t="shared" si="122"/>
        <v>0</v>
      </c>
      <c r="Y80" s="87">
        <f t="shared" ref="Y80:Z80" si="149">C604</f>
        <v>0</v>
      </c>
      <c r="Z80" s="87">
        <f t="shared" si="149"/>
        <v>0</v>
      </c>
      <c r="AB80">
        <v>34806122448.980003</v>
      </c>
      <c r="AC80">
        <v>-28.940517</v>
      </c>
      <c r="AD80">
        <v>14.903703</v>
      </c>
      <c r="AE80">
        <v>23.978352000000001</v>
      </c>
      <c r="AF80">
        <v>-99.584000000000003</v>
      </c>
      <c r="AG80">
        <v>-9.0746488999999997</v>
      </c>
      <c r="AH80" s="95"/>
      <c r="AI80" s="96">
        <f t="shared" si="107"/>
        <v>36.316326530612002</v>
      </c>
      <c r="AJ80" s="96">
        <f t="shared" si="108"/>
        <v>25.579063000000001</v>
      </c>
      <c r="AK80" s="96">
        <f t="shared" si="124"/>
        <v>15.756837000000001</v>
      </c>
      <c r="AL80" s="96">
        <f t="shared" si="125"/>
        <v>36.316326530612002</v>
      </c>
      <c r="AM80" s="96">
        <f t="shared" si="126"/>
        <v>0</v>
      </c>
      <c r="AN80" s="96">
        <f t="shared" si="127"/>
        <v>0</v>
      </c>
      <c r="AO80" s="96">
        <f t="shared" si="128"/>
        <v>36.316326530612002</v>
      </c>
      <c r="AP80" s="87">
        <f t="shared" si="129"/>
        <v>0</v>
      </c>
      <c r="AQ80" s="96">
        <f t="shared" si="130"/>
        <v>0</v>
      </c>
      <c r="AR80" s="96">
        <f t="shared" si="131"/>
        <v>36.316326530612002</v>
      </c>
      <c r="AS80" s="96">
        <f t="shared" si="132"/>
        <v>0</v>
      </c>
      <c r="AT80" s="96">
        <f t="shared" si="133"/>
        <v>0</v>
      </c>
      <c r="AU80" s="96">
        <f t="shared" si="134"/>
        <v>36.316326530612002</v>
      </c>
      <c r="AV80" s="96">
        <f t="shared" si="135"/>
        <v>0</v>
      </c>
      <c r="AW80" s="96">
        <f t="shared" si="136"/>
        <v>0</v>
      </c>
      <c r="AX80" s="87">
        <f t="shared" si="137"/>
        <v>0</v>
      </c>
      <c r="AY80" s="87">
        <f t="shared" si="138"/>
        <v>0</v>
      </c>
      <c r="AZ80" s="87">
        <f t="shared" si="139"/>
        <v>0</v>
      </c>
    </row>
    <row r="81" spans="2:52" x14ac:dyDescent="0.25">
      <c r="B81">
        <v>35183673469.388</v>
      </c>
      <c r="C81">
        <v>-29.870085</v>
      </c>
      <c r="D81">
        <v>13.853194999999999</v>
      </c>
      <c r="E81">
        <v>23.526737000000001</v>
      </c>
      <c r="F81">
        <v>-95.114418000000001</v>
      </c>
      <c r="G81">
        <v>-9.6735430000000004</v>
      </c>
      <c r="H81" s="95"/>
      <c r="I81" s="96">
        <f t="shared" si="104"/>
        <v>36.693877551019995</v>
      </c>
      <c r="J81" s="96">
        <f t="shared" si="105"/>
        <v>22.714514000000001</v>
      </c>
      <c r="K81" s="96">
        <f t="shared" si="109"/>
        <v>13.21172</v>
      </c>
      <c r="L81" s="96">
        <f t="shared" si="110"/>
        <v>36.693877551019995</v>
      </c>
      <c r="M81" s="96">
        <f t="shared" si="111"/>
        <v>0</v>
      </c>
      <c r="N81" s="96">
        <f t="shared" si="112"/>
        <v>0</v>
      </c>
      <c r="O81" s="96">
        <f t="shared" si="113"/>
        <v>36.693877551019995</v>
      </c>
      <c r="P81" s="96">
        <f t="shared" si="114"/>
        <v>0</v>
      </c>
      <c r="Q81" s="96">
        <f t="shared" si="115"/>
        <v>0</v>
      </c>
      <c r="R81" s="96">
        <f t="shared" si="116"/>
        <v>36.693877551019995</v>
      </c>
      <c r="S81" s="96">
        <f t="shared" si="117"/>
        <v>0</v>
      </c>
      <c r="T81" s="96">
        <f t="shared" si="118"/>
        <v>0</v>
      </c>
      <c r="U81" s="96">
        <f t="shared" si="119"/>
        <v>36.693877551019995</v>
      </c>
      <c r="V81" s="96">
        <f t="shared" si="120"/>
        <v>0</v>
      </c>
      <c r="W81" s="96">
        <f t="shared" si="121"/>
        <v>0</v>
      </c>
      <c r="X81" s="87">
        <f t="shared" si="122"/>
        <v>0</v>
      </c>
      <c r="Y81" s="87">
        <f t="shared" ref="Y81:Z81" si="150">C605</f>
        <v>0</v>
      </c>
      <c r="Z81" s="87">
        <f t="shared" si="150"/>
        <v>0</v>
      </c>
      <c r="AB81">
        <v>35183673469.388</v>
      </c>
      <c r="AC81">
        <v>-29.034018</v>
      </c>
      <c r="AD81">
        <v>15.412682999999999</v>
      </c>
      <c r="AE81">
        <v>24.68609</v>
      </c>
      <c r="AF81">
        <v>-96.063811999999999</v>
      </c>
      <c r="AG81">
        <v>-9.2734088999999997</v>
      </c>
      <c r="AH81" s="95"/>
      <c r="AI81" s="96">
        <f t="shared" si="107"/>
        <v>36.693877551019995</v>
      </c>
      <c r="AJ81" s="96">
        <f t="shared" si="108"/>
        <v>24.737604000000001</v>
      </c>
      <c r="AK81" s="96">
        <f t="shared" si="124"/>
        <v>14.848960999999999</v>
      </c>
      <c r="AL81" s="96">
        <f t="shared" si="125"/>
        <v>36.693877551019995</v>
      </c>
      <c r="AM81" s="96">
        <f t="shared" si="126"/>
        <v>0</v>
      </c>
      <c r="AN81" s="96">
        <f t="shared" si="127"/>
        <v>0</v>
      </c>
      <c r="AO81" s="96">
        <f t="shared" si="128"/>
        <v>36.693877551019995</v>
      </c>
      <c r="AP81" s="87">
        <f t="shared" si="129"/>
        <v>0</v>
      </c>
      <c r="AQ81" s="96">
        <f t="shared" si="130"/>
        <v>0</v>
      </c>
      <c r="AR81" s="96">
        <f t="shared" si="131"/>
        <v>36.693877551019995</v>
      </c>
      <c r="AS81" s="96">
        <f t="shared" si="132"/>
        <v>0</v>
      </c>
      <c r="AT81" s="96">
        <f t="shared" si="133"/>
        <v>0</v>
      </c>
      <c r="AU81" s="96">
        <f t="shared" si="134"/>
        <v>36.693877551019995</v>
      </c>
      <c r="AV81" s="96">
        <f t="shared" si="135"/>
        <v>0</v>
      </c>
      <c r="AW81" s="96">
        <f t="shared" si="136"/>
        <v>0</v>
      </c>
      <c r="AX81" s="87">
        <f t="shared" si="137"/>
        <v>0</v>
      </c>
      <c r="AY81" s="87">
        <f t="shared" si="138"/>
        <v>0</v>
      </c>
      <c r="AZ81" s="87">
        <f t="shared" si="139"/>
        <v>0</v>
      </c>
    </row>
    <row r="82" spans="2:52" x14ac:dyDescent="0.25">
      <c r="B82">
        <v>35561224489.795998</v>
      </c>
      <c r="C82">
        <v>-29.206700999999999</v>
      </c>
      <c r="D82">
        <v>14.76332</v>
      </c>
      <c r="E82">
        <v>24.465166</v>
      </c>
      <c r="F82">
        <v>-95.662711999999999</v>
      </c>
      <c r="G82">
        <v>-9.7018460999999991</v>
      </c>
      <c r="H82" s="95"/>
      <c r="I82" s="96">
        <f t="shared" si="104"/>
        <v>37.071428571429003</v>
      </c>
      <c r="J82" s="96">
        <f t="shared" si="105"/>
        <v>24.245436000000002</v>
      </c>
      <c r="K82" s="96">
        <f t="shared" si="109"/>
        <v>14.606835</v>
      </c>
      <c r="L82" s="96">
        <f t="shared" si="110"/>
        <v>37.071428571429003</v>
      </c>
      <c r="M82" s="96">
        <f t="shared" si="111"/>
        <v>0</v>
      </c>
      <c r="N82" s="96">
        <f t="shared" si="112"/>
        <v>0</v>
      </c>
      <c r="O82" s="96">
        <f t="shared" si="113"/>
        <v>37.071428571429003</v>
      </c>
      <c r="P82" s="96">
        <f t="shared" si="114"/>
        <v>0</v>
      </c>
      <c r="Q82" s="96">
        <f t="shared" si="115"/>
        <v>0</v>
      </c>
      <c r="R82" s="96">
        <f t="shared" si="116"/>
        <v>37.071428571429003</v>
      </c>
      <c r="S82" s="96">
        <f t="shared" si="117"/>
        <v>0</v>
      </c>
      <c r="T82" s="96">
        <f t="shared" si="118"/>
        <v>0</v>
      </c>
      <c r="U82" s="96">
        <f t="shared" si="119"/>
        <v>37.071428571429003</v>
      </c>
      <c r="V82" s="96">
        <f t="shared" si="120"/>
        <v>0</v>
      </c>
      <c r="W82" s="96">
        <f t="shared" si="121"/>
        <v>0</v>
      </c>
      <c r="X82" s="87">
        <f t="shared" si="122"/>
        <v>0</v>
      </c>
      <c r="Y82" s="87">
        <f t="shared" ref="Y82:Z82" si="151">C606</f>
        <v>0</v>
      </c>
      <c r="Z82" s="87">
        <f t="shared" si="151"/>
        <v>0</v>
      </c>
      <c r="AB82">
        <v>35561224489.795998</v>
      </c>
      <c r="AC82">
        <v>-29.798786</v>
      </c>
      <c r="AD82">
        <v>15.953678</v>
      </c>
      <c r="AE82">
        <v>25.383935999999999</v>
      </c>
      <c r="AF82">
        <v>-100.14825</v>
      </c>
      <c r="AG82">
        <v>-9.4302568000000004</v>
      </c>
      <c r="AH82" s="95"/>
      <c r="AI82" s="96">
        <f t="shared" si="107"/>
        <v>37.071428571429003</v>
      </c>
      <c r="AJ82" s="96">
        <f t="shared" si="108"/>
        <v>24.878997999999999</v>
      </c>
      <c r="AK82" s="96">
        <f t="shared" si="124"/>
        <v>15.019686999999999</v>
      </c>
      <c r="AL82" s="96">
        <f t="shared" si="125"/>
        <v>37.071428571429003</v>
      </c>
      <c r="AM82" s="96">
        <f t="shared" si="126"/>
        <v>0</v>
      </c>
      <c r="AN82" s="96">
        <f t="shared" si="127"/>
        <v>0</v>
      </c>
      <c r="AO82" s="96">
        <f t="shared" si="128"/>
        <v>37.071428571429003</v>
      </c>
      <c r="AP82" s="87">
        <f t="shared" si="129"/>
        <v>0</v>
      </c>
      <c r="AQ82" s="96">
        <f t="shared" si="130"/>
        <v>0</v>
      </c>
      <c r="AR82" s="96">
        <f t="shared" si="131"/>
        <v>37.071428571429003</v>
      </c>
      <c r="AS82" s="96">
        <f t="shared" si="132"/>
        <v>0</v>
      </c>
      <c r="AT82" s="96">
        <f t="shared" si="133"/>
        <v>0</v>
      </c>
      <c r="AU82" s="96">
        <f t="shared" si="134"/>
        <v>37.071428571429003</v>
      </c>
      <c r="AV82" s="96">
        <f t="shared" si="135"/>
        <v>0</v>
      </c>
      <c r="AW82" s="96">
        <f t="shared" si="136"/>
        <v>0</v>
      </c>
      <c r="AX82" s="87">
        <f t="shared" si="137"/>
        <v>0</v>
      </c>
      <c r="AY82" s="87">
        <f t="shared" si="138"/>
        <v>0</v>
      </c>
      <c r="AZ82" s="87">
        <f t="shared" si="139"/>
        <v>0</v>
      </c>
    </row>
    <row r="83" spans="2:52" x14ac:dyDescent="0.25">
      <c r="B83">
        <v>35938775510.204002</v>
      </c>
      <c r="C83">
        <v>-29.922772999999999</v>
      </c>
      <c r="D83">
        <v>14.262871000000001</v>
      </c>
      <c r="E83">
        <v>23.771318000000001</v>
      </c>
      <c r="F83">
        <v>-104.80146999999999</v>
      </c>
      <c r="G83">
        <v>-9.5084485999999995</v>
      </c>
      <c r="H83" s="95"/>
      <c r="I83" s="96">
        <f t="shared" si="104"/>
        <v>37.448979591836995</v>
      </c>
      <c r="J83" s="96">
        <f t="shared" si="105"/>
        <v>23.256065</v>
      </c>
      <c r="K83" s="96">
        <f t="shared" si="109"/>
        <v>13.485861</v>
      </c>
      <c r="L83" s="96">
        <f t="shared" si="110"/>
        <v>37.448979591836995</v>
      </c>
      <c r="M83" s="96">
        <f t="shared" si="111"/>
        <v>0</v>
      </c>
      <c r="N83" s="96">
        <f t="shared" si="112"/>
        <v>0</v>
      </c>
      <c r="O83" s="96">
        <f t="shared" si="113"/>
        <v>37.448979591836995</v>
      </c>
      <c r="P83" s="96">
        <f t="shared" si="114"/>
        <v>0</v>
      </c>
      <c r="Q83" s="96">
        <f t="shared" si="115"/>
        <v>0</v>
      </c>
      <c r="R83" s="96">
        <f t="shared" si="116"/>
        <v>37.448979591836995</v>
      </c>
      <c r="S83" s="96">
        <f t="shared" si="117"/>
        <v>0</v>
      </c>
      <c r="T83" s="96">
        <f t="shared" si="118"/>
        <v>0</v>
      </c>
      <c r="U83" s="96">
        <f t="shared" si="119"/>
        <v>37.448979591836995</v>
      </c>
      <c r="V83" s="96">
        <f t="shared" si="120"/>
        <v>0</v>
      </c>
      <c r="W83" s="96">
        <f t="shared" si="121"/>
        <v>0</v>
      </c>
      <c r="X83" s="87">
        <f t="shared" si="122"/>
        <v>0</v>
      </c>
      <c r="Y83" s="87">
        <f t="shared" ref="Y83:Z83" si="152">C607</f>
        <v>0</v>
      </c>
      <c r="Z83" s="87">
        <f t="shared" si="152"/>
        <v>0</v>
      </c>
      <c r="AB83">
        <v>35938775510.204002</v>
      </c>
      <c r="AC83">
        <v>-29.465713999999998</v>
      </c>
      <c r="AD83">
        <v>16.421593000000001</v>
      </c>
      <c r="AE83">
        <v>26.194944</v>
      </c>
      <c r="AF83">
        <v>-104.40555999999999</v>
      </c>
      <c r="AG83">
        <v>-9.7733516999999992</v>
      </c>
      <c r="AH83" s="95"/>
      <c r="AI83" s="96">
        <f t="shared" si="107"/>
        <v>37.448979591836995</v>
      </c>
      <c r="AJ83" s="96">
        <f t="shared" si="108"/>
        <v>25.436024</v>
      </c>
      <c r="AK83" s="96">
        <f t="shared" si="124"/>
        <v>15.554262</v>
      </c>
      <c r="AL83" s="96">
        <f t="shared" si="125"/>
        <v>37.448979591836995</v>
      </c>
      <c r="AM83" s="96">
        <f t="shared" si="126"/>
        <v>0</v>
      </c>
      <c r="AN83" s="96">
        <f t="shared" si="127"/>
        <v>0</v>
      </c>
      <c r="AO83" s="96">
        <f t="shared" si="128"/>
        <v>37.448979591836995</v>
      </c>
      <c r="AP83" s="87">
        <f t="shared" si="129"/>
        <v>0</v>
      </c>
      <c r="AQ83" s="96">
        <f t="shared" si="130"/>
        <v>0</v>
      </c>
      <c r="AR83" s="96">
        <f t="shared" si="131"/>
        <v>37.448979591836995</v>
      </c>
      <c r="AS83" s="96">
        <f t="shared" si="132"/>
        <v>0</v>
      </c>
      <c r="AT83" s="96">
        <f t="shared" si="133"/>
        <v>0</v>
      </c>
      <c r="AU83" s="96">
        <f t="shared" si="134"/>
        <v>37.448979591836995</v>
      </c>
      <c r="AV83" s="96">
        <f t="shared" si="135"/>
        <v>0</v>
      </c>
      <c r="AW83" s="96">
        <f t="shared" si="136"/>
        <v>0</v>
      </c>
      <c r="AX83" s="87">
        <f t="shared" si="137"/>
        <v>0</v>
      </c>
      <c r="AY83" s="87">
        <f t="shared" si="138"/>
        <v>0</v>
      </c>
      <c r="AZ83" s="87">
        <f t="shared" si="139"/>
        <v>0</v>
      </c>
    </row>
    <row r="84" spans="2:52" x14ac:dyDescent="0.25">
      <c r="B84">
        <v>36316326530.612</v>
      </c>
      <c r="C84">
        <v>-29.172153000000002</v>
      </c>
      <c r="D84">
        <v>14.441845000000001</v>
      </c>
      <c r="E84">
        <v>24.045062999999999</v>
      </c>
      <c r="F84">
        <v>-90.017921000000001</v>
      </c>
      <c r="G84">
        <v>-9.6032200000000003</v>
      </c>
      <c r="H84" s="95"/>
      <c r="I84" s="96">
        <f t="shared" si="104"/>
        <v>37.826530612245001</v>
      </c>
      <c r="J84" s="96">
        <f t="shared" si="105"/>
        <v>22.031939000000001</v>
      </c>
      <c r="K84" s="96">
        <f t="shared" si="109"/>
        <v>12.366676999999999</v>
      </c>
      <c r="L84" s="96">
        <f t="shared" si="110"/>
        <v>37.826530612245001</v>
      </c>
      <c r="M84" s="96">
        <f t="shared" si="111"/>
        <v>0</v>
      </c>
      <c r="N84" s="96">
        <f t="shared" si="112"/>
        <v>0</v>
      </c>
      <c r="O84" s="96">
        <f t="shared" si="113"/>
        <v>37.826530612245001</v>
      </c>
      <c r="P84" s="96">
        <f t="shared" si="114"/>
        <v>0</v>
      </c>
      <c r="Q84" s="96">
        <f t="shared" si="115"/>
        <v>0</v>
      </c>
      <c r="R84" s="96">
        <f t="shared" si="116"/>
        <v>37.826530612245001</v>
      </c>
      <c r="S84" s="96">
        <f t="shared" si="117"/>
        <v>0</v>
      </c>
      <c r="T84" s="96">
        <f t="shared" si="118"/>
        <v>0</v>
      </c>
      <c r="U84" s="96">
        <f t="shared" si="119"/>
        <v>37.826530612245001</v>
      </c>
      <c r="V84" s="96">
        <f t="shared" si="120"/>
        <v>0</v>
      </c>
      <c r="W84" s="96">
        <f t="shared" si="121"/>
        <v>0</v>
      </c>
      <c r="X84" s="87">
        <f t="shared" si="122"/>
        <v>0</v>
      </c>
      <c r="Y84" s="87">
        <f t="shared" ref="Y84:Z84" si="153">C608</f>
        <v>0</v>
      </c>
      <c r="Z84" s="87">
        <f t="shared" si="153"/>
        <v>0</v>
      </c>
      <c r="AB84">
        <v>36316326530.612</v>
      </c>
      <c r="AC84">
        <v>-30.108357999999999</v>
      </c>
      <c r="AD84">
        <v>15.756837000000001</v>
      </c>
      <c r="AE84">
        <v>25.579063000000001</v>
      </c>
      <c r="AF84">
        <v>-102.09430999999999</v>
      </c>
      <c r="AG84">
        <v>-9.8222264999999993</v>
      </c>
      <c r="AH84" s="95"/>
      <c r="AI84" s="96">
        <f t="shared" si="107"/>
        <v>37.826530612245001</v>
      </c>
      <c r="AJ84" s="96">
        <f t="shared" si="108"/>
        <v>25.778214999999999</v>
      </c>
      <c r="AK84" s="96">
        <f t="shared" si="124"/>
        <v>15.516603</v>
      </c>
      <c r="AL84" s="96">
        <f t="shared" si="125"/>
        <v>37.826530612245001</v>
      </c>
      <c r="AM84" s="96">
        <f t="shared" si="126"/>
        <v>0</v>
      </c>
      <c r="AN84" s="96">
        <f t="shared" si="127"/>
        <v>0</v>
      </c>
      <c r="AO84" s="96">
        <f t="shared" si="128"/>
        <v>37.826530612245001</v>
      </c>
      <c r="AP84" s="87">
        <f t="shared" si="129"/>
        <v>0</v>
      </c>
      <c r="AQ84" s="96">
        <f t="shared" si="130"/>
        <v>0</v>
      </c>
      <c r="AR84" s="96">
        <f t="shared" si="131"/>
        <v>37.826530612245001</v>
      </c>
      <c r="AS84" s="96">
        <f t="shared" si="132"/>
        <v>0</v>
      </c>
      <c r="AT84" s="96">
        <f t="shared" si="133"/>
        <v>0</v>
      </c>
      <c r="AU84" s="96">
        <f t="shared" si="134"/>
        <v>37.826530612245001</v>
      </c>
      <c r="AV84" s="96">
        <f t="shared" si="135"/>
        <v>0</v>
      </c>
      <c r="AW84" s="96">
        <f t="shared" si="136"/>
        <v>0</v>
      </c>
      <c r="AX84" s="87">
        <f t="shared" si="137"/>
        <v>0</v>
      </c>
      <c r="AY84" s="87">
        <f t="shared" si="138"/>
        <v>0</v>
      </c>
      <c r="AZ84" s="87">
        <f t="shared" si="139"/>
        <v>0</v>
      </c>
    </row>
    <row r="85" spans="2:52" x14ac:dyDescent="0.25">
      <c r="B85">
        <v>36693877551.019997</v>
      </c>
      <c r="C85">
        <v>-29.53266</v>
      </c>
      <c r="D85">
        <v>13.21172</v>
      </c>
      <c r="E85">
        <v>22.714514000000001</v>
      </c>
      <c r="F85">
        <v>-97.714423999999994</v>
      </c>
      <c r="G85">
        <v>-9.5027962000000006</v>
      </c>
      <c r="H85" s="95"/>
      <c r="I85" s="96">
        <f t="shared" si="104"/>
        <v>38.204081632653001</v>
      </c>
      <c r="J85" s="96">
        <f t="shared" si="105"/>
        <v>20.018007000000001</v>
      </c>
      <c r="K85" s="96">
        <f t="shared" si="109"/>
        <v>10.423842</v>
      </c>
      <c r="L85" s="96">
        <f t="shared" si="110"/>
        <v>38.204081632653001</v>
      </c>
      <c r="M85" s="96">
        <f t="shared" si="111"/>
        <v>0</v>
      </c>
      <c r="N85" s="96">
        <f t="shared" si="112"/>
        <v>0</v>
      </c>
      <c r="O85" s="96">
        <f t="shared" si="113"/>
        <v>38.204081632653001</v>
      </c>
      <c r="P85" s="96">
        <f t="shared" si="114"/>
        <v>0</v>
      </c>
      <c r="Q85" s="96">
        <f t="shared" si="115"/>
        <v>0</v>
      </c>
      <c r="R85" s="96">
        <f t="shared" si="116"/>
        <v>38.204081632653001</v>
      </c>
      <c r="S85" s="96">
        <f t="shared" si="117"/>
        <v>0</v>
      </c>
      <c r="T85" s="96">
        <f t="shared" si="118"/>
        <v>0</v>
      </c>
      <c r="U85" s="96">
        <f t="shared" si="119"/>
        <v>38.204081632653001</v>
      </c>
      <c r="V85" s="96">
        <f t="shared" si="120"/>
        <v>0</v>
      </c>
      <c r="W85" s="96">
        <f t="shared" si="121"/>
        <v>0</v>
      </c>
      <c r="X85" s="87">
        <f t="shared" si="122"/>
        <v>0</v>
      </c>
      <c r="Y85" s="87">
        <f t="shared" ref="Y85:Z85" si="154">C609</f>
        <v>0</v>
      </c>
      <c r="Z85" s="87">
        <f t="shared" si="154"/>
        <v>0</v>
      </c>
      <c r="AB85">
        <v>36693877551.019997</v>
      </c>
      <c r="AC85">
        <v>-29.968988</v>
      </c>
      <c r="AD85">
        <v>14.848960999999999</v>
      </c>
      <c r="AE85">
        <v>24.737604000000001</v>
      </c>
      <c r="AF85">
        <v>-96.670326000000003</v>
      </c>
      <c r="AG85">
        <v>-9.8886441999999999</v>
      </c>
      <c r="AH85" s="95"/>
      <c r="AI85" s="96">
        <f t="shared" si="107"/>
        <v>38.204081632653001</v>
      </c>
      <c r="AJ85" s="96">
        <f t="shared" si="108"/>
        <v>26.327449999999999</v>
      </c>
      <c r="AK85" s="96">
        <f t="shared" si="124"/>
        <v>15.777315</v>
      </c>
      <c r="AL85" s="96">
        <f t="shared" si="125"/>
        <v>38.204081632653001</v>
      </c>
      <c r="AM85" s="96">
        <f t="shared" si="126"/>
        <v>0</v>
      </c>
      <c r="AN85" s="96">
        <f t="shared" si="127"/>
        <v>0</v>
      </c>
      <c r="AO85" s="96">
        <f t="shared" si="128"/>
        <v>38.204081632653001</v>
      </c>
      <c r="AP85" s="87">
        <f t="shared" si="129"/>
        <v>0</v>
      </c>
      <c r="AQ85" s="96">
        <f t="shared" si="130"/>
        <v>0</v>
      </c>
      <c r="AR85" s="96">
        <f t="shared" si="131"/>
        <v>38.204081632653001</v>
      </c>
      <c r="AS85" s="96">
        <f t="shared" si="132"/>
        <v>0</v>
      </c>
      <c r="AT85" s="96">
        <f t="shared" si="133"/>
        <v>0</v>
      </c>
      <c r="AU85" s="96">
        <f t="shared" si="134"/>
        <v>38.204081632653001</v>
      </c>
      <c r="AV85" s="96">
        <f t="shared" si="135"/>
        <v>0</v>
      </c>
      <c r="AW85" s="96">
        <f t="shared" si="136"/>
        <v>0</v>
      </c>
      <c r="AX85" s="87">
        <f t="shared" si="137"/>
        <v>0</v>
      </c>
      <c r="AY85" s="87">
        <f t="shared" si="138"/>
        <v>0</v>
      </c>
      <c r="AZ85" s="87">
        <f t="shared" si="139"/>
        <v>0</v>
      </c>
    </row>
    <row r="86" spans="2:52" x14ac:dyDescent="0.25">
      <c r="B86">
        <v>37071428571.429001</v>
      </c>
      <c r="C86">
        <v>-29.683710000000001</v>
      </c>
      <c r="D86">
        <v>14.606835</v>
      </c>
      <c r="E86">
        <v>24.245436000000002</v>
      </c>
      <c r="F86">
        <v>-96.703529000000003</v>
      </c>
      <c r="G86">
        <v>-9.6386012999999995</v>
      </c>
      <c r="H86" s="95"/>
      <c r="I86" s="96">
        <f t="shared" si="104"/>
        <v>38.581632653061</v>
      </c>
      <c r="J86" s="96">
        <f t="shared" si="105"/>
        <v>18.256585999999999</v>
      </c>
      <c r="K86" s="96">
        <f t="shared" si="109"/>
        <v>8.6173792000000002</v>
      </c>
      <c r="L86" s="96">
        <f t="shared" si="110"/>
        <v>38.581632653061</v>
      </c>
      <c r="M86" s="96">
        <f t="shared" si="111"/>
        <v>0</v>
      </c>
      <c r="N86" s="96">
        <f t="shared" si="112"/>
        <v>0</v>
      </c>
      <c r="O86" s="96">
        <f t="shared" si="113"/>
        <v>38.581632653061</v>
      </c>
      <c r="P86" s="96">
        <f t="shared" si="114"/>
        <v>0</v>
      </c>
      <c r="Q86" s="96">
        <f t="shared" si="115"/>
        <v>0</v>
      </c>
      <c r="R86" s="96">
        <f t="shared" si="116"/>
        <v>38.581632653061</v>
      </c>
      <c r="S86" s="96">
        <f t="shared" si="117"/>
        <v>0</v>
      </c>
      <c r="T86" s="96">
        <f t="shared" si="118"/>
        <v>0</v>
      </c>
      <c r="U86" s="96">
        <f t="shared" si="119"/>
        <v>38.581632653061</v>
      </c>
      <c r="V86" s="96">
        <f t="shared" si="120"/>
        <v>0</v>
      </c>
      <c r="W86" s="96">
        <f t="shared" si="121"/>
        <v>0</v>
      </c>
      <c r="X86" s="87">
        <f t="shared" si="122"/>
        <v>0</v>
      </c>
      <c r="Y86" s="87">
        <f t="shared" ref="Y86:Z86" si="155">C610</f>
        <v>0</v>
      </c>
      <c r="Z86" s="87">
        <f t="shared" si="155"/>
        <v>0</v>
      </c>
      <c r="AB86">
        <v>37071428571.429001</v>
      </c>
      <c r="AC86">
        <v>-29.687533999999999</v>
      </c>
      <c r="AD86">
        <v>15.019686999999999</v>
      </c>
      <c r="AE86">
        <v>24.878997999999999</v>
      </c>
      <c r="AF86">
        <v>-99.623763999999994</v>
      </c>
      <c r="AG86">
        <v>-9.8593121000000004</v>
      </c>
      <c r="AH86" s="95"/>
      <c r="AI86" s="96">
        <f t="shared" si="107"/>
        <v>38.581632653061</v>
      </c>
      <c r="AJ86" s="96">
        <f t="shared" si="108"/>
        <v>26.450737</v>
      </c>
      <c r="AK86" s="96">
        <f t="shared" si="124"/>
        <v>15.644152</v>
      </c>
      <c r="AL86" s="96">
        <f t="shared" si="125"/>
        <v>38.581632653061</v>
      </c>
      <c r="AM86" s="96">
        <f t="shared" si="126"/>
        <v>0</v>
      </c>
      <c r="AN86" s="96">
        <f t="shared" si="127"/>
        <v>0</v>
      </c>
      <c r="AO86" s="96">
        <f t="shared" si="128"/>
        <v>38.581632653061</v>
      </c>
      <c r="AP86" s="87">
        <f t="shared" si="129"/>
        <v>0</v>
      </c>
      <c r="AQ86" s="96">
        <f t="shared" si="130"/>
        <v>0</v>
      </c>
      <c r="AR86" s="96">
        <f t="shared" si="131"/>
        <v>38.581632653061</v>
      </c>
      <c r="AS86" s="96">
        <f t="shared" si="132"/>
        <v>0</v>
      </c>
      <c r="AT86" s="96">
        <f t="shared" si="133"/>
        <v>0</v>
      </c>
      <c r="AU86" s="96">
        <f t="shared" si="134"/>
        <v>38.581632653061</v>
      </c>
      <c r="AV86" s="96">
        <f t="shared" si="135"/>
        <v>0</v>
      </c>
      <c r="AW86" s="96">
        <f t="shared" si="136"/>
        <v>0</v>
      </c>
      <c r="AX86" s="87">
        <f t="shared" si="137"/>
        <v>0</v>
      </c>
      <c r="AY86" s="87">
        <f t="shared" si="138"/>
        <v>0</v>
      </c>
      <c r="AZ86" s="87">
        <f t="shared" si="139"/>
        <v>0</v>
      </c>
    </row>
    <row r="87" spans="2:52" x14ac:dyDescent="0.25">
      <c r="B87">
        <v>37448979591.836998</v>
      </c>
      <c r="C87">
        <v>-29.657843</v>
      </c>
      <c r="D87">
        <v>13.485861</v>
      </c>
      <c r="E87">
        <v>23.256065</v>
      </c>
      <c r="F87">
        <v>-99.845695000000006</v>
      </c>
      <c r="G87">
        <v>-9.7702045000000002</v>
      </c>
      <c r="H87" s="95"/>
      <c r="I87" s="96">
        <f t="shared" si="104"/>
        <v>38.959183673468999</v>
      </c>
      <c r="J87" s="96">
        <f t="shared" si="105"/>
        <v>17.008313999999999</v>
      </c>
      <c r="K87" s="96">
        <f t="shared" si="109"/>
        <v>7.0751529</v>
      </c>
      <c r="L87" s="96">
        <f t="shared" si="110"/>
        <v>38.959183673468999</v>
      </c>
      <c r="M87" s="96">
        <f t="shared" si="111"/>
        <v>0</v>
      </c>
      <c r="N87" s="96">
        <f t="shared" si="112"/>
        <v>0</v>
      </c>
      <c r="O87" s="96">
        <f t="shared" si="113"/>
        <v>38.959183673468999</v>
      </c>
      <c r="P87" s="96">
        <f t="shared" si="114"/>
        <v>0</v>
      </c>
      <c r="Q87" s="96">
        <f t="shared" si="115"/>
        <v>0</v>
      </c>
      <c r="R87" s="96">
        <f t="shared" si="116"/>
        <v>38.959183673468999</v>
      </c>
      <c r="S87" s="96">
        <f t="shared" si="117"/>
        <v>0</v>
      </c>
      <c r="T87" s="96">
        <f t="shared" si="118"/>
        <v>0</v>
      </c>
      <c r="U87" s="96">
        <f t="shared" si="119"/>
        <v>38.959183673468999</v>
      </c>
      <c r="V87" s="96">
        <f t="shared" si="120"/>
        <v>0</v>
      </c>
      <c r="W87" s="96">
        <f t="shared" si="121"/>
        <v>0</v>
      </c>
      <c r="X87" s="87">
        <f t="shared" si="122"/>
        <v>0</v>
      </c>
      <c r="Y87" s="87">
        <f t="shared" ref="Y87:Z87" si="156">C611</f>
        <v>0</v>
      </c>
      <c r="Z87" s="87">
        <f t="shared" si="156"/>
        <v>0</v>
      </c>
      <c r="AB87">
        <v>37448979591.836998</v>
      </c>
      <c r="AC87">
        <v>-30.011154000000001</v>
      </c>
      <c r="AD87">
        <v>15.554262</v>
      </c>
      <c r="AE87">
        <v>25.436024</v>
      </c>
      <c r="AF87">
        <v>-102.82706</v>
      </c>
      <c r="AG87">
        <v>-9.8817625000000007</v>
      </c>
      <c r="AH87" s="95"/>
      <c r="AI87" s="96">
        <f t="shared" si="107"/>
        <v>38.959183673468999</v>
      </c>
      <c r="AJ87" s="96">
        <f t="shared" si="108"/>
        <v>25.300820999999999</v>
      </c>
      <c r="AK87" s="96">
        <f t="shared" si="124"/>
        <v>14.552804999999999</v>
      </c>
      <c r="AL87" s="96">
        <f t="shared" si="125"/>
        <v>38.959183673468999</v>
      </c>
      <c r="AM87" s="96">
        <f t="shared" si="126"/>
        <v>0</v>
      </c>
      <c r="AN87" s="96">
        <f t="shared" si="127"/>
        <v>0</v>
      </c>
      <c r="AO87" s="96">
        <f t="shared" si="128"/>
        <v>38.959183673468999</v>
      </c>
      <c r="AP87" s="87">
        <f t="shared" si="129"/>
        <v>0</v>
      </c>
      <c r="AQ87" s="96">
        <f t="shared" si="130"/>
        <v>0</v>
      </c>
      <c r="AR87" s="96">
        <f t="shared" si="131"/>
        <v>38.959183673468999</v>
      </c>
      <c r="AS87" s="96">
        <f t="shared" si="132"/>
        <v>0</v>
      </c>
      <c r="AT87" s="96">
        <f t="shared" si="133"/>
        <v>0</v>
      </c>
      <c r="AU87" s="96">
        <f t="shared" si="134"/>
        <v>38.959183673468999</v>
      </c>
      <c r="AV87" s="96">
        <f t="shared" si="135"/>
        <v>0</v>
      </c>
      <c r="AW87" s="96">
        <f t="shared" si="136"/>
        <v>0</v>
      </c>
      <c r="AX87" s="87">
        <f t="shared" si="137"/>
        <v>0</v>
      </c>
      <c r="AY87" s="87">
        <f t="shared" si="138"/>
        <v>0</v>
      </c>
      <c r="AZ87" s="87">
        <f t="shared" si="139"/>
        <v>0</v>
      </c>
    </row>
    <row r="88" spans="2:52" x14ac:dyDescent="0.25">
      <c r="B88">
        <v>37826530612.245003</v>
      </c>
      <c r="C88">
        <v>-29.956139</v>
      </c>
      <c r="D88">
        <v>12.366676999999999</v>
      </c>
      <c r="E88">
        <v>22.031939000000001</v>
      </c>
      <c r="F88">
        <v>-92.259017999999998</v>
      </c>
      <c r="G88">
        <v>-9.6652612999999992</v>
      </c>
      <c r="H88" s="95"/>
      <c r="I88" s="96">
        <f t="shared" si="104"/>
        <v>39.336734693878</v>
      </c>
      <c r="J88" s="96">
        <f t="shared" si="105"/>
        <v>15.958297999999999</v>
      </c>
      <c r="K88" s="96">
        <f t="shared" si="109"/>
        <v>5.3251575999999998</v>
      </c>
      <c r="L88" s="96">
        <f t="shared" si="110"/>
        <v>39.336734693878</v>
      </c>
      <c r="M88" s="96">
        <f t="shared" si="111"/>
        <v>0</v>
      </c>
      <c r="N88" s="96">
        <f t="shared" si="112"/>
        <v>0</v>
      </c>
      <c r="O88" s="96">
        <f t="shared" si="113"/>
        <v>39.336734693878</v>
      </c>
      <c r="P88" s="96">
        <f t="shared" si="114"/>
        <v>0</v>
      </c>
      <c r="Q88" s="96">
        <f t="shared" si="115"/>
        <v>0</v>
      </c>
      <c r="R88" s="96">
        <f t="shared" si="116"/>
        <v>39.336734693878</v>
      </c>
      <c r="S88" s="96">
        <f t="shared" si="117"/>
        <v>0</v>
      </c>
      <c r="T88" s="96">
        <f t="shared" si="118"/>
        <v>0</v>
      </c>
      <c r="U88" s="96">
        <f t="shared" si="119"/>
        <v>39.336734693878</v>
      </c>
      <c r="V88" s="96">
        <f t="shared" si="120"/>
        <v>0</v>
      </c>
      <c r="W88" s="96">
        <f t="shared" si="121"/>
        <v>0</v>
      </c>
      <c r="X88" s="87">
        <f t="shared" si="122"/>
        <v>0</v>
      </c>
      <c r="Y88" s="87">
        <f t="shared" ref="Y88:Z88" si="157">C612</f>
        <v>0</v>
      </c>
      <c r="Z88" s="87">
        <f t="shared" si="157"/>
        <v>0</v>
      </c>
      <c r="AB88">
        <v>37826530612.245003</v>
      </c>
      <c r="AC88">
        <v>-29.987482</v>
      </c>
      <c r="AD88">
        <v>15.516603</v>
      </c>
      <c r="AE88">
        <v>25.778214999999999</v>
      </c>
      <c r="AF88">
        <v>-99.933266000000003</v>
      </c>
      <c r="AG88">
        <v>-10.261612</v>
      </c>
      <c r="AH88" s="95"/>
      <c r="AI88" s="96">
        <f t="shared" si="107"/>
        <v>39.336734693878</v>
      </c>
      <c r="AJ88" s="96">
        <f t="shared" si="108"/>
        <v>24.515293</v>
      </c>
      <c r="AK88" s="96">
        <f t="shared" si="124"/>
        <v>13.939856000000001</v>
      </c>
      <c r="AL88" s="96">
        <f t="shared" si="125"/>
        <v>39.336734693878</v>
      </c>
      <c r="AM88" s="96">
        <f t="shared" si="126"/>
        <v>0</v>
      </c>
      <c r="AN88" s="96">
        <f t="shared" si="127"/>
        <v>0</v>
      </c>
      <c r="AO88" s="96">
        <f t="shared" si="128"/>
        <v>39.336734693878</v>
      </c>
      <c r="AP88" s="87">
        <f t="shared" si="129"/>
        <v>0</v>
      </c>
      <c r="AQ88" s="96">
        <f t="shared" si="130"/>
        <v>0</v>
      </c>
      <c r="AR88" s="96">
        <f t="shared" si="131"/>
        <v>39.336734693878</v>
      </c>
      <c r="AS88" s="96">
        <f t="shared" si="132"/>
        <v>0</v>
      </c>
      <c r="AT88" s="96">
        <f t="shared" si="133"/>
        <v>0</v>
      </c>
      <c r="AU88" s="96">
        <f t="shared" si="134"/>
        <v>39.336734693878</v>
      </c>
      <c r="AV88" s="96">
        <f t="shared" si="135"/>
        <v>0</v>
      </c>
      <c r="AW88" s="96">
        <f t="shared" si="136"/>
        <v>0</v>
      </c>
      <c r="AX88" s="87">
        <f t="shared" si="137"/>
        <v>0</v>
      </c>
      <c r="AY88" s="87">
        <f t="shared" si="138"/>
        <v>0</v>
      </c>
      <c r="AZ88" s="87">
        <f t="shared" si="139"/>
        <v>0</v>
      </c>
    </row>
    <row r="89" spans="2:52" x14ac:dyDescent="0.25">
      <c r="B89">
        <v>38204081632.653</v>
      </c>
      <c r="C89">
        <v>-29.343851000000001</v>
      </c>
      <c r="D89">
        <v>10.423842</v>
      </c>
      <c r="E89">
        <v>20.018007000000001</v>
      </c>
      <c r="F89">
        <v>-88.968849000000006</v>
      </c>
      <c r="G89">
        <v>-9.5941647999999997</v>
      </c>
      <c r="H89" s="95"/>
      <c r="I89" s="96">
        <f t="shared" si="104"/>
        <v>39.714285714286007</v>
      </c>
      <c r="J89" s="96">
        <f t="shared" si="105"/>
        <v>17.149508999999998</v>
      </c>
      <c r="K89" s="96">
        <f t="shared" si="109"/>
        <v>6.8785290999999997</v>
      </c>
      <c r="L89" s="96">
        <f t="shared" si="110"/>
        <v>39.714285714286007</v>
      </c>
      <c r="M89" s="96">
        <f t="shared" si="111"/>
        <v>0</v>
      </c>
      <c r="N89" s="96">
        <f t="shared" si="112"/>
        <v>0</v>
      </c>
      <c r="O89" s="96">
        <f t="shared" si="113"/>
        <v>39.714285714286007</v>
      </c>
      <c r="P89" s="96">
        <f t="shared" si="114"/>
        <v>0</v>
      </c>
      <c r="Q89" s="96">
        <f t="shared" si="115"/>
        <v>0</v>
      </c>
      <c r="R89" s="96">
        <f t="shared" si="116"/>
        <v>39.714285714286007</v>
      </c>
      <c r="S89" s="96">
        <f t="shared" si="117"/>
        <v>0</v>
      </c>
      <c r="T89" s="96">
        <f t="shared" si="118"/>
        <v>0</v>
      </c>
      <c r="U89" s="96">
        <f t="shared" si="119"/>
        <v>39.714285714286007</v>
      </c>
      <c r="V89" s="96">
        <f t="shared" si="120"/>
        <v>0</v>
      </c>
      <c r="W89" s="96">
        <f t="shared" si="121"/>
        <v>0</v>
      </c>
      <c r="X89" s="87">
        <f t="shared" si="122"/>
        <v>0</v>
      </c>
      <c r="Y89" s="87">
        <f t="shared" ref="Y89:Z89" si="158">C613</f>
        <v>0</v>
      </c>
      <c r="Z89" s="87">
        <f t="shared" si="158"/>
        <v>0</v>
      </c>
      <c r="AB89">
        <v>38204081632.653</v>
      </c>
      <c r="AC89">
        <v>-30.808451000000002</v>
      </c>
      <c r="AD89">
        <v>15.777315</v>
      </c>
      <c r="AE89">
        <v>26.327449999999999</v>
      </c>
      <c r="AF89">
        <v>-102.76057</v>
      </c>
      <c r="AG89">
        <v>-10.550134</v>
      </c>
      <c r="AH89" s="95"/>
      <c r="AI89" s="96">
        <f t="shared" si="107"/>
        <v>39.714285714286007</v>
      </c>
      <c r="AJ89" s="96">
        <f t="shared" si="108"/>
        <v>23.553823000000001</v>
      </c>
      <c r="AK89" s="96">
        <f t="shared" si="124"/>
        <v>13.058483000000001</v>
      </c>
      <c r="AL89" s="96">
        <f t="shared" si="125"/>
        <v>39.714285714286007</v>
      </c>
      <c r="AM89" s="96">
        <f t="shared" si="126"/>
        <v>0</v>
      </c>
      <c r="AN89" s="96">
        <f t="shared" si="127"/>
        <v>0</v>
      </c>
      <c r="AO89" s="96">
        <f t="shared" si="128"/>
        <v>39.714285714286007</v>
      </c>
      <c r="AP89" s="87">
        <f t="shared" si="129"/>
        <v>0</v>
      </c>
      <c r="AQ89" s="96">
        <f t="shared" si="130"/>
        <v>0</v>
      </c>
      <c r="AR89" s="96">
        <f t="shared" si="131"/>
        <v>39.714285714286007</v>
      </c>
      <c r="AS89" s="96">
        <f t="shared" si="132"/>
        <v>0</v>
      </c>
      <c r="AT89" s="96">
        <f t="shared" si="133"/>
        <v>0</v>
      </c>
      <c r="AU89" s="96">
        <f t="shared" si="134"/>
        <v>39.714285714286007</v>
      </c>
      <c r="AV89" s="96">
        <f t="shared" si="135"/>
        <v>0</v>
      </c>
      <c r="AW89" s="96">
        <f t="shared" si="136"/>
        <v>0</v>
      </c>
      <c r="AX89" s="87">
        <f t="shared" si="137"/>
        <v>0</v>
      </c>
      <c r="AY89" s="87">
        <f t="shared" si="138"/>
        <v>0</v>
      </c>
      <c r="AZ89" s="87">
        <f t="shared" si="139"/>
        <v>0</v>
      </c>
    </row>
    <row r="90" spans="2:52" x14ac:dyDescent="0.25">
      <c r="B90">
        <v>38581632653.060997</v>
      </c>
      <c r="C90">
        <v>-29.504125999999999</v>
      </c>
      <c r="D90">
        <v>8.6173792000000002</v>
      </c>
      <c r="E90">
        <v>18.256585999999999</v>
      </c>
      <c r="F90">
        <v>-87.727530999999999</v>
      </c>
      <c r="G90">
        <v>-9.6392059000000003</v>
      </c>
      <c r="H90" s="95"/>
      <c r="I90" s="96">
        <f t="shared" si="104"/>
        <v>40.091836734693999</v>
      </c>
      <c r="J90" s="96">
        <f t="shared" si="105"/>
        <v>18.380279999999999</v>
      </c>
      <c r="K90" s="96">
        <f t="shared" si="109"/>
        <v>8.5565938999999993</v>
      </c>
      <c r="L90" s="96">
        <f t="shared" si="110"/>
        <v>40.091836734693999</v>
      </c>
      <c r="M90" s="96">
        <f t="shared" si="111"/>
        <v>0</v>
      </c>
      <c r="N90" s="96">
        <f t="shared" si="112"/>
        <v>0</v>
      </c>
      <c r="O90" s="96">
        <f t="shared" si="113"/>
        <v>40.091836734693999</v>
      </c>
      <c r="P90" s="96">
        <f t="shared" si="114"/>
        <v>0</v>
      </c>
      <c r="Q90" s="96">
        <f t="shared" si="115"/>
        <v>0</v>
      </c>
      <c r="R90" s="96">
        <f t="shared" si="116"/>
        <v>40.091836734693999</v>
      </c>
      <c r="S90" s="96">
        <f t="shared" si="117"/>
        <v>0</v>
      </c>
      <c r="T90" s="96">
        <f t="shared" si="118"/>
        <v>0</v>
      </c>
      <c r="U90" s="96">
        <f t="shared" si="119"/>
        <v>40.091836734693999</v>
      </c>
      <c r="V90" s="96">
        <f t="shared" si="120"/>
        <v>0</v>
      </c>
      <c r="W90" s="96">
        <f t="shared" si="121"/>
        <v>0</v>
      </c>
      <c r="X90" s="87">
        <f t="shared" si="122"/>
        <v>0</v>
      </c>
      <c r="Y90" s="87">
        <f t="shared" ref="Y90:Z90" si="159">C614</f>
        <v>0</v>
      </c>
      <c r="Z90" s="87">
        <f t="shared" si="159"/>
        <v>0</v>
      </c>
      <c r="AB90">
        <v>38581632653.060997</v>
      </c>
      <c r="AC90">
        <v>-30.767021</v>
      </c>
      <c r="AD90">
        <v>15.644152</v>
      </c>
      <c r="AE90">
        <v>26.450737</v>
      </c>
      <c r="AF90">
        <v>-106.65891999999999</v>
      </c>
      <c r="AG90">
        <v>-10.806585999999999</v>
      </c>
      <c r="AH90" s="95"/>
      <c r="AI90" s="96">
        <f t="shared" si="107"/>
        <v>40.091836734693999</v>
      </c>
      <c r="AJ90" s="96">
        <f t="shared" si="108"/>
        <v>23.160720999999999</v>
      </c>
      <c r="AK90" s="96">
        <f t="shared" si="124"/>
        <v>12.678728</v>
      </c>
      <c r="AL90" s="96">
        <f t="shared" si="125"/>
        <v>40.091836734693999</v>
      </c>
      <c r="AM90" s="96">
        <f t="shared" si="126"/>
        <v>0</v>
      </c>
      <c r="AN90" s="96">
        <f t="shared" si="127"/>
        <v>0</v>
      </c>
      <c r="AO90" s="96">
        <f t="shared" si="128"/>
        <v>40.091836734693999</v>
      </c>
      <c r="AP90" s="87">
        <f t="shared" si="129"/>
        <v>0</v>
      </c>
      <c r="AQ90" s="96">
        <f t="shared" si="130"/>
        <v>0</v>
      </c>
      <c r="AR90" s="96">
        <f t="shared" si="131"/>
        <v>40.091836734693999</v>
      </c>
      <c r="AS90" s="96">
        <f t="shared" si="132"/>
        <v>0</v>
      </c>
      <c r="AT90" s="96">
        <f t="shared" si="133"/>
        <v>0</v>
      </c>
      <c r="AU90" s="96">
        <f t="shared" si="134"/>
        <v>40.091836734693999</v>
      </c>
      <c r="AV90" s="96">
        <f t="shared" si="135"/>
        <v>0</v>
      </c>
      <c r="AW90" s="96">
        <f t="shared" si="136"/>
        <v>0</v>
      </c>
      <c r="AX90" s="87">
        <f t="shared" si="137"/>
        <v>0</v>
      </c>
      <c r="AY90" s="87">
        <f t="shared" si="138"/>
        <v>0</v>
      </c>
      <c r="AZ90" s="87">
        <f t="shared" si="139"/>
        <v>0</v>
      </c>
    </row>
    <row r="91" spans="2:52" x14ac:dyDescent="0.25">
      <c r="B91">
        <v>38959183673.469002</v>
      </c>
      <c r="C91">
        <v>-30.071939</v>
      </c>
      <c r="D91">
        <v>7.0751529</v>
      </c>
      <c r="E91">
        <v>17.008313999999999</v>
      </c>
      <c r="F91">
        <v>-81.767639000000003</v>
      </c>
      <c r="G91">
        <v>-9.9331607999999996</v>
      </c>
      <c r="H91" s="95"/>
      <c r="I91" s="96">
        <f t="shared" si="104"/>
        <v>40.469387755101998</v>
      </c>
      <c r="J91" s="96">
        <f t="shared" si="105"/>
        <v>21.645060000000001</v>
      </c>
      <c r="K91" s="96">
        <f t="shared" si="109"/>
        <v>12.827747</v>
      </c>
      <c r="L91" s="96">
        <f t="shared" si="110"/>
        <v>40.469387755101998</v>
      </c>
      <c r="M91" s="96">
        <f t="shared" si="111"/>
        <v>0</v>
      </c>
      <c r="N91" s="96">
        <f t="shared" si="112"/>
        <v>0</v>
      </c>
      <c r="O91" s="96">
        <f t="shared" si="113"/>
        <v>40.469387755101998</v>
      </c>
      <c r="P91" s="96">
        <f t="shared" si="114"/>
        <v>0</v>
      </c>
      <c r="Q91" s="96">
        <f t="shared" si="115"/>
        <v>0</v>
      </c>
      <c r="R91" s="96">
        <f t="shared" si="116"/>
        <v>40.469387755101998</v>
      </c>
      <c r="S91" s="96">
        <f t="shared" si="117"/>
        <v>0</v>
      </c>
      <c r="T91" s="96">
        <f t="shared" si="118"/>
        <v>0</v>
      </c>
      <c r="U91" s="96">
        <f t="shared" si="119"/>
        <v>40.469387755101998</v>
      </c>
      <c r="V91" s="96">
        <f t="shared" si="120"/>
        <v>0</v>
      </c>
      <c r="W91" s="96">
        <f t="shared" si="121"/>
        <v>0</v>
      </c>
      <c r="X91" s="87">
        <f t="shared" si="122"/>
        <v>0</v>
      </c>
      <c r="Y91" s="87">
        <f t="shared" ref="Y91:Z91" si="160">C615</f>
        <v>0</v>
      </c>
      <c r="Z91" s="87">
        <f t="shared" si="160"/>
        <v>0</v>
      </c>
      <c r="AB91">
        <v>38959183673.469002</v>
      </c>
      <c r="AC91">
        <v>-30.774632</v>
      </c>
      <c r="AD91">
        <v>14.552804999999999</v>
      </c>
      <c r="AE91">
        <v>25.300820999999999</v>
      </c>
      <c r="AF91">
        <v>-101.49572999999999</v>
      </c>
      <c r="AG91">
        <v>-10.748016</v>
      </c>
      <c r="AH91" s="95"/>
      <c r="AI91" s="96">
        <f t="shared" si="107"/>
        <v>40.469387755101998</v>
      </c>
      <c r="AJ91" s="96">
        <f t="shared" si="108"/>
        <v>23.121535999999999</v>
      </c>
      <c r="AK91" s="96">
        <f t="shared" si="124"/>
        <v>12.52033</v>
      </c>
      <c r="AL91" s="96">
        <f t="shared" si="125"/>
        <v>40.469387755101998</v>
      </c>
      <c r="AM91" s="96">
        <f t="shared" si="126"/>
        <v>0</v>
      </c>
      <c r="AN91" s="96">
        <f t="shared" si="127"/>
        <v>0</v>
      </c>
      <c r="AO91" s="96">
        <f t="shared" si="128"/>
        <v>40.469387755101998</v>
      </c>
      <c r="AP91" s="87">
        <f t="shared" si="129"/>
        <v>0</v>
      </c>
      <c r="AQ91" s="96">
        <f t="shared" si="130"/>
        <v>0</v>
      </c>
      <c r="AR91" s="96">
        <f t="shared" si="131"/>
        <v>40.469387755101998</v>
      </c>
      <c r="AS91" s="96">
        <f t="shared" si="132"/>
        <v>0</v>
      </c>
      <c r="AT91" s="96">
        <f t="shared" si="133"/>
        <v>0</v>
      </c>
      <c r="AU91" s="96">
        <f t="shared" si="134"/>
        <v>40.469387755101998</v>
      </c>
      <c r="AV91" s="96">
        <f t="shared" si="135"/>
        <v>0</v>
      </c>
      <c r="AW91" s="96">
        <f t="shared" si="136"/>
        <v>0</v>
      </c>
      <c r="AX91" s="87">
        <f t="shared" si="137"/>
        <v>0</v>
      </c>
      <c r="AY91" s="87">
        <f t="shared" si="138"/>
        <v>0</v>
      </c>
      <c r="AZ91" s="87">
        <f t="shared" si="139"/>
        <v>0</v>
      </c>
    </row>
    <row r="92" spans="2:52" x14ac:dyDescent="0.25">
      <c r="B92">
        <v>39336734693.877998</v>
      </c>
      <c r="C92">
        <v>-30.409362999999999</v>
      </c>
      <c r="D92">
        <v>5.3251575999999998</v>
      </c>
      <c r="E92">
        <v>15.958297999999999</v>
      </c>
      <c r="F92">
        <v>-82.912025</v>
      </c>
      <c r="G92">
        <v>-10.633139999999999</v>
      </c>
      <c r="H92" s="95"/>
      <c r="I92" s="96">
        <f t="shared" si="104"/>
        <v>40.846938775510004</v>
      </c>
      <c r="J92" s="96">
        <f t="shared" si="105"/>
        <v>22.509048</v>
      </c>
      <c r="K92" s="96">
        <f t="shared" si="109"/>
        <v>13.801679</v>
      </c>
      <c r="L92" s="96">
        <f t="shared" si="110"/>
        <v>40.846938775510004</v>
      </c>
      <c r="M92" s="96">
        <f t="shared" si="111"/>
        <v>0</v>
      </c>
      <c r="N92" s="96">
        <f t="shared" si="112"/>
        <v>0</v>
      </c>
      <c r="O92" s="96">
        <f t="shared" si="113"/>
        <v>40.846938775510004</v>
      </c>
      <c r="P92" s="96">
        <f t="shared" si="114"/>
        <v>0</v>
      </c>
      <c r="Q92" s="96">
        <f t="shared" si="115"/>
        <v>0</v>
      </c>
      <c r="R92" s="96">
        <f t="shared" si="116"/>
        <v>40.846938775510004</v>
      </c>
      <c r="S92" s="96">
        <f t="shared" si="117"/>
        <v>0</v>
      </c>
      <c r="T92" s="96">
        <f t="shared" si="118"/>
        <v>0</v>
      </c>
      <c r="U92" s="96">
        <f t="shared" si="119"/>
        <v>40.846938775510004</v>
      </c>
      <c r="V92" s="96">
        <f t="shared" si="120"/>
        <v>0</v>
      </c>
      <c r="W92" s="96">
        <f t="shared" si="121"/>
        <v>0</v>
      </c>
      <c r="X92" s="87">
        <f t="shared" si="122"/>
        <v>0</v>
      </c>
      <c r="Y92" s="87">
        <f t="shared" ref="Y92:Z92" si="161">C616</f>
        <v>0</v>
      </c>
      <c r="Z92" s="87">
        <f t="shared" si="161"/>
        <v>0</v>
      </c>
      <c r="AB92">
        <v>39336734693.877998</v>
      </c>
      <c r="AC92">
        <v>-30.831951</v>
      </c>
      <c r="AD92">
        <v>13.939856000000001</v>
      </c>
      <c r="AE92">
        <v>24.515293</v>
      </c>
      <c r="AF92">
        <v>-96.282989999999998</v>
      </c>
      <c r="AG92">
        <v>-10.575438</v>
      </c>
      <c r="AH92" s="95"/>
      <c r="AI92" s="96">
        <f t="shared" si="107"/>
        <v>40.846938775510004</v>
      </c>
      <c r="AJ92" s="96">
        <f t="shared" si="108"/>
        <v>24.162057999999998</v>
      </c>
      <c r="AK92" s="96">
        <f t="shared" si="124"/>
        <v>13.459362</v>
      </c>
      <c r="AL92" s="96">
        <f t="shared" si="125"/>
        <v>40.846938775510004</v>
      </c>
      <c r="AM92" s="96">
        <f t="shared" si="126"/>
        <v>0</v>
      </c>
      <c r="AN92" s="96">
        <f t="shared" si="127"/>
        <v>0</v>
      </c>
      <c r="AO92" s="96">
        <f t="shared" si="128"/>
        <v>40.846938775510004</v>
      </c>
      <c r="AP92" s="87">
        <f t="shared" si="129"/>
        <v>0</v>
      </c>
      <c r="AQ92" s="96">
        <f t="shared" si="130"/>
        <v>0</v>
      </c>
      <c r="AR92" s="96">
        <f t="shared" si="131"/>
        <v>40.846938775510004</v>
      </c>
      <c r="AS92" s="96">
        <f t="shared" si="132"/>
        <v>0</v>
      </c>
      <c r="AT92" s="96">
        <f t="shared" si="133"/>
        <v>0</v>
      </c>
      <c r="AU92" s="96">
        <f t="shared" si="134"/>
        <v>40.846938775510004</v>
      </c>
      <c r="AV92" s="96">
        <f t="shared" si="135"/>
        <v>0</v>
      </c>
      <c r="AW92" s="96">
        <f t="shared" si="136"/>
        <v>0</v>
      </c>
      <c r="AX92" s="87">
        <f t="shared" si="137"/>
        <v>0</v>
      </c>
      <c r="AY92" s="87">
        <f t="shared" si="138"/>
        <v>0</v>
      </c>
      <c r="AZ92" s="87">
        <f t="shared" si="139"/>
        <v>0</v>
      </c>
    </row>
    <row r="93" spans="2:52" x14ac:dyDescent="0.25">
      <c r="B93">
        <v>39714285714.286003</v>
      </c>
      <c r="C93">
        <v>-31.546143000000001</v>
      </c>
      <c r="D93">
        <v>6.8785290999999997</v>
      </c>
      <c r="E93">
        <v>17.149508999999998</v>
      </c>
      <c r="F93">
        <v>-83.353606999999997</v>
      </c>
      <c r="G93">
        <v>-10.27098</v>
      </c>
      <c r="H93" s="95"/>
      <c r="I93" s="96">
        <f t="shared" si="104"/>
        <v>41.224489795917997</v>
      </c>
      <c r="J93" s="96">
        <f t="shared" si="105"/>
        <v>23.528884999999999</v>
      </c>
      <c r="K93" s="96">
        <f t="shared" si="109"/>
        <v>14.804612000000001</v>
      </c>
      <c r="L93" s="96">
        <f t="shared" si="110"/>
        <v>41.224489795917997</v>
      </c>
      <c r="M93" s="96">
        <f t="shared" si="111"/>
        <v>0</v>
      </c>
      <c r="N93" s="96">
        <f t="shared" si="112"/>
        <v>0</v>
      </c>
      <c r="O93" s="96">
        <f t="shared" si="113"/>
        <v>41.224489795917997</v>
      </c>
      <c r="P93" s="96">
        <f t="shared" si="114"/>
        <v>0</v>
      </c>
      <c r="Q93" s="96">
        <f t="shared" si="115"/>
        <v>0</v>
      </c>
      <c r="R93" s="96">
        <f t="shared" si="116"/>
        <v>41.224489795917997</v>
      </c>
      <c r="S93" s="96">
        <f t="shared" si="117"/>
        <v>0</v>
      </c>
      <c r="T93" s="96">
        <f t="shared" si="118"/>
        <v>0</v>
      </c>
      <c r="U93" s="96">
        <f t="shared" si="119"/>
        <v>41.224489795917997</v>
      </c>
      <c r="V93" s="96">
        <f t="shared" si="120"/>
        <v>0</v>
      </c>
      <c r="W93" s="96">
        <f t="shared" si="121"/>
        <v>0</v>
      </c>
      <c r="X93" s="87">
        <f t="shared" si="122"/>
        <v>0</v>
      </c>
      <c r="Y93" s="87">
        <f t="shared" ref="Y93:Z93" si="162">C617</f>
        <v>0</v>
      </c>
      <c r="Z93" s="87">
        <f t="shared" si="162"/>
        <v>0</v>
      </c>
      <c r="AB93">
        <v>39714285714.286003</v>
      </c>
      <c r="AC93">
        <v>-30.32967</v>
      </c>
      <c r="AD93">
        <v>13.058483000000001</v>
      </c>
      <c r="AE93">
        <v>23.553823000000001</v>
      </c>
      <c r="AF93">
        <v>-101.66916999999999</v>
      </c>
      <c r="AG93">
        <v>-10.495340000000001</v>
      </c>
      <c r="AH93" s="95"/>
      <c r="AI93" s="96">
        <f t="shared" si="107"/>
        <v>41.224489795917997</v>
      </c>
      <c r="AJ93" s="96">
        <f t="shared" si="108"/>
        <v>24.443781000000001</v>
      </c>
      <c r="AK93" s="96">
        <f t="shared" si="124"/>
        <v>13.765440999999999</v>
      </c>
      <c r="AL93" s="96">
        <f t="shared" si="125"/>
        <v>41.224489795917997</v>
      </c>
      <c r="AM93" s="96">
        <f t="shared" si="126"/>
        <v>0</v>
      </c>
      <c r="AN93" s="96">
        <f t="shared" si="127"/>
        <v>0</v>
      </c>
      <c r="AO93" s="96">
        <f t="shared" si="128"/>
        <v>41.224489795917997</v>
      </c>
      <c r="AP93" s="87">
        <f t="shared" si="129"/>
        <v>0</v>
      </c>
      <c r="AQ93" s="96">
        <f t="shared" si="130"/>
        <v>0</v>
      </c>
      <c r="AR93" s="96">
        <f t="shared" si="131"/>
        <v>41.224489795917997</v>
      </c>
      <c r="AS93" s="96">
        <f t="shared" si="132"/>
        <v>0</v>
      </c>
      <c r="AT93" s="96">
        <f t="shared" si="133"/>
        <v>0</v>
      </c>
      <c r="AU93" s="96">
        <f t="shared" si="134"/>
        <v>41.224489795917997</v>
      </c>
      <c r="AV93" s="96">
        <f t="shared" si="135"/>
        <v>0</v>
      </c>
      <c r="AW93" s="96">
        <f t="shared" si="136"/>
        <v>0</v>
      </c>
      <c r="AX93" s="87">
        <f t="shared" si="137"/>
        <v>0</v>
      </c>
      <c r="AY93" s="87">
        <f t="shared" si="138"/>
        <v>0</v>
      </c>
      <c r="AZ93" s="87">
        <f t="shared" si="139"/>
        <v>0</v>
      </c>
    </row>
    <row r="94" spans="2:52" x14ac:dyDescent="0.25">
      <c r="B94">
        <v>40091836734.694</v>
      </c>
      <c r="C94">
        <v>-28.905193000000001</v>
      </c>
      <c r="D94">
        <v>8.5565938999999993</v>
      </c>
      <c r="E94">
        <v>18.380279999999999</v>
      </c>
      <c r="F94">
        <v>-87.587631000000002</v>
      </c>
      <c r="G94">
        <v>-9.8236846999999994</v>
      </c>
      <c r="H94" s="95"/>
      <c r="I94" s="96">
        <f t="shared" si="104"/>
        <v>41.602040816327005</v>
      </c>
      <c r="J94" s="96">
        <f t="shared" si="105"/>
        <v>22.475750000000001</v>
      </c>
      <c r="K94" s="96">
        <f t="shared" si="109"/>
        <v>13.530006999999999</v>
      </c>
      <c r="L94" s="96">
        <f t="shared" si="110"/>
        <v>41.602040816327005</v>
      </c>
      <c r="M94" s="96">
        <f t="shared" si="111"/>
        <v>0</v>
      </c>
      <c r="N94" s="96">
        <f t="shared" si="112"/>
        <v>0</v>
      </c>
      <c r="O94" s="96">
        <f t="shared" si="113"/>
        <v>41.602040816327005</v>
      </c>
      <c r="P94" s="96">
        <f t="shared" si="114"/>
        <v>0</v>
      </c>
      <c r="Q94" s="96">
        <f t="shared" si="115"/>
        <v>0</v>
      </c>
      <c r="R94" s="96">
        <f t="shared" si="116"/>
        <v>41.602040816327005</v>
      </c>
      <c r="S94" s="96">
        <f t="shared" si="117"/>
        <v>0</v>
      </c>
      <c r="T94" s="96">
        <f t="shared" si="118"/>
        <v>0</v>
      </c>
      <c r="U94" s="96">
        <f t="shared" si="119"/>
        <v>41.602040816327005</v>
      </c>
      <c r="V94" s="96">
        <f t="shared" si="120"/>
        <v>0</v>
      </c>
      <c r="W94" s="96">
        <f t="shared" si="121"/>
        <v>0</v>
      </c>
      <c r="X94" s="87">
        <f t="shared" si="122"/>
        <v>0</v>
      </c>
      <c r="Y94" s="87">
        <f t="shared" ref="Y94:Z94" si="163">C618</f>
        <v>0</v>
      </c>
      <c r="Z94" s="87">
        <f t="shared" si="163"/>
        <v>0</v>
      </c>
      <c r="AB94">
        <v>40091836734.694</v>
      </c>
      <c r="AC94">
        <v>-30.555107</v>
      </c>
      <c r="AD94">
        <v>12.678728</v>
      </c>
      <c r="AE94">
        <v>23.160720999999999</v>
      </c>
      <c r="AF94">
        <v>-95.548919999999995</v>
      </c>
      <c r="AG94">
        <v>-10.481992999999999</v>
      </c>
      <c r="AH94" s="95"/>
      <c r="AI94" s="96">
        <f t="shared" si="107"/>
        <v>41.602040816327005</v>
      </c>
      <c r="AJ94" s="96">
        <f t="shared" si="108"/>
        <v>23.666388000000001</v>
      </c>
      <c r="AK94" s="96">
        <f t="shared" si="124"/>
        <v>13.119699000000001</v>
      </c>
      <c r="AL94" s="96">
        <f t="shared" si="125"/>
        <v>41.602040816327005</v>
      </c>
      <c r="AM94" s="96">
        <f t="shared" si="126"/>
        <v>0</v>
      </c>
      <c r="AN94" s="96">
        <f t="shared" si="127"/>
        <v>0</v>
      </c>
      <c r="AO94" s="96">
        <f t="shared" si="128"/>
        <v>41.602040816327005</v>
      </c>
      <c r="AP94" s="87">
        <f t="shared" si="129"/>
        <v>0</v>
      </c>
      <c r="AQ94" s="96">
        <f t="shared" si="130"/>
        <v>0</v>
      </c>
      <c r="AR94" s="96">
        <f t="shared" si="131"/>
        <v>41.602040816327005</v>
      </c>
      <c r="AS94" s="96">
        <f t="shared" si="132"/>
        <v>0</v>
      </c>
      <c r="AT94" s="96">
        <f t="shared" si="133"/>
        <v>0</v>
      </c>
      <c r="AU94" s="96">
        <f t="shared" si="134"/>
        <v>41.602040816327005</v>
      </c>
      <c r="AV94" s="96">
        <f t="shared" si="135"/>
        <v>0</v>
      </c>
      <c r="AW94" s="96">
        <f t="shared" si="136"/>
        <v>0</v>
      </c>
      <c r="AX94" s="87">
        <f t="shared" si="137"/>
        <v>0</v>
      </c>
      <c r="AY94" s="87">
        <f t="shared" si="138"/>
        <v>0</v>
      </c>
      <c r="AZ94" s="87">
        <f t="shared" si="139"/>
        <v>0</v>
      </c>
    </row>
    <row r="95" spans="2:52" x14ac:dyDescent="0.25">
      <c r="B95">
        <v>40469387755.101997</v>
      </c>
      <c r="C95">
        <v>-28.925104000000001</v>
      </c>
      <c r="D95">
        <v>12.827747</v>
      </c>
      <c r="E95">
        <v>21.645060000000001</v>
      </c>
      <c r="F95">
        <v>-88.527641000000003</v>
      </c>
      <c r="G95">
        <v>-8.8173131999999992</v>
      </c>
      <c r="H95" s="95"/>
      <c r="I95" s="96">
        <f t="shared" si="104"/>
        <v>41.979591836735004</v>
      </c>
      <c r="J95" s="96">
        <f t="shared" si="105"/>
        <v>23.541063000000001</v>
      </c>
      <c r="K95" s="96">
        <f t="shared" si="109"/>
        <v>14.378928</v>
      </c>
      <c r="L95" s="96">
        <f t="shared" si="110"/>
        <v>41.979591836735004</v>
      </c>
      <c r="M95" s="96">
        <f t="shared" si="111"/>
        <v>0</v>
      </c>
      <c r="N95" s="96">
        <f t="shared" si="112"/>
        <v>0</v>
      </c>
      <c r="O95" s="96">
        <f t="shared" si="113"/>
        <v>41.979591836735004</v>
      </c>
      <c r="P95" s="96">
        <f t="shared" si="114"/>
        <v>0</v>
      </c>
      <c r="Q95" s="96">
        <f t="shared" si="115"/>
        <v>0</v>
      </c>
      <c r="R95" s="96">
        <f t="shared" si="116"/>
        <v>41.979591836735004</v>
      </c>
      <c r="S95" s="96">
        <f t="shared" si="117"/>
        <v>0</v>
      </c>
      <c r="T95" s="96">
        <f t="shared" si="118"/>
        <v>0</v>
      </c>
      <c r="U95" s="96">
        <f t="shared" si="119"/>
        <v>41.979591836735004</v>
      </c>
      <c r="V95" s="96">
        <f t="shared" si="120"/>
        <v>0</v>
      </c>
      <c r="W95" s="96">
        <f t="shared" si="121"/>
        <v>0</v>
      </c>
      <c r="X95" s="87">
        <f t="shared" si="122"/>
        <v>0</v>
      </c>
      <c r="Y95" s="87">
        <f t="shared" ref="Y95:Z95" si="164">C619</f>
        <v>0</v>
      </c>
      <c r="Z95" s="87">
        <f t="shared" si="164"/>
        <v>0</v>
      </c>
      <c r="AB95">
        <v>40469387755.101997</v>
      </c>
      <c r="AC95">
        <v>-30.524246000000002</v>
      </c>
      <c r="AD95">
        <v>12.52033</v>
      </c>
      <c r="AE95">
        <v>23.121535999999999</v>
      </c>
      <c r="AF95">
        <v>-93.081344999999999</v>
      </c>
      <c r="AG95">
        <v>-10.601205999999999</v>
      </c>
      <c r="AH95" s="95"/>
      <c r="AI95" s="96">
        <f t="shared" si="107"/>
        <v>41.979591836735004</v>
      </c>
      <c r="AJ95" s="96">
        <f t="shared" si="108"/>
        <v>23.441807000000001</v>
      </c>
      <c r="AK95" s="96">
        <f t="shared" si="124"/>
        <v>12.918101999999999</v>
      </c>
      <c r="AL95" s="96">
        <f t="shared" si="125"/>
        <v>41.979591836735004</v>
      </c>
      <c r="AM95" s="96">
        <f t="shared" si="126"/>
        <v>0</v>
      </c>
      <c r="AN95" s="96">
        <f t="shared" si="127"/>
        <v>0</v>
      </c>
      <c r="AO95" s="96">
        <f t="shared" si="128"/>
        <v>41.979591836735004</v>
      </c>
      <c r="AP95" s="87">
        <f t="shared" si="129"/>
        <v>0</v>
      </c>
      <c r="AQ95" s="96">
        <f t="shared" si="130"/>
        <v>0</v>
      </c>
      <c r="AR95" s="96">
        <f t="shared" si="131"/>
        <v>41.979591836735004</v>
      </c>
      <c r="AS95" s="96">
        <f t="shared" si="132"/>
        <v>0</v>
      </c>
      <c r="AT95" s="96">
        <f t="shared" si="133"/>
        <v>0</v>
      </c>
      <c r="AU95" s="96">
        <f t="shared" si="134"/>
        <v>41.979591836735004</v>
      </c>
      <c r="AV95" s="96">
        <f t="shared" si="135"/>
        <v>0</v>
      </c>
      <c r="AW95" s="96">
        <f t="shared" si="136"/>
        <v>0</v>
      </c>
      <c r="AX95" s="87">
        <f t="shared" si="137"/>
        <v>0</v>
      </c>
      <c r="AY95" s="87">
        <f t="shared" si="138"/>
        <v>0</v>
      </c>
      <c r="AZ95" s="87">
        <f t="shared" si="139"/>
        <v>0</v>
      </c>
    </row>
    <row r="96" spans="2:52" x14ac:dyDescent="0.25">
      <c r="B96">
        <v>40846938775.510002</v>
      </c>
      <c r="C96">
        <v>-28.479005999999998</v>
      </c>
      <c r="D96">
        <v>13.801679</v>
      </c>
      <c r="E96">
        <v>22.509048</v>
      </c>
      <c r="F96">
        <v>-99.477683999999996</v>
      </c>
      <c r="G96">
        <v>-8.7073698000000004</v>
      </c>
      <c r="H96" s="95"/>
      <c r="I96" s="96">
        <f t="shared" si="104"/>
        <v>42.357142857142996</v>
      </c>
      <c r="J96" s="96">
        <f t="shared" si="105"/>
        <v>23.27364</v>
      </c>
      <c r="K96" s="96">
        <f t="shared" si="109"/>
        <v>13.814252</v>
      </c>
      <c r="L96" s="96">
        <f t="shared" si="110"/>
        <v>42.357142857142996</v>
      </c>
      <c r="M96" s="96">
        <f t="shared" si="111"/>
        <v>0</v>
      </c>
      <c r="N96" s="96">
        <f t="shared" si="112"/>
        <v>0</v>
      </c>
      <c r="O96" s="96">
        <f t="shared" si="113"/>
        <v>42.357142857142996</v>
      </c>
      <c r="P96" s="96">
        <f t="shared" si="114"/>
        <v>0</v>
      </c>
      <c r="Q96" s="96">
        <f t="shared" si="115"/>
        <v>0</v>
      </c>
      <c r="R96" s="96">
        <f t="shared" si="116"/>
        <v>42.357142857142996</v>
      </c>
      <c r="S96" s="96">
        <f t="shared" si="117"/>
        <v>0</v>
      </c>
      <c r="T96" s="96">
        <f t="shared" si="118"/>
        <v>0</v>
      </c>
      <c r="U96" s="96">
        <f t="shared" si="119"/>
        <v>42.357142857142996</v>
      </c>
      <c r="V96" s="96">
        <f t="shared" si="120"/>
        <v>0</v>
      </c>
      <c r="W96" s="96">
        <f t="shared" si="121"/>
        <v>0</v>
      </c>
      <c r="X96" s="87">
        <f t="shared" si="122"/>
        <v>0</v>
      </c>
      <c r="Y96" s="87">
        <f t="shared" ref="Y96:Z96" si="165">C620</f>
        <v>0</v>
      </c>
      <c r="Z96" s="87">
        <f t="shared" si="165"/>
        <v>0</v>
      </c>
      <c r="AB96">
        <v>40846938775.510002</v>
      </c>
      <c r="AC96">
        <v>-30.699636000000002</v>
      </c>
      <c r="AD96">
        <v>13.459362</v>
      </c>
      <c r="AE96">
        <v>24.162057999999998</v>
      </c>
      <c r="AF96">
        <v>-101.82868999999999</v>
      </c>
      <c r="AG96">
        <v>-10.702697000000001</v>
      </c>
      <c r="AH96" s="95"/>
      <c r="AI96" s="96">
        <f t="shared" si="107"/>
        <v>42.357142857142996</v>
      </c>
      <c r="AJ96" s="96">
        <f t="shared" si="108"/>
        <v>22.969217</v>
      </c>
      <c r="AK96" s="96">
        <f t="shared" si="124"/>
        <v>12.162353</v>
      </c>
      <c r="AL96" s="96">
        <f t="shared" si="125"/>
        <v>42.357142857142996</v>
      </c>
      <c r="AM96" s="96">
        <f t="shared" si="126"/>
        <v>0</v>
      </c>
      <c r="AN96" s="96">
        <f t="shared" si="127"/>
        <v>0</v>
      </c>
      <c r="AO96" s="96">
        <f t="shared" si="128"/>
        <v>42.357142857142996</v>
      </c>
      <c r="AP96" s="87">
        <f t="shared" si="129"/>
        <v>0</v>
      </c>
      <c r="AQ96" s="96">
        <f t="shared" si="130"/>
        <v>0</v>
      </c>
      <c r="AR96" s="96">
        <f t="shared" si="131"/>
        <v>42.357142857142996</v>
      </c>
      <c r="AS96" s="96">
        <f t="shared" si="132"/>
        <v>0</v>
      </c>
      <c r="AT96" s="96">
        <f t="shared" si="133"/>
        <v>0</v>
      </c>
      <c r="AU96" s="96">
        <f t="shared" si="134"/>
        <v>42.357142857142996</v>
      </c>
      <c r="AV96" s="96">
        <f t="shared" si="135"/>
        <v>0</v>
      </c>
      <c r="AW96" s="96">
        <f t="shared" si="136"/>
        <v>0</v>
      </c>
      <c r="AX96" s="87">
        <f t="shared" si="137"/>
        <v>0</v>
      </c>
      <c r="AY96" s="87">
        <f t="shared" si="138"/>
        <v>0</v>
      </c>
      <c r="AZ96" s="87">
        <f t="shared" si="139"/>
        <v>0</v>
      </c>
    </row>
    <row r="97" spans="2:52" x14ac:dyDescent="0.25">
      <c r="B97">
        <v>41224489795.917999</v>
      </c>
      <c r="C97">
        <v>-28.683230999999999</v>
      </c>
      <c r="D97">
        <v>14.804612000000001</v>
      </c>
      <c r="E97">
        <v>23.528884999999999</v>
      </c>
      <c r="F97">
        <v>-93.936768000000001</v>
      </c>
      <c r="G97">
        <v>-8.7242727000000002</v>
      </c>
      <c r="H97" s="95"/>
      <c r="I97" s="96">
        <f t="shared" si="104"/>
        <v>42.734693877551003</v>
      </c>
      <c r="J97" s="96">
        <f t="shared" si="105"/>
        <v>24.650290999999999</v>
      </c>
      <c r="K97" s="96">
        <f t="shared" si="109"/>
        <v>14.737174</v>
      </c>
      <c r="L97" s="96">
        <f t="shared" si="110"/>
        <v>42.734693877551003</v>
      </c>
      <c r="M97" s="96">
        <f t="shared" si="111"/>
        <v>0</v>
      </c>
      <c r="N97" s="96">
        <f t="shared" si="112"/>
        <v>0</v>
      </c>
      <c r="O97" s="96">
        <f t="shared" si="113"/>
        <v>42.734693877551003</v>
      </c>
      <c r="P97" s="96">
        <f t="shared" si="114"/>
        <v>0</v>
      </c>
      <c r="Q97" s="96">
        <f t="shared" si="115"/>
        <v>0</v>
      </c>
      <c r="R97" s="96">
        <f t="shared" si="116"/>
        <v>42.734693877551003</v>
      </c>
      <c r="S97" s="96">
        <f t="shared" si="117"/>
        <v>0</v>
      </c>
      <c r="T97" s="96">
        <f t="shared" si="118"/>
        <v>0</v>
      </c>
      <c r="U97" s="96">
        <f t="shared" si="119"/>
        <v>42.734693877551003</v>
      </c>
      <c r="V97" s="96">
        <f t="shared" si="120"/>
        <v>0</v>
      </c>
      <c r="W97" s="96">
        <f t="shared" si="121"/>
        <v>0</v>
      </c>
      <c r="X97" s="87">
        <f t="shared" si="122"/>
        <v>0</v>
      </c>
      <c r="Y97" s="87">
        <f t="shared" ref="Y97:Z97" si="166">C621</f>
        <v>0</v>
      </c>
      <c r="Z97" s="87">
        <f t="shared" si="166"/>
        <v>0</v>
      </c>
      <c r="AB97">
        <v>41224489795.917999</v>
      </c>
      <c r="AC97">
        <v>-30.736554999999999</v>
      </c>
      <c r="AD97">
        <v>13.765440999999999</v>
      </c>
      <c r="AE97">
        <v>24.443781000000001</v>
      </c>
      <c r="AF97">
        <v>-101.72745</v>
      </c>
      <c r="AG97">
        <v>-10.67834</v>
      </c>
      <c r="AH97" s="95"/>
      <c r="AI97" s="96">
        <f t="shared" si="107"/>
        <v>42.734693877551003</v>
      </c>
      <c r="AJ97" s="96">
        <f t="shared" si="108"/>
        <v>22.498563999999998</v>
      </c>
      <c r="AK97" s="96">
        <f t="shared" si="124"/>
        <v>11.387276999999999</v>
      </c>
      <c r="AL97" s="96">
        <f t="shared" si="125"/>
        <v>42.734693877551003</v>
      </c>
      <c r="AM97" s="96">
        <f t="shared" si="126"/>
        <v>0</v>
      </c>
      <c r="AN97" s="96">
        <f t="shared" si="127"/>
        <v>0</v>
      </c>
      <c r="AO97" s="96">
        <f t="shared" si="128"/>
        <v>42.734693877551003</v>
      </c>
      <c r="AP97" s="87">
        <f t="shared" si="129"/>
        <v>0</v>
      </c>
      <c r="AQ97" s="96">
        <f t="shared" si="130"/>
        <v>0</v>
      </c>
      <c r="AR97" s="96">
        <f t="shared" si="131"/>
        <v>42.734693877551003</v>
      </c>
      <c r="AS97" s="96">
        <f t="shared" si="132"/>
        <v>0</v>
      </c>
      <c r="AT97" s="96">
        <f t="shared" si="133"/>
        <v>0</v>
      </c>
      <c r="AU97" s="96">
        <f t="shared" si="134"/>
        <v>42.734693877551003</v>
      </c>
      <c r="AV97" s="96">
        <f t="shared" si="135"/>
        <v>0</v>
      </c>
      <c r="AW97" s="96">
        <f t="shared" si="136"/>
        <v>0</v>
      </c>
      <c r="AX97" s="87">
        <f t="shared" si="137"/>
        <v>0</v>
      </c>
      <c r="AY97" s="87">
        <f t="shared" si="138"/>
        <v>0</v>
      </c>
      <c r="AZ97" s="87">
        <f t="shared" si="139"/>
        <v>0</v>
      </c>
    </row>
    <row r="98" spans="2:52" x14ac:dyDescent="0.25">
      <c r="B98">
        <v>41602040816.327003</v>
      </c>
      <c r="C98">
        <v>-28.914677000000001</v>
      </c>
      <c r="D98">
        <v>13.530006999999999</v>
      </c>
      <c r="E98">
        <v>22.475750000000001</v>
      </c>
      <c r="F98">
        <v>-93.643967000000004</v>
      </c>
      <c r="G98">
        <v>-8.9457416999999992</v>
      </c>
      <c r="H98" s="95"/>
      <c r="I98" s="96">
        <f t="shared" si="104"/>
        <v>43.112244897959002</v>
      </c>
      <c r="J98" s="96">
        <f t="shared" si="105"/>
        <v>23.999524999999998</v>
      </c>
      <c r="K98" s="96">
        <f t="shared" si="109"/>
        <v>13.663178</v>
      </c>
      <c r="L98" s="96">
        <f t="shared" si="110"/>
        <v>43.112244897959002</v>
      </c>
      <c r="M98" s="96">
        <f t="shared" si="111"/>
        <v>0</v>
      </c>
      <c r="N98" s="96">
        <f t="shared" si="112"/>
        <v>0</v>
      </c>
      <c r="O98" s="96">
        <f t="shared" si="113"/>
        <v>43.112244897959002</v>
      </c>
      <c r="P98" s="96">
        <f t="shared" si="114"/>
        <v>0</v>
      </c>
      <c r="Q98" s="96">
        <f t="shared" si="115"/>
        <v>0</v>
      </c>
      <c r="R98" s="96">
        <f t="shared" si="116"/>
        <v>43.112244897959002</v>
      </c>
      <c r="S98" s="96">
        <f t="shared" si="117"/>
        <v>0</v>
      </c>
      <c r="T98" s="96">
        <f t="shared" si="118"/>
        <v>0</v>
      </c>
      <c r="U98" s="96">
        <f t="shared" si="119"/>
        <v>43.112244897959002</v>
      </c>
      <c r="V98" s="96">
        <f t="shared" si="120"/>
        <v>0</v>
      </c>
      <c r="W98" s="96">
        <f t="shared" si="121"/>
        <v>0</v>
      </c>
      <c r="X98" s="87">
        <f t="shared" si="122"/>
        <v>0</v>
      </c>
      <c r="Y98" s="87">
        <f t="shared" ref="Y98:Z98" si="167">C622</f>
        <v>0</v>
      </c>
      <c r="Z98" s="87">
        <f t="shared" si="167"/>
        <v>0</v>
      </c>
      <c r="AB98">
        <v>41602040816.327003</v>
      </c>
      <c r="AC98">
        <v>-30.434628</v>
      </c>
      <c r="AD98">
        <v>13.119699000000001</v>
      </c>
      <c r="AE98">
        <v>23.666388000000001</v>
      </c>
      <c r="AF98">
        <v>-94.648964000000007</v>
      </c>
      <c r="AG98">
        <v>-10.546689000000001</v>
      </c>
      <c r="AH98" s="95"/>
      <c r="AI98" s="96">
        <f t="shared" si="107"/>
        <v>43.112244897959002</v>
      </c>
      <c r="AJ98" s="96">
        <f t="shared" si="108"/>
        <v>21.67728</v>
      </c>
      <c r="AK98" s="96">
        <f t="shared" si="124"/>
        <v>10.361867</v>
      </c>
      <c r="AL98" s="96">
        <f t="shared" si="125"/>
        <v>43.112244897959002</v>
      </c>
      <c r="AM98" s="96">
        <f t="shared" si="126"/>
        <v>0</v>
      </c>
      <c r="AN98" s="96">
        <f t="shared" si="127"/>
        <v>0</v>
      </c>
      <c r="AO98" s="96">
        <f t="shared" si="128"/>
        <v>43.112244897959002</v>
      </c>
      <c r="AP98" s="87">
        <f t="shared" si="129"/>
        <v>0</v>
      </c>
      <c r="AQ98" s="96">
        <f t="shared" si="130"/>
        <v>0</v>
      </c>
      <c r="AR98" s="96">
        <f t="shared" si="131"/>
        <v>43.112244897959002</v>
      </c>
      <c r="AS98" s="96">
        <f t="shared" si="132"/>
        <v>0</v>
      </c>
      <c r="AT98" s="96">
        <f t="shared" si="133"/>
        <v>0</v>
      </c>
      <c r="AU98" s="96">
        <f t="shared" si="134"/>
        <v>43.112244897959002</v>
      </c>
      <c r="AV98" s="96">
        <f t="shared" si="135"/>
        <v>0</v>
      </c>
      <c r="AW98" s="96">
        <f t="shared" si="136"/>
        <v>0</v>
      </c>
      <c r="AX98" s="87">
        <f t="shared" si="137"/>
        <v>0</v>
      </c>
      <c r="AY98" s="87">
        <f t="shared" si="138"/>
        <v>0</v>
      </c>
      <c r="AZ98" s="87">
        <f t="shared" si="139"/>
        <v>0</v>
      </c>
    </row>
    <row r="99" spans="2:52" x14ac:dyDescent="0.25">
      <c r="B99">
        <v>41979591836.735001</v>
      </c>
      <c r="C99">
        <v>-29.214188</v>
      </c>
      <c r="D99">
        <v>14.378928</v>
      </c>
      <c r="E99">
        <v>23.541063000000001</v>
      </c>
      <c r="F99">
        <v>-94.035599000000005</v>
      </c>
      <c r="G99">
        <v>-9.1621331999999995</v>
      </c>
      <c r="H99" s="95"/>
      <c r="I99" s="96">
        <f t="shared" si="104"/>
        <v>43.489795918366994</v>
      </c>
      <c r="J99" s="96">
        <f t="shared" si="105"/>
        <v>24.361818</v>
      </c>
      <c r="K99" s="96">
        <f t="shared" si="109"/>
        <v>13.727646999999999</v>
      </c>
      <c r="L99" s="96">
        <f t="shared" si="110"/>
        <v>43.489795918366994</v>
      </c>
      <c r="M99" s="96">
        <f t="shared" si="111"/>
        <v>0</v>
      </c>
      <c r="N99" s="96">
        <f t="shared" si="112"/>
        <v>0</v>
      </c>
      <c r="O99" s="96">
        <f t="shared" si="113"/>
        <v>43.489795918366994</v>
      </c>
      <c r="P99" s="96">
        <f t="shared" si="114"/>
        <v>0</v>
      </c>
      <c r="Q99" s="96">
        <f t="shared" si="115"/>
        <v>0</v>
      </c>
      <c r="R99" s="96">
        <f t="shared" si="116"/>
        <v>43.489795918366994</v>
      </c>
      <c r="S99" s="96">
        <f t="shared" si="117"/>
        <v>0</v>
      </c>
      <c r="T99" s="96">
        <f t="shared" si="118"/>
        <v>0</v>
      </c>
      <c r="U99" s="96">
        <f t="shared" si="119"/>
        <v>43.489795918366994</v>
      </c>
      <c r="V99" s="96">
        <f t="shared" si="120"/>
        <v>0</v>
      </c>
      <c r="W99" s="96">
        <f t="shared" si="121"/>
        <v>0</v>
      </c>
      <c r="X99" s="87">
        <f t="shared" si="122"/>
        <v>0</v>
      </c>
      <c r="Y99" s="87">
        <f t="shared" ref="Y99:Z99" si="168">C623</f>
        <v>0</v>
      </c>
      <c r="Z99" s="87">
        <f t="shared" si="168"/>
        <v>0</v>
      </c>
      <c r="AB99">
        <v>41979591836.735001</v>
      </c>
      <c r="AC99">
        <v>-30.242556</v>
      </c>
      <c r="AD99">
        <v>12.918101999999999</v>
      </c>
      <c r="AE99">
        <v>23.441807000000001</v>
      </c>
      <c r="AF99">
        <v>-96.582993000000002</v>
      </c>
      <c r="AG99">
        <v>-10.523705</v>
      </c>
      <c r="AH99" s="95"/>
      <c r="AI99" s="96">
        <f t="shared" si="107"/>
        <v>43.489795918366994</v>
      </c>
      <c r="AJ99" s="96">
        <f t="shared" si="108"/>
        <v>21.628907999999999</v>
      </c>
      <c r="AK99" s="96">
        <f t="shared" si="124"/>
        <v>10.432112999999999</v>
      </c>
      <c r="AL99" s="96">
        <f t="shared" si="125"/>
        <v>43.489795918366994</v>
      </c>
      <c r="AM99" s="96">
        <f t="shared" si="126"/>
        <v>0</v>
      </c>
      <c r="AN99" s="96">
        <f t="shared" si="127"/>
        <v>0</v>
      </c>
      <c r="AO99" s="96">
        <f t="shared" si="128"/>
        <v>43.489795918366994</v>
      </c>
      <c r="AP99" s="87">
        <f t="shared" si="129"/>
        <v>0</v>
      </c>
      <c r="AQ99" s="96">
        <f t="shared" si="130"/>
        <v>0</v>
      </c>
      <c r="AR99" s="96">
        <f t="shared" si="131"/>
        <v>43.489795918366994</v>
      </c>
      <c r="AS99" s="96">
        <f t="shared" si="132"/>
        <v>0</v>
      </c>
      <c r="AT99" s="96">
        <f t="shared" si="133"/>
        <v>0</v>
      </c>
      <c r="AU99" s="96">
        <f t="shared" si="134"/>
        <v>43.489795918366994</v>
      </c>
      <c r="AV99" s="96">
        <f t="shared" si="135"/>
        <v>0</v>
      </c>
      <c r="AW99" s="96">
        <f t="shared" si="136"/>
        <v>0</v>
      </c>
      <c r="AX99" s="87">
        <f t="shared" si="137"/>
        <v>0</v>
      </c>
      <c r="AY99" s="87">
        <f t="shared" si="138"/>
        <v>0</v>
      </c>
      <c r="AZ99" s="87">
        <f t="shared" si="139"/>
        <v>0</v>
      </c>
    </row>
    <row r="100" spans="2:52" x14ac:dyDescent="0.25">
      <c r="B100">
        <v>42357142857.142998</v>
      </c>
      <c r="C100">
        <v>-29.288557000000001</v>
      </c>
      <c r="D100">
        <v>13.814252</v>
      </c>
      <c r="E100">
        <v>23.27364</v>
      </c>
      <c r="F100">
        <v>-100.84627999999999</v>
      </c>
      <c r="G100">
        <v>-9.4593868000000008</v>
      </c>
      <c r="H100" s="95"/>
      <c r="I100" s="96">
        <f t="shared" si="104"/>
        <v>43.867346938776002</v>
      </c>
      <c r="J100" s="96">
        <f t="shared" si="105"/>
        <v>23.461351000000001</v>
      </c>
      <c r="K100" s="96">
        <f t="shared" si="109"/>
        <v>12.717580999999999</v>
      </c>
      <c r="L100" s="96">
        <f t="shared" si="110"/>
        <v>43.867346938776002</v>
      </c>
      <c r="M100" s="96">
        <f t="shared" si="111"/>
        <v>0</v>
      </c>
      <c r="N100" s="96">
        <f t="shared" si="112"/>
        <v>0</v>
      </c>
      <c r="O100" s="96">
        <f t="shared" si="113"/>
        <v>43.867346938776002</v>
      </c>
      <c r="P100" s="96">
        <f t="shared" si="114"/>
        <v>0</v>
      </c>
      <c r="Q100" s="96">
        <f t="shared" si="115"/>
        <v>0</v>
      </c>
      <c r="R100" s="96">
        <f t="shared" si="116"/>
        <v>43.867346938776002</v>
      </c>
      <c r="S100" s="96">
        <f t="shared" si="117"/>
        <v>0</v>
      </c>
      <c r="T100" s="96">
        <f t="shared" si="118"/>
        <v>0</v>
      </c>
      <c r="U100" s="96">
        <f t="shared" si="119"/>
        <v>43.867346938776002</v>
      </c>
      <c r="V100" s="96">
        <f t="shared" si="120"/>
        <v>0</v>
      </c>
      <c r="W100" s="96">
        <f t="shared" si="121"/>
        <v>0</v>
      </c>
      <c r="X100" s="87">
        <f t="shared" si="122"/>
        <v>0</v>
      </c>
      <c r="Y100" s="87">
        <f t="shared" ref="Y100:Z100" si="169">C624</f>
        <v>0</v>
      </c>
      <c r="Z100" s="87">
        <f t="shared" si="169"/>
        <v>0</v>
      </c>
      <c r="AB100">
        <v>42357142857.142998</v>
      </c>
      <c r="AC100">
        <v>-30.685490000000001</v>
      </c>
      <c r="AD100">
        <v>12.162353</v>
      </c>
      <c r="AE100">
        <v>22.969217</v>
      </c>
      <c r="AF100">
        <v>-100.36468000000001</v>
      </c>
      <c r="AG100">
        <v>-10.806865999999999</v>
      </c>
      <c r="AH100" s="95"/>
      <c r="AI100" s="96">
        <f t="shared" si="107"/>
        <v>43.867346938776002</v>
      </c>
      <c r="AJ100" s="96">
        <f t="shared" si="108"/>
        <v>21.272009000000001</v>
      </c>
      <c r="AK100" s="96">
        <f t="shared" si="124"/>
        <v>10.085632</v>
      </c>
      <c r="AL100" s="96">
        <f t="shared" si="125"/>
        <v>43.867346938776002</v>
      </c>
      <c r="AM100" s="96">
        <f t="shared" si="126"/>
        <v>0</v>
      </c>
      <c r="AN100" s="96">
        <f t="shared" si="127"/>
        <v>0</v>
      </c>
      <c r="AO100" s="96">
        <f t="shared" si="128"/>
        <v>43.867346938776002</v>
      </c>
      <c r="AP100" s="87">
        <f t="shared" si="129"/>
        <v>0</v>
      </c>
      <c r="AQ100" s="96">
        <f t="shared" si="130"/>
        <v>0</v>
      </c>
      <c r="AR100" s="96">
        <f t="shared" si="131"/>
        <v>43.867346938776002</v>
      </c>
      <c r="AS100" s="96">
        <f t="shared" si="132"/>
        <v>0</v>
      </c>
      <c r="AT100" s="96">
        <f t="shared" si="133"/>
        <v>0</v>
      </c>
      <c r="AU100" s="96">
        <f t="shared" si="134"/>
        <v>43.867346938776002</v>
      </c>
      <c r="AV100" s="96">
        <f t="shared" si="135"/>
        <v>0</v>
      </c>
      <c r="AW100" s="96">
        <f t="shared" si="136"/>
        <v>0</v>
      </c>
      <c r="AX100" s="87">
        <f t="shared" si="137"/>
        <v>0</v>
      </c>
      <c r="AY100" s="87">
        <f t="shared" si="138"/>
        <v>0</v>
      </c>
      <c r="AZ100" s="87">
        <f t="shared" si="139"/>
        <v>0</v>
      </c>
    </row>
    <row r="101" spans="2:52" x14ac:dyDescent="0.25">
      <c r="B101">
        <v>42734693877.551003</v>
      </c>
      <c r="C101">
        <v>-29.836683000000001</v>
      </c>
      <c r="D101">
        <v>14.737174</v>
      </c>
      <c r="E101">
        <v>24.650290999999999</v>
      </c>
      <c r="F101">
        <v>-93.021927000000005</v>
      </c>
      <c r="G101">
        <v>-9.9131174000000009</v>
      </c>
      <c r="H101" s="95"/>
      <c r="I101" s="96">
        <f t="shared" ref="I101:I103" si="170">B105/1000000000</f>
        <v>44.244897959184001</v>
      </c>
      <c r="J101" s="96">
        <f t="shared" ref="J101:J103" si="171">E105</f>
        <v>23.705356999999999</v>
      </c>
      <c r="K101" s="96">
        <f t="shared" si="109"/>
        <v>12.896658</v>
      </c>
      <c r="L101" s="96">
        <f t="shared" si="110"/>
        <v>44.244897959184001</v>
      </c>
      <c r="M101" s="96">
        <f t="shared" si="111"/>
        <v>0</v>
      </c>
      <c r="N101" s="96">
        <f t="shared" si="112"/>
        <v>0</v>
      </c>
      <c r="O101" s="96">
        <f t="shared" si="113"/>
        <v>44.244897959184001</v>
      </c>
      <c r="P101" s="96">
        <f t="shared" si="114"/>
        <v>0</v>
      </c>
      <c r="Q101" s="96">
        <f t="shared" si="115"/>
        <v>0</v>
      </c>
      <c r="R101" s="96">
        <f t="shared" si="116"/>
        <v>44.244897959184001</v>
      </c>
      <c r="S101" s="96">
        <f t="shared" si="117"/>
        <v>0</v>
      </c>
      <c r="T101" s="96">
        <f t="shared" si="118"/>
        <v>0</v>
      </c>
      <c r="U101" s="96">
        <f t="shared" si="119"/>
        <v>44.244897959184001</v>
      </c>
      <c r="V101" s="96">
        <f t="shared" si="120"/>
        <v>0</v>
      </c>
      <c r="W101" s="96">
        <f t="shared" si="121"/>
        <v>0</v>
      </c>
      <c r="X101" s="87">
        <f t="shared" si="122"/>
        <v>0</v>
      </c>
      <c r="Y101" s="87">
        <f t="shared" ref="Y101:Z101" si="172">C625</f>
        <v>0</v>
      </c>
      <c r="Z101" s="87">
        <f t="shared" si="172"/>
        <v>0</v>
      </c>
      <c r="AB101">
        <v>42734693877.551003</v>
      </c>
      <c r="AC101">
        <v>-31.371485</v>
      </c>
      <c r="AD101">
        <v>11.387276999999999</v>
      </c>
      <c r="AE101">
        <v>22.498563999999998</v>
      </c>
      <c r="AF101">
        <v>-92.925033999999997</v>
      </c>
      <c r="AG101">
        <v>-11.111286</v>
      </c>
      <c r="AH101" s="95"/>
      <c r="AI101" s="96">
        <f t="shared" ref="AI101:AI103" si="173">AB105/1000000000</f>
        <v>44.244897959184001</v>
      </c>
      <c r="AJ101" s="96">
        <f t="shared" ref="AJ101:AJ103" si="174">AE105</f>
        <v>21.095934</v>
      </c>
      <c r="AK101" s="96">
        <f t="shared" si="124"/>
        <v>10.073483</v>
      </c>
      <c r="AL101" s="96">
        <f t="shared" si="125"/>
        <v>44.244897959184001</v>
      </c>
      <c r="AM101" s="96">
        <f t="shared" si="126"/>
        <v>0</v>
      </c>
      <c r="AN101" s="96">
        <f t="shared" si="127"/>
        <v>0</v>
      </c>
      <c r="AO101" s="96">
        <f t="shared" si="128"/>
        <v>44.244897959184001</v>
      </c>
      <c r="AP101" s="87">
        <f t="shared" si="129"/>
        <v>0</v>
      </c>
      <c r="AQ101" s="96">
        <f t="shared" si="130"/>
        <v>0</v>
      </c>
      <c r="AR101" s="96">
        <f t="shared" si="131"/>
        <v>44.244897959184001</v>
      </c>
      <c r="AS101" s="96">
        <f t="shared" si="132"/>
        <v>0</v>
      </c>
      <c r="AT101" s="96">
        <f t="shared" si="133"/>
        <v>0</v>
      </c>
      <c r="AU101" s="96">
        <f t="shared" si="134"/>
        <v>44.244897959184001</v>
      </c>
      <c r="AV101" s="96">
        <f t="shared" si="135"/>
        <v>0</v>
      </c>
      <c r="AW101" s="96">
        <f t="shared" si="136"/>
        <v>0</v>
      </c>
      <c r="AX101" s="87">
        <f t="shared" si="137"/>
        <v>0</v>
      </c>
      <c r="AY101" s="87">
        <f t="shared" si="138"/>
        <v>0</v>
      </c>
      <c r="AZ101" s="87">
        <f t="shared" si="139"/>
        <v>0</v>
      </c>
    </row>
    <row r="102" spans="2:52" x14ac:dyDescent="0.25">
      <c r="B102">
        <v>43112244897.959</v>
      </c>
      <c r="C102">
        <v>-30.560444</v>
      </c>
      <c r="D102">
        <v>13.663178</v>
      </c>
      <c r="E102">
        <v>23.999524999999998</v>
      </c>
      <c r="F102">
        <v>-103.61190000000001</v>
      </c>
      <c r="G102">
        <v>-10.336347</v>
      </c>
      <c r="H102" s="95"/>
      <c r="I102" s="96">
        <f t="shared" si="170"/>
        <v>44.622448979592001</v>
      </c>
      <c r="J102" s="96">
        <f t="shared" si="171"/>
        <v>23.726500000000001</v>
      </c>
      <c r="K102" s="96">
        <f t="shared" si="109"/>
        <v>12.720183</v>
      </c>
      <c r="L102" s="96">
        <f t="shared" si="110"/>
        <v>44.622448979592001</v>
      </c>
      <c r="M102" s="96">
        <f t="shared" si="111"/>
        <v>0</v>
      </c>
      <c r="N102" s="96">
        <f t="shared" si="112"/>
        <v>0</v>
      </c>
      <c r="O102" s="96">
        <f t="shared" si="113"/>
        <v>44.622448979592001</v>
      </c>
      <c r="P102" s="96">
        <f t="shared" si="114"/>
        <v>0</v>
      </c>
      <c r="Q102" s="96">
        <f t="shared" si="115"/>
        <v>0</v>
      </c>
      <c r="R102" s="96">
        <f t="shared" si="116"/>
        <v>44.622448979592001</v>
      </c>
      <c r="S102" s="96">
        <f t="shared" si="117"/>
        <v>0</v>
      </c>
      <c r="T102" s="96">
        <f t="shared" si="118"/>
        <v>0</v>
      </c>
      <c r="U102" s="96">
        <f t="shared" si="119"/>
        <v>44.622448979592001</v>
      </c>
      <c r="V102" s="96">
        <f t="shared" si="120"/>
        <v>0</v>
      </c>
      <c r="W102" s="96">
        <f t="shared" si="121"/>
        <v>0</v>
      </c>
      <c r="X102" s="87">
        <f t="shared" si="122"/>
        <v>0</v>
      </c>
      <c r="Y102" s="87">
        <f t="shared" ref="Y102:Z102" si="175">C626</f>
        <v>0</v>
      </c>
      <c r="Z102" s="87">
        <f t="shared" si="175"/>
        <v>0</v>
      </c>
      <c r="AB102">
        <v>43112244897.959</v>
      </c>
      <c r="AC102">
        <v>-31.171164999999998</v>
      </c>
      <c r="AD102">
        <v>10.361867</v>
      </c>
      <c r="AE102">
        <v>21.67728</v>
      </c>
      <c r="AF102">
        <v>-94.718376000000006</v>
      </c>
      <c r="AG102">
        <v>-11.315412999999999</v>
      </c>
      <c r="AH102" s="95"/>
      <c r="AI102" s="96">
        <f t="shared" si="173"/>
        <v>44.622448979592001</v>
      </c>
      <c r="AJ102" s="96">
        <f t="shared" si="174"/>
        <v>22.471354999999999</v>
      </c>
      <c r="AK102" s="96">
        <f t="shared" si="124"/>
        <v>11.393582</v>
      </c>
      <c r="AL102" s="96">
        <f t="shared" si="125"/>
        <v>44.622448979592001</v>
      </c>
      <c r="AM102" s="96">
        <f t="shared" si="126"/>
        <v>0</v>
      </c>
      <c r="AN102" s="96">
        <f t="shared" si="127"/>
        <v>0</v>
      </c>
      <c r="AO102" s="96">
        <f t="shared" si="128"/>
        <v>44.622448979592001</v>
      </c>
      <c r="AP102" s="87">
        <f t="shared" si="129"/>
        <v>0</v>
      </c>
      <c r="AQ102" s="96">
        <f t="shared" si="130"/>
        <v>0</v>
      </c>
      <c r="AR102" s="96">
        <f t="shared" si="131"/>
        <v>44.622448979592001</v>
      </c>
      <c r="AS102" s="96">
        <f t="shared" si="132"/>
        <v>0</v>
      </c>
      <c r="AT102" s="96">
        <f t="shared" si="133"/>
        <v>0</v>
      </c>
      <c r="AU102" s="96">
        <f t="shared" si="134"/>
        <v>44.622448979592001</v>
      </c>
      <c r="AV102" s="96">
        <f t="shared" si="135"/>
        <v>0</v>
      </c>
      <c r="AW102" s="96">
        <f t="shared" si="136"/>
        <v>0</v>
      </c>
      <c r="AX102" s="87">
        <f t="shared" si="137"/>
        <v>0</v>
      </c>
      <c r="AY102" s="87">
        <f t="shared" si="138"/>
        <v>0</v>
      </c>
      <c r="AZ102" s="87">
        <f t="shared" si="139"/>
        <v>0</v>
      </c>
    </row>
    <row r="103" spans="2:52" x14ac:dyDescent="0.25">
      <c r="B103">
        <v>43489795918.366997</v>
      </c>
      <c r="C103">
        <v>-30.522881999999999</v>
      </c>
      <c r="D103">
        <v>13.727646999999999</v>
      </c>
      <c r="E103">
        <v>24.361818</v>
      </c>
      <c r="F103">
        <v>-98.105277999999998</v>
      </c>
      <c r="G103">
        <v>-10.634172</v>
      </c>
      <c r="H103" s="95"/>
      <c r="I103" s="96">
        <f t="shared" si="170"/>
        <v>45</v>
      </c>
      <c r="J103" s="96">
        <f t="shared" si="171"/>
        <v>23.365615999999999</v>
      </c>
      <c r="K103" s="96">
        <f t="shared" si="109"/>
        <v>12.215128</v>
      </c>
      <c r="L103" s="96">
        <f t="shared" si="110"/>
        <v>45</v>
      </c>
      <c r="M103" s="96">
        <f t="shared" si="111"/>
        <v>0</v>
      </c>
      <c r="N103" s="96">
        <f t="shared" si="112"/>
        <v>0</v>
      </c>
      <c r="O103" s="96">
        <f t="shared" si="113"/>
        <v>45</v>
      </c>
      <c r="P103" s="96">
        <f t="shared" si="114"/>
        <v>0</v>
      </c>
      <c r="Q103" s="96">
        <f t="shared" si="115"/>
        <v>0</v>
      </c>
      <c r="R103" s="96">
        <f t="shared" si="116"/>
        <v>45</v>
      </c>
      <c r="S103" s="96">
        <f t="shared" si="117"/>
        <v>0</v>
      </c>
      <c r="T103" s="96">
        <f t="shared" si="118"/>
        <v>0</v>
      </c>
      <c r="U103" s="96">
        <f t="shared" si="119"/>
        <v>45</v>
      </c>
      <c r="V103" s="96">
        <f t="shared" si="120"/>
        <v>0</v>
      </c>
      <c r="W103" s="96">
        <f t="shared" si="121"/>
        <v>0</v>
      </c>
      <c r="X103" s="87">
        <f t="shared" si="122"/>
        <v>0</v>
      </c>
      <c r="Y103" s="87">
        <f t="shared" ref="Y103:Z103" si="176">C627</f>
        <v>0</v>
      </c>
      <c r="Z103" s="87">
        <f t="shared" si="176"/>
        <v>0</v>
      </c>
      <c r="AB103">
        <v>43489795918.366997</v>
      </c>
      <c r="AC103">
        <v>-31.393702999999999</v>
      </c>
      <c r="AD103">
        <v>10.432112999999999</v>
      </c>
      <c r="AE103">
        <v>21.628907999999999</v>
      </c>
      <c r="AF103">
        <v>-96.336853000000005</v>
      </c>
      <c r="AG103">
        <v>-11.196795</v>
      </c>
      <c r="AH103" s="95"/>
      <c r="AI103" s="96">
        <f t="shared" si="173"/>
        <v>45</v>
      </c>
      <c r="AJ103" s="96">
        <f t="shared" si="174"/>
        <v>23.797138</v>
      </c>
      <c r="AK103" s="96">
        <f t="shared" si="124"/>
        <v>12.73136</v>
      </c>
      <c r="AL103" s="96">
        <f t="shared" si="125"/>
        <v>45</v>
      </c>
      <c r="AM103" s="96">
        <f t="shared" si="126"/>
        <v>0</v>
      </c>
      <c r="AN103" s="96">
        <f t="shared" si="127"/>
        <v>0</v>
      </c>
      <c r="AO103" s="96">
        <f t="shared" si="128"/>
        <v>45</v>
      </c>
      <c r="AP103" s="87">
        <f t="shared" si="129"/>
        <v>0</v>
      </c>
      <c r="AQ103" s="96">
        <f t="shared" si="130"/>
        <v>0</v>
      </c>
      <c r="AR103" s="96">
        <f t="shared" si="131"/>
        <v>45</v>
      </c>
      <c r="AS103" s="96">
        <f t="shared" si="132"/>
        <v>0</v>
      </c>
      <c r="AT103" s="96">
        <f t="shared" si="133"/>
        <v>0</v>
      </c>
      <c r="AU103" s="96">
        <f t="shared" si="134"/>
        <v>45</v>
      </c>
      <c r="AV103" s="96">
        <f t="shared" si="135"/>
        <v>0</v>
      </c>
      <c r="AW103" s="96">
        <f t="shared" si="136"/>
        <v>0</v>
      </c>
      <c r="AX103" s="87">
        <f t="shared" si="137"/>
        <v>0</v>
      </c>
      <c r="AY103" s="87">
        <f t="shared" si="138"/>
        <v>0</v>
      </c>
      <c r="AZ103" s="87">
        <f t="shared" si="139"/>
        <v>0</v>
      </c>
    </row>
    <row r="104" spans="2:52" x14ac:dyDescent="0.25">
      <c r="B104">
        <v>43867346938.776001</v>
      </c>
      <c r="C104">
        <v>-30.701132000000001</v>
      </c>
      <c r="D104">
        <v>12.717580999999999</v>
      </c>
      <c r="E104">
        <v>23.461351000000001</v>
      </c>
      <c r="F104">
        <v>-96.002082999999999</v>
      </c>
      <c r="G104">
        <v>-10.743772</v>
      </c>
      <c r="AB104">
        <v>43867346938.776001</v>
      </c>
      <c r="AC104">
        <v>-30.969732</v>
      </c>
      <c r="AD104">
        <v>10.085632</v>
      </c>
      <c r="AE104">
        <v>21.272009000000001</v>
      </c>
      <c r="AF104">
        <v>-92.141250999999997</v>
      </c>
      <c r="AG104">
        <v>-11.186375999999999</v>
      </c>
    </row>
    <row r="105" spans="2:52" x14ac:dyDescent="0.25">
      <c r="B105">
        <v>44244897959.183998</v>
      </c>
      <c r="C105">
        <v>-30.862311999999999</v>
      </c>
      <c r="D105">
        <v>12.896658</v>
      </c>
      <c r="E105">
        <v>23.705356999999999</v>
      </c>
      <c r="F105">
        <v>-98.457108000000005</v>
      </c>
      <c r="G105">
        <v>-10.8087</v>
      </c>
      <c r="J105" s="86">
        <f>AVERAGE(J9:J103)</f>
        <v>20.383887562105262</v>
      </c>
      <c r="M105" s="86">
        <f>AVERAGE(M9:M103)</f>
        <v>0</v>
      </c>
      <c r="AB105">
        <v>44244897959.183998</v>
      </c>
      <c r="AC105">
        <v>-31.200436</v>
      </c>
      <c r="AD105">
        <v>10.073483</v>
      </c>
      <c r="AE105">
        <v>21.095934</v>
      </c>
      <c r="AF105">
        <v>-92.727303000000006</v>
      </c>
      <c r="AG105">
        <v>-11.022451</v>
      </c>
    </row>
    <row r="106" spans="2:52" x14ac:dyDescent="0.25">
      <c r="B106">
        <v>44622448979.592003</v>
      </c>
      <c r="C106">
        <v>-30.734787000000001</v>
      </c>
      <c r="D106">
        <v>12.720183</v>
      </c>
      <c r="E106">
        <v>23.726500000000001</v>
      </c>
      <c r="F106">
        <v>-99.815453000000005</v>
      </c>
      <c r="G106">
        <v>-11.006316999999999</v>
      </c>
      <c r="AB106">
        <v>44622448979.592003</v>
      </c>
      <c r="AC106">
        <v>-30.873566</v>
      </c>
      <c r="AD106">
        <v>11.393582</v>
      </c>
      <c r="AE106">
        <v>22.471354999999999</v>
      </c>
      <c r="AF106">
        <v>-94.703545000000005</v>
      </c>
      <c r="AG106">
        <v>-11.077772</v>
      </c>
    </row>
    <row r="107" spans="2:52" x14ac:dyDescent="0.25">
      <c r="B107">
        <v>45000000000</v>
      </c>
      <c r="C107">
        <v>-31.314053999999999</v>
      </c>
      <c r="D107">
        <v>12.215128</v>
      </c>
      <c r="E107">
        <v>23.365615999999999</v>
      </c>
      <c r="F107">
        <v>-96.781998000000002</v>
      </c>
      <c r="G107">
        <v>-11.150487999999999</v>
      </c>
      <c r="AB107">
        <v>45000000000</v>
      </c>
      <c r="AC107">
        <v>-31.153378</v>
      </c>
      <c r="AD107">
        <v>12.73136</v>
      </c>
      <c r="AE107">
        <v>23.797138</v>
      </c>
      <c r="AF107">
        <v>-100.61279</v>
      </c>
      <c r="AG107">
        <v>-11.06578</v>
      </c>
    </row>
    <row r="108" spans="2:52" x14ac:dyDescent="0.25">
      <c r="B108" t="s">
        <v>21</v>
      </c>
      <c r="AB108" t="s">
        <v>21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1243"/>
  <sheetViews>
    <sheetView zoomScaleNormal="100" workbookViewId="0">
      <selection activeCell="B8" sqref="B8:C8"/>
    </sheetView>
  </sheetViews>
  <sheetFormatPr defaultRowHeight="15" x14ac:dyDescent="0.25"/>
  <cols>
    <col min="1" max="1" width="16.85546875" style="38" customWidth="1"/>
    <col min="4" max="4" width="3" style="17" customWidth="1"/>
    <col min="5" max="5" width="10.7109375" style="5" customWidth="1"/>
    <col min="6" max="7" width="10.7109375" style="6" customWidth="1"/>
    <col min="8" max="8" width="10.7109375" style="5" customWidth="1"/>
    <col min="9" max="9" width="10.7109375" style="6" customWidth="1"/>
    <col min="10" max="10" width="10.7109375" style="5" customWidth="1"/>
    <col min="11" max="11" width="10.7109375" style="6" customWidth="1"/>
    <col min="12" max="12" width="10.7109375" style="81" customWidth="1"/>
    <col min="13" max="13" width="2.140625" style="17" customWidth="1"/>
    <col min="14" max="18" width="10.7109375" style="6" customWidth="1"/>
    <col min="19" max="19" width="9.42578125" style="6" customWidth="1"/>
    <col min="20" max="20" width="18" style="38" customWidth="1"/>
    <col min="23" max="23" width="2" style="17" customWidth="1"/>
    <col min="24" max="24" width="10.7109375" style="5" customWidth="1"/>
    <col min="25" max="26" width="10.7109375" style="6" customWidth="1"/>
    <col min="27" max="27" width="10.7109375" style="5" customWidth="1"/>
    <col min="28" max="28" width="10.7109375" style="6" customWidth="1"/>
    <col min="29" max="29" width="10.7109375" style="5" customWidth="1"/>
    <col min="30" max="30" width="10.7109375" style="6" customWidth="1"/>
    <col min="31" max="31" width="10.7109375" style="81" customWidth="1"/>
    <col min="32" max="32" width="2.42578125" style="17" customWidth="1"/>
    <col min="33" max="38" width="10.7109375" style="6" customWidth="1"/>
    <col min="39" max="39" width="2" style="17" customWidth="1"/>
    <col min="40" max="16384" width="9.140625" style="3"/>
  </cols>
  <sheetData>
    <row r="1" spans="1:39" x14ac:dyDescent="0.25">
      <c r="B1" t="s">
        <v>95</v>
      </c>
      <c r="E1" s="5" t="s">
        <v>216</v>
      </c>
      <c r="F1" s="123" t="s">
        <v>221</v>
      </c>
      <c r="G1" s="123"/>
      <c r="H1" s="123"/>
      <c r="I1" s="123"/>
      <c r="J1" s="123"/>
      <c r="K1" s="123"/>
      <c r="M1" s="40"/>
      <c r="N1" s="123" t="s">
        <v>222</v>
      </c>
      <c r="O1" s="123"/>
      <c r="P1" s="123"/>
      <c r="Q1" s="123"/>
      <c r="R1" s="123"/>
      <c r="S1" s="123"/>
      <c r="U1" t="s">
        <v>95</v>
      </c>
      <c r="X1" s="5" t="s">
        <v>216</v>
      </c>
      <c r="Y1" s="123" t="s">
        <v>224</v>
      </c>
      <c r="Z1" s="123"/>
      <c r="AA1" s="123"/>
      <c r="AB1" s="123"/>
      <c r="AC1" s="123"/>
      <c r="AD1" s="123"/>
      <c r="AF1" s="40"/>
      <c r="AG1" s="123" t="s">
        <v>223</v>
      </c>
      <c r="AH1" s="123"/>
      <c r="AI1" s="123"/>
      <c r="AJ1" s="123"/>
      <c r="AK1" s="123"/>
      <c r="AL1" s="123"/>
    </row>
    <row r="2" spans="1:39" x14ac:dyDescent="0.25">
      <c r="A2" s="37" t="s">
        <v>106</v>
      </c>
      <c r="B2" t="s">
        <v>96</v>
      </c>
      <c r="C2" t="s">
        <v>97</v>
      </c>
      <c r="F2" s="68" t="s">
        <v>261</v>
      </c>
      <c r="G2" s="68" t="s">
        <v>248</v>
      </c>
      <c r="H2" s="68" t="s">
        <v>233</v>
      </c>
      <c r="I2" s="68" t="s">
        <v>249</v>
      </c>
      <c r="J2" s="68" t="s">
        <v>250</v>
      </c>
      <c r="K2" s="68" t="s">
        <v>251</v>
      </c>
      <c r="L2" s="68" t="s">
        <v>252</v>
      </c>
      <c r="N2" s="68" t="s">
        <v>231</v>
      </c>
      <c r="O2" s="68" t="s">
        <v>218</v>
      </c>
      <c r="P2" s="68" t="s">
        <v>232</v>
      </c>
      <c r="Q2" s="68" t="s">
        <v>213</v>
      </c>
      <c r="R2" s="68" t="s">
        <v>233</v>
      </c>
      <c r="S2" s="68" t="s">
        <v>229</v>
      </c>
      <c r="T2" s="37" t="s">
        <v>107</v>
      </c>
      <c r="U2" t="s">
        <v>96</v>
      </c>
      <c r="V2" t="s">
        <v>97</v>
      </c>
      <c r="Y2" s="68" t="s">
        <v>261</v>
      </c>
      <c r="Z2" s="68" t="s">
        <v>248</v>
      </c>
      <c r="AA2" s="68" t="s">
        <v>233</v>
      </c>
      <c r="AB2" s="68" t="s">
        <v>249</v>
      </c>
      <c r="AC2" s="68" t="s">
        <v>250</v>
      </c>
      <c r="AD2" s="68" t="s">
        <v>251</v>
      </c>
      <c r="AE2" s="68" t="s">
        <v>252</v>
      </c>
      <c r="AG2" s="68" t="s">
        <v>231</v>
      </c>
      <c r="AH2" s="68" t="s">
        <v>218</v>
      </c>
      <c r="AI2" s="68" t="s">
        <v>232</v>
      </c>
      <c r="AJ2" s="68" t="s">
        <v>213</v>
      </c>
      <c r="AK2" s="68" t="s">
        <v>233</v>
      </c>
      <c r="AL2" s="68" t="s">
        <v>229</v>
      </c>
    </row>
    <row r="3" spans="1:39" x14ac:dyDescent="0.25">
      <c r="B3" t="s">
        <v>210</v>
      </c>
      <c r="F3" s="42">
        <f>C8</f>
        <v>0</v>
      </c>
      <c r="G3" s="42">
        <f>C64</f>
        <v>0</v>
      </c>
      <c r="H3" s="42">
        <f>C120</f>
        <v>0</v>
      </c>
      <c r="I3" s="42">
        <f>C176</f>
        <v>0</v>
      </c>
      <c r="J3" s="42">
        <f>C232</f>
        <v>0</v>
      </c>
      <c r="K3" s="42">
        <f>C288</f>
        <v>0</v>
      </c>
      <c r="L3" s="42">
        <f>C344</f>
        <v>0</v>
      </c>
      <c r="N3" s="42">
        <f>C399</f>
        <v>0</v>
      </c>
      <c r="O3" s="42">
        <f>C454</f>
        <v>0</v>
      </c>
      <c r="P3" s="42">
        <f>C509</f>
        <v>0</v>
      </c>
      <c r="Q3" s="42">
        <f>C564</f>
        <v>0</v>
      </c>
      <c r="R3" s="42">
        <f>C619</f>
        <v>0</v>
      </c>
      <c r="S3" s="42">
        <f>C670</f>
        <v>0</v>
      </c>
      <c r="U3" t="s">
        <v>210</v>
      </c>
      <c r="Y3" s="42">
        <f>V8</f>
        <v>0</v>
      </c>
      <c r="Z3" s="42">
        <f>V64</f>
        <v>0</v>
      </c>
      <c r="AA3" s="42">
        <f>V120</f>
        <v>0</v>
      </c>
      <c r="AB3" s="42">
        <f>V176</f>
        <v>0</v>
      </c>
      <c r="AC3" s="42">
        <f>V232</f>
        <v>0</v>
      </c>
      <c r="AD3" s="42">
        <f>V288</f>
        <v>0</v>
      </c>
      <c r="AE3" s="42">
        <f>V344</f>
        <v>0</v>
      </c>
      <c r="AG3" s="42">
        <f>V399</f>
        <v>0</v>
      </c>
      <c r="AH3" s="42">
        <f>V454</f>
        <v>0</v>
      </c>
      <c r="AI3" s="42">
        <f>V509</f>
        <v>0</v>
      </c>
      <c r="AJ3" s="42">
        <f>V564</f>
        <v>0</v>
      </c>
      <c r="AK3" s="42">
        <f>V619</f>
        <v>0</v>
      </c>
      <c r="AL3" s="42">
        <f>V670</f>
        <v>0</v>
      </c>
    </row>
    <row r="4" spans="1:39" x14ac:dyDescent="0.25">
      <c r="B4" t="s">
        <v>215</v>
      </c>
      <c r="C4" t="s">
        <v>260</v>
      </c>
      <c r="H4" s="42"/>
      <c r="I4" s="42"/>
      <c r="J4" s="42"/>
      <c r="K4" s="42"/>
      <c r="L4" s="42"/>
      <c r="N4" s="42"/>
      <c r="O4" s="42"/>
      <c r="P4" s="42"/>
      <c r="Q4" s="42"/>
      <c r="R4" s="42"/>
      <c r="S4" s="42"/>
      <c r="U4" t="s">
        <v>215</v>
      </c>
      <c r="V4" t="s">
        <v>260</v>
      </c>
      <c r="Y4" s="74"/>
      <c r="Z4" s="74"/>
      <c r="AA4" s="42"/>
      <c r="AB4" s="42"/>
      <c r="AC4" s="42"/>
      <c r="AD4" s="42"/>
      <c r="AE4" s="42"/>
      <c r="AG4" s="42"/>
      <c r="AH4" s="42"/>
      <c r="AI4" s="42"/>
      <c r="AJ4" s="42"/>
      <c r="AK4" s="42"/>
      <c r="AL4" s="42"/>
    </row>
    <row r="5" spans="1:39" x14ac:dyDescent="0.25">
      <c r="A5" s="73"/>
      <c r="B5" t="s">
        <v>98</v>
      </c>
      <c r="D5" s="18"/>
      <c r="E5" s="6">
        <f>B9</f>
        <v>0</v>
      </c>
      <c r="F5" s="6">
        <f t="shared" ref="F5" si="0">C9</f>
        <v>0</v>
      </c>
      <c r="G5" s="42">
        <f>C65</f>
        <v>0</v>
      </c>
      <c r="H5" s="42">
        <f>C121</f>
        <v>0</v>
      </c>
      <c r="I5" s="42">
        <f>C177</f>
        <v>0</v>
      </c>
      <c r="J5" s="42">
        <f>C233</f>
        <v>0</v>
      </c>
      <c r="K5" s="42">
        <f>C289</f>
        <v>0</v>
      </c>
      <c r="L5" s="42">
        <f>C345</f>
        <v>0</v>
      </c>
      <c r="M5" s="18"/>
      <c r="N5" s="42">
        <f>C400</f>
        <v>0</v>
      </c>
      <c r="O5" s="42">
        <f>C455</f>
        <v>0</v>
      </c>
      <c r="P5" s="42">
        <f>C510</f>
        <v>0</v>
      </c>
      <c r="Q5" s="42">
        <f>C565</f>
        <v>0</v>
      </c>
      <c r="R5" s="42">
        <f>C620</f>
        <v>0</v>
      </c>
      <c r="S5" s="42">
        <f>C671</f>
        <v>0</v>
      </c>
      <c r="T5" s="73"/>
      <c r="U5" t="s">
        <v>98</v>
      </c>
      <c r="W5" s="18"/>
      <c r="X5" s="6">
        <f>U9</f>
        <v>0</v>
      </c>
      <c r="Y5" s="74">
        <f t="shared" ref="Y5" si="1">V9</f>
        <v>0</v>
      </c>
      <c r="Z5" s="42">
        <f>V65</f>
        <v>0</v>
      </c>
      <c r="AA5" s="42">
        <f>V121</f>
        <v>0</v>
      </c>
      <c r="AB5" s="42">
        <f>V177</f>
        <v>0</v>
      </c>
      <c r="AC5" s="42">
        <f>V233</f>
        <v>0</v>
      </c>
      <c r="AD5" s="42">
        <f>V289</f>
        <v>0</v>
      </c>
      <c r="AE5" s="42">
        <f>V345</f>
        <v>0</v>
      </c>
      <c r="AF5" s="18"/>
      <c r="AG5" s="42">
        <f>V400</f>
        <v>0</v>
      </c>
      <c r="AH5" s="42">
        <f>V455</f>
        <v>0</v>
      </c>
      <c r="AI5" s="42">
        <f>V510</f>
        <v>0</v>
      </c>
      <c r="AJ5" s="42">
        <f>V565</f>
        <v>0</v>
      </c>
      <c r="AK5" s="42">
        <f>V620</f>
        <v>0</v>
      </c>
      <c r="AL5" s="42">
        <f>V671</f>
        <v>0</v>
      </c>
      <c r="AM5" s="18"/>
    </row>
    <row r="6" spans="1:39" x14ac:dyDescent="0.25">
      <c r="D6" s="18"/>
      <c r="E6" s="6">
        <f t="shared" ref="E6:E55" si="2">B10</f>
        <v>0</v>
      </c>
      <c r="F6" s="74">
        <f t="shared" ref="F6:F55" si="3">C10</f>
        <v>0</v>
      </c>
      <c r="G6" s="42">
        <f t="shared" ref="G6:G55" si="4">C66</f>
        <v>0</v>
      </c>
      <c r="H6" s="42">
        <f t="shared" ref="H6:H55" si="5">C122</f>
        <v>0</v>
      </c>
      <c r="I6" s="42">
        <f t="shared" ref="I6:I55" si="6">C178</f>
        <v>0</v>
      </c>
      <c r="J6" s="42">
        <f t="shared" ref="J6:J55" si="7">C234</f>
        <v>0</v>
      </c>
      <c r="K6" s="42">
        <f t="shared" ref="K6:K55" si="8">C290</f>
        <v>0</v>
      </c>
      <c r="L6" s="42">
        <f t="shared" ref="L6:L55" si="9">C346</f>
        <v>0</v>
      </c>
      <c r="M6" s="18"/>
      <c r="N6" s="42">
        <f t="shared" ref="N6:N55" si="10">C401</f>
        <v>0</v>
      </c>
      <c r="O6" s="42">
        <f t="shared" ref="O6:O55" si="11">C456</f>
        <v>0</v>
      </c>
      <c r="P6" s="42">
        <f t="shared" ref="P6:P55" si="12">C511</f>
        <v>0</v>
      </c>
      <c r="Q6" s="42">
        <f t="shared" ref="Q6:Q55" si="13">C566</f>
        <v>0</v>
      </c>
      <c r="R6" s="42">
        <f t="shared" ref="R6:R55" si="14">C621</f>
        <v>0</v>
      </c>
      <c r="S6" s="42">
        <f t="shared" ref="S6:S55" si="15">C672</f>
        <v>0</v>
      </c>
      <c r="W6" s="18"/>
      <c r="X6" s="6">
        <f t="shared" ref="X6:X55" si="16">U10</f>
        <v>0</v>
      </c>
      <c r="Y6" s="74">
        <f t="shared" ref="Y6:Y55" si="17">V10</f>
        <v>0</v>
      </c>
      <c r="Z6" s="42">
        <f t="shared" ref="Z6:Z55" si="18">V66</f>
        <v>0</v>
      </c>
      <c r="AA6" s="42">
        <f t="shared" ref="AA6:AA55" si="19">V122</f>
        <v>0</v>
      </c>
      <c r="AB6" s="42">
        <f t="shared" ref="AB6:AB55" si="20">V178</f>
        <v>0</v>
      </c>
      <c r="AC6" s="42">
        <f t="shared" ref="AC6:AC55" si="21">V234</f>
        <v>0</v>
      </c>
      <c r="AD6" s="42">
        <f t="shared" ref="AD6:AD55" si="22">V290</f>
        <v>0</v>
      </c>
      <c r="AE6" s="42">
        <f t="shared" ref="AE6:AE55" si="23">V346</f>
        <v>0</v>
      </c>
      <c r="AF6" s="18"/>
      <c r="AG6" s="42">
        <f t="shared" ref="AG6:AG55" si="24">V401</f>
        <v>0</v>
      </c>
      <c r="AH6" s="42">
        <f t="shared" ref="AH6:AH55" si="25">V456</f>
        <v>0</v>
      </c>
      <c r="AI6" s="42">
        <f t="shared" ref="AI6:AI55" si="26">V511</f>
        <v>0</v>
      </c>
      <c r="AJ6" s="42">
        <f t="shared" ref="AJ6:AJ55" si="27">V566</f>
        <v>0</v>
      </c>
      <c r="AK6" s="42">
        <f t="shared" ref="AK6:AK55" si="28">V621</f>
        <v>0</v>
      </c>
      <c r="AL6" s="42">
        <f t="shared" ref="AL6:AL55" si="29">V672</f>
        <v>0</v>
      </c>
      <c r="AM6" s="18"/>
    </row>
    <row r="7" spans="1:39" x14ac:dyDescent="0.25">
      <c r="B7" t="s">
        <v>99</v>
      </c>
      <c r="D7" s="18"/>
      <c r="E7" s="6">
        <f t="shared" si="2"/>
        <v>0</v>
      </c>
      <c r="F7" s="74">
        <f t="shared" si="3"/>
        <v>0</v>
      </c>
      <c r="G7" s="42">
        <f t="shared" si="4"/>
        <v>0</v>
      </c>
      <c r="H7" s="42">
        <f t="shared" si="5"/>
        <v>0</v>
      </c>
      <c r="I7" s="42">
        <f t="shared" si="6"/>
        <v>0</v>
      </c>
      <c r="J7" s="42">
        <f t="shared" si="7"/>
        <v>0</v>
      </c>
      <c r="K7" s="42">
        <f t="shared" si="8"/>
        <v>0</v>
      </c>
      <c r="L7" s="42">
        <f t="shared" si="9"/>
        <v>0</v>
      </c>
      <c r="M7" s="18"/>
      <c r="N7" s="42">
        <f t="shared" si="10"/>
        <v>0</v>
      </c>
      <c r="O7" s="42">
        <f t="shared" si="11"/>
        <v>0</v>
      </c>
      <c r="P7" s="42">
        <f t="shared" si="12"/>
        <v>0</v>
      </c>
      <c r="Q7" s="42">
        <f t="shared" si="13"/>
        <v>0</v>
      </c>
      <c r="R7" s="42">
        <f t="shared" si="14"/>
        <v>0</v>
      </c>
      <c r="S7" s="42">
        <f t="shared" si="15"/>
        <v>0</v>
      </c>
      <c r="U7" t="s">
        <v>99</v>
      </c>
      <c r="W7" s="18"/>
      <c r="X7" s="6">
        <f t="shared" si="16"/>
        <v>0</v>
      </c>
      <c r="Y7" s="74">
        <f t="shared" si="17"/>
        <v>0</v>
      </c>
      <c r="Z7" s="42">
        <f t="shared" si="18"/>
        <v>0</v>
      </c>
      <c r="AA7" s="42">
        <f t="shared" si="19"/>
        <v>0</v>
      </c>
      <c r="AB7" s="42">
        <f t="shared" si="20"/>
        <v>0</v>
      </c>
      <c r="AC7" s="42">
        <f t="shared" si="21"/>
        <v>0</v>
      </c>
      <c r="AD7" s="42">
        <f t="shared" si="22"/>
        <v>0</v>
      </c>
      <c r="AE7" s="42">
        <f t="shared" si="23"/>
        <v>0</v>
      </c>
      <c r="AF7" s="18"/>
      <c r="AG7" s="42">
        <f t="shared" si="24"/>
        <v>0</v>
      </c>
      <c r="AH7" s="42">
        <f t="shared" si="25"/>
        <v>0</v>
      </c>
      <c r="AI7" s="42">
        <f t="shared" si="26"/>
        <v>0</v>
      </c>
      <c r="AJ7" s="42">
        <f t="shared" si="27"/>
        <v>0</v>
      </c>
      <c r="AK7" s="42">
        <f t="shared" si="28"/>
        <v>0</v>
      </c>
      <c r="AL7" s="42">
        <f t="shared" si="29"/>
        <v>0</v>
      </c>
      <c r="AM7" s="18"/>
    </row>
    <row r="8" spans="1:39" x14ac:dyDescent="0.25">
      <c r="D8" s="18"/>
      <c r="E8" s="6">
        <f t="shared" si="2"/>
        <v>0</v>
      </c>
      <c r="F8" s="74">
        <f t="shared" si="3"/>
        <v>0</v>
      </c>
      <c r="G8" s="42">
        <f t="shared" si="4"/>
        <v>0</v>
      </c>
      <c r="H8" s="42">
        <f t="shared" si="5"/>
        <v>0</v>
      </c>
      <c r="I8" s="42">
        <f t="shared" si="6"/>
        <v>0</v>
      </c>
      <c r="J8" s="42">
        <f t="shared" si="7"/>
        <v>0</v>
      </c>
      <c r="K8" s="42">
        <f t="shared" si="8"/>
        <v>0</v>
      </c>
      <c r="L8" s="42">
        <f t="shared" si="9"/>
        <v>0</v>
      </c>
      <c r="M8" s="18"/>
      <c r="N8" s="42">
        <f t="shared" si="10"/>
        <v>0</v>
      </c>
      <c r="O8" s="42">
        <f t="shared" si="11"/>
        <v>0</v>
      </c>
      <c r="P8" s="42">
        <f t="shared" si="12"/>
        <v>0</v>
      </c>
      <c r="Q8" s="42">
        <f t="shared" si="13"/>
        <v>0</v>
      </c>
      <c r="R8" s="42">
        <f t="shared" si="14"/>
        <v>0</v>
      </c>
      <c r="S8" s="42">
        <f t="shared" si="15"/>
        <v>0</v>
      </c>
      <c r="W8" s="18"/>
      <c r="X8" s="6">
        <f t="shared" si="16"/>
        <v>0</v>
      </c>
      <c r="Y8" s="74">
        <f t="shared" si="17"/>
        <v>0</v>
      </c>
      <c r="Z8" s="42">
        <f t="shared" si="18"/>
        <v>0</v>
      </c>
      <c r="AA8" s="42">
        <f t="shared" si="19"/>
        <v>0</v>
      </c>
      <c r="AB8" s="42">
        <f t="shared" si="20"/>
        <v>0</v>
      </c>
      <c r="AC8" s="42">
        <f t="shared" si="21"/>
        <v>0</v>
      </c>
      <c r="AD8" s="42">
        <f t="shared" si="22"/>
        <v>0</v>
      </c>
      <c r="AE8" s="42">
        <f t="shared" si="23"/>
        <v>0</v>
      </c>
      <c r="AF8" s="18"/>
      <c r="AG8" s="42">
        <f t="shared" si="24"/>
        <v>0</v>
      </c>
      <c r="AH8" s="42">
        <f t="shared" si="25"/>
        <v>0</v>
      </c>
      <c r="AI8" s="42">
        <f t="shared" si="26"/>
        <v>0</v>
      </c>
      <c r="AJ8" s="42">
        <f t="shared" si="27"/>
        <v>0</v>
      </c>
      <c r="AK8" s="42">
        <f t="shared" si="28"/>
        <v>0</v>
      </c>
      <c r="AL8" s="42">
        <f t="shared" si="29"/>
        <v>0</v>
      </c>
      <c r="AM8" s="18"/>
    </row>
    <row r="9" spans="1:39" x14ac:dyDescent="0.25">
      <c r="D9" s="18"/>
      <c r="E9" s="6">
        <f t="shared" si="2"/>
        <v>0</v>
      </c>
      <c r="F9" s="74">
        <f t="shared" si="3"/>
        <v>0</v>
      </c>
      <c r="G9" s="42">
        <f t="shared" si="4"/>
        <v>0</v>
      </c>
      <c r="H9" s="42">
        <f t="shared" si="5"/>
        <v>0</v>
      </c>
      <c r="I9" s="42">
        <f t="shared" si="6"/>
        <v>0</v>
      </c>
      <c r="J9" s="42">
        <f t="shared" si="7"/>
        <v>0</v>
      </c>
      <c r="K9" s="42">
        <f t="shared" si="8"/>
        <v>0</v>
      </c>
      <c r="L9" s="42">
        <f t="shared" si="9"/>
        <v>0</v>
      </c>
      <c r="M9" s="18"/>
      <c r="N9" s="42">
        <f t="shared" si="10"/>
        <v>0</v>
      </c>
      <c r="O9" s="42">
        <f t="shared" si="11"/>
        <v>0</v>
      </c>
      <c r="P9" s="42">
        <f t="shared" si="12"/>
        <v>0</v>
      </c>
      <c r="Q9" s="42">
        <f t="shared" si="13"/>
        <v>0</v>
      </c>
      <c r="R9" s="42">
        <f t="shared" si="14"/>
        <v>0</v>
      </c>
      <c r="S9" s="42">
        <f t="shared" si="15"/>
        <v>0</v>
      </c>
      <c r="W9" s="18"/>
      <c r="X9" s="6">
        <f t="shared" si="16"/>
        <v>0</v>
      </c>
      <c r="Y9" s="74">
        <f t="shared" si="17"/>
        <v>0</v>
      </c>
      <c r="Z9" s="42">
        <f t="shared" si="18"/>
        <v>0</v>
      </c>
      <c r="AA9" s="42">
        <f t="shared" si="19"/>
        <v>0</v>
      </c>
      <c r="AB9" s="42">
        <f t="shared" si="20"/>
        <v>0</v>
      </c>
      <c r="AC9" s="42">
        <f t="shared" si="21"/>
        <v>0</v>
      </c>
      <c r="AD9" s="42">
        <f t="shared" si="22"/>
        <v>0</v>
      </c>
      <c r="AE9" s="42">
        <f t="shared" si="23"/>
        <v>0</v>
      </c>
      <c r="AF9" s="18"/>
      <c r="AG9" s="42">
        <f t="shared" si="24"/>
        <v>0</v>
      </c>
      <c r="AH9" s="42">
        <f t="shared" si="25"/>
        <v>0</v>
      </c>
      <c r="AI9" s="42">
        <f t="shared" si="26"/>
        <v>0</v>
      </c>
      <c r="AJ9" s="42">
        <f t="shared" si="27"/>
        <v>0</v>
      </c>
      <c r="AK9" s="42">
        <f t="shared" si="28"/>
        <v>0</v>
      </c>
      <c r="AL9" s="42">
        <f t="shared" si="29"/>
        <v>0</v>
      </c>
      <c r="AM9" s="18"/>
    </row>
    <row r="10" spans="1:39" x14ac:dyDescent="0.25">
      <c r="D10" s="18"/>
      <c r="E10" s="6">
        <f t="shared" si="2"/>
        <v>0</v>
      </c>
      <c r="F10" s="74">
        <f t="shared" si="3"/>
        <v>0</v>
      </c>
      <c r="G10" s="42">
        <f t="shared" si="4"/>
        <v>0</v>
      </c>
      <c r="H10" s="42">
        <f t="shared" si="5"/>
        <v>0</v>
      </c>
      <c r="I10" s="42">
        <f t="shared" si="6"/>
        <v>0</v>
      </c>
      <c r="J10" s="42">
        <f t="shared" si="7"/>
        <v>0</v>
      </c>
      <c r="K10" s="42">
        <f t="shared" si="8"/>
        <v>0</v>
      </c>
      <c r="L10" s="42">
        <f t="shared" si="9"/>
        <v>0</v>
      </c>
      <c r="M10" s="18"/>
      <c r="N10" s="42">
        <f t="shared" si="10"/>
        <v>0</v>
      </c>
      <c r="O10" s="42">
        <f t="shared" si="11"/>
        <v>0</v>
      </c>
      <c r="P10" s="42">
        <f t="shared" si="12"/>
        <v>0</v>
      </c>
      <c r="Q10" s="42">
        <f t="shared" si="13"/>
        <v>0</v>
      </c>
      <c r="R10" s="42">
        <f t="shared" si="14"/>
        <v>0</v>
      </c>
      <c r="S10" s="42">
        <f t="shared" si="15"/>
        <v>0</v>
      </c>
      <c r="W10" s="18"/>
      <c r="X10" s="6">
        <f t="shared" si="16"/>
        <v>0</v>
      </c>
      <c r="Y10" s="74">
        <f t="shared" si="17"/>
        <v>0</v>
      </c>
      <c r="Z10" s="42">
        <f t="shared" si="18"/>
        <v>0</v>
      </c>
      <c r="AA10" s="42">
        <f t="shared" si="19"/>
        <v>0</v>
      </c>
      <c r="AB10" s="42">
        <f t="shared" si="20"/>
        <v>0</v>
      </c>
      <c r="AC10" s="42">
        <f t="shared" si="21"/>
        <v>0</v>
      </c>
      <c r="AD10" s="42">
        <f t="shared" si="22"/>
        <v>0</v>
      </c>
      <c r="AE10" s="42">
        <f t="shared" si="23"/>
        <v>0</v>
      </c>
      <c r="AF10" s="18"/>
      <c r="AG10" s="42">
        <f t="shared" si="24"/>
        <v>0</v>
      </c>
      <c r="AH10" s="42">
        <f t="shared" si="25"/>
        <v>0</v>
      </c>
      <c r="AI10" s="42">
        <f t="shared" si="26"/>
        <v>0</v>
      </c>
      <c r="AJ10" s="42">
        <f t="shared" si="27"/>
        <v>0</v>
      </c>
      <c r="AK10" s="42">
        <f t="shared" si="28"/>
        <v>0</v>
      </c>
      <c r="AL10" s="42">
        <f t="shared" si="29"/>
        <v>0</v>
      </c>
      <c r="AM10" s="18"/>
    </row>
    <row r="11" spans="1:39" x14ac:dyDescent="0.25">
      <c r="D11" s="18"/>
      <c r="E11" s="6">
        <f t="shared" si="2"/>
        <v>0</v>
      </c>
      <c r="F11" s="74">
        <f t="shared" si="3"/>
        <v>0</v>
      </c>
      <c r="G11" s="42">
        <f t="shared" si="4"/>
        <v>0</v>
      </c>
      <c r="H11" s="42">
        <f t="shared" si="5"/>
        <v>0</v>
      </c>
      <c r="I11" s="42">
        <f t="shared" si="6"/>
        <v>0</v>
      </c>
      <c r="J11" s="42">
        <f t="shared" si="7"/>
        <v>0</v>
      </c>
      <c r="K11" s="42">
        <f t="shared" si="8"/>
        <v>0</v>
      </c>
      <c r="L11" s="42">
        <f t="shared" si="9"/>
        <v>0</v>
      </c>
      <c r="M11" s="18"/>
      <c r="N11" s="42">
        <f t="shared" si="10"/>
        <v>0</v>
      </c>
      <c r="O11" s="42">
        <f t="shared" si="11"/>
        <v>0</v>
      </c>
      <c r="P11" s="42">
        <f t="shared" si="12"/>
        <v>0</v>
      </c>
      <c r="Q11" s="42">
        <f t="shared" si="13"/>
        <v>0</v>
      </c>
      <c r="R11" s="42">
        <f t="shared" si="14"/>
        <v>0</v>
      </c>
      <c r="S11" s="42">
        <f t="shared" si="15"/>
        <v>0</v>
      </c>
      <c r="W11" s="18"/>
      <c r="X11" s="6">
        <f t="shared" si="16"/>
        <v>0</v>
      </c>
      <c r="Y11" s="74">
        <f t="shared" si="17"/>
        <v>0</v>
      </c>
      <c r="Z11" s="42">
        <f t="shared" si="18"/>
        <v>0</v>
      </c>
      <c r="AA11" s="42">
        <f t="shared" si="19"/>
        <v>0</v>
      </c>
      <c r="AB11" s="42">
        <f t="shared" si="20"/>
        <v>0</v>
      </c>
      <c r="AC11" s="42">
        <f t="shared" si="21"/>
        <v>0</v>
      </c>
      <c r="AD11" s="42">
        <f t="shared" si="22"/>
        <v>0</v>
      </c>
      <c r="AE11" s="42">
        <f t="shared" si="23"/>
        <v>0</v>
      </c>
      <c r="AF11" s="18"/>
      <c r="AG11" s="42">
        <f t="shared" si="24"/>
        <v>0</v>
      </c>
      <c r="AH11" s="42">
        <f t="shared" si="25"/>
        <v>0</v>
      </c>
      <c r="AI11" s="42">
        <f t="shared" si="26"/>
        <v>0</v>
      </c>
      <c r="AJ11" s="42">
        <f t="shared" si="27"/>
        <v>0</v>
      </c>
      <c r="AK11" s="42">
        <f t="shared" si="28"/>
        <v>0</v>
      </c>
      <c r="AL11" s="42">
        <f t="shared" si="29"/>
        <v>0</v>
      </c>
      <c r="AM11" s="18"/>
    </row>
    <row r="12" spans="1:39" x14ac:dyDescent="0.25">
      <c r="D12" s="18"/>
      <c r="E12" s="6">
        <f t="shared" si="2"/>
        <v>0</v>
      </c>
      <c r="F12" s="74">
        <f t="shared" si="3"/>
        <v>0</v>
      </c>
      <c r="G12" s="42">
        <f t="shared" si="4"/>
        <v>0</v>
      </c>
      <c r="H12" s="42">
        <f t="shared" si="5"/>
        <v>0</v>
      </c>
      <c r="I12" s="42">
        <f t="shared" si="6"/>
        <v>0</v>
      </c>
      <c r="J12" s="42">
        <f t="shared" si="7"/>
        <v>0</v>
      </c>
      <c r="K12" s="42">
        <f t="shared" si="8"/>
        <v>0</v>
      </c>
      <c r="L12" s="42">
        <f t="shared" si="9"/>
        <v>0</v>
      </c>
      <c r="M12" s="18"/>
      <c r="N12" s="42">
        <f t="shared" si="10"/>
        <v>0</v>
      </c>
      <c r="O12" s="42">
        <f t="shared" si="11"/>
        <v>0</v>
      </c>
      <c r="P12" s="42">
        <f t="shared" si="12"/>
        <v>0</v>
      </c>
      <c r="Q12" s="42">
        <f t="shared" si="13"/>
        <v>0</v>
      </c>
      <c r="R12" s="42">
        <f t="shared" si="14"/>
        <v>0</v>
      </c>
      <c r="S12" s="42">
        <f t="shared" si="15"/>
        <v>0</v>
      </c>
      <c r="W12" s="18"/>
      <c r="X12" s="6">
        <f t="shared" si="16"/>
        <v>0</v>
      </c>
      <c r="Y12" s="74">
        <f t="shared" si="17"/>
        <v>0</v>
      </c>
      <c r="Z12" s="42">
        <f t="shared" si="18"/>
        <v>0</v>
      </c>
      <c r="AA12" s="42">
        <f t="shared" si="19"/>
        <v>0</v>
      </c>
      <c r="AB12" s="42">
        <f t="shared" si="20"/>
        <v>0</v>
      </c>
      <c r="AC12" s="42">
        <f t="shared" si="21"/>
        <v>0</v>
      </c>
      <c r="AD12" s="42">
        <f t="shared" si="22"/>
        <v>0</v>
      </c>
      <c r="AE12" s="42">
        <f t="shared" si="23"/>
        <v>0</v>
      </c>
      <c r="AF12" s="18"/>
      <c r="AG12" s="42">
        <f t="shared" si="24"/>
        <v>0</v>
      </c>
      <c r="AH12" s="42">
        <f t="shared" si="25"/>
        <v>0</v>
      </c>
      <c r="AI12" s="42">
        <f t="shared" si="26"/>
        <v>0</v>
      </c>
      <c r="AJ12" s="42">
        <f t="shared" si="27"/>
        <v>0</v>
      </c>
      <c r="AK12" s="42">
        <f t="shared" si="28"/>
        <v>0</v>
      </c>
      <c r="AL12" s="42">
        <f t="shared" si="29"/>
        <v>0</v>
      </c>
      <c r="AM12" s="18"/>
    </row>
    <row r="13" spans="1:39" x14ac:dyDescent="0.25">
      <c r="D13" s="18"/>
      <c r="E13" s="6">
        <f t="shared" si="2"/>
        <v>0</v>
      </c>
      <c r="F13" s="74">
        <f t="shared" si="3"/>
        <v>0</v>
      </c>
      <c r="G13" s="42">
        <f t="shared" si="4"/>
        <v>0</v>
      </c>
      <c r="H13" s="42">
        <f t="shared" si="5"/>
        <v>0</v>
      </c>
      <c r="I13" s="42">
        <f t="shared" si="6"/>
        <v>0</v>
      </c>
      <c r="J13" s="42">
        <f t="shared" si="7"/>
        <v>0</v>
      </c>
      <c r="K13" s="42">
        <f t="shared" si="8"/>
        <v>0</v>
      </c>
      <c r="L13" s="42">
        <f t="shared" si="9"/>
        <v>0</v>
      </c>
      <c r="M13" s="18"/>
      <c r="N13" s="42">
        <f t="shared" si="10"/>
        <v>0</v>
      </c>
      <c r="O13" s="42">
        <f t="shared" si="11"/>
        <v>0</v>
      </c>
      <c r="P13" s="42">
        <f t="shared" si="12"/>
        <v>0</v>
      </c>
      <c r="Q13" s="42">
        <f t="shared" si="13"/>
        <v>0</v>
      </c>
      <c r="R13" s="42">
        <f t="shared" si="14"/>
        <v>0</v>
      </c>
      <c r="S13" s="42">
        <f t="shared" si="15"/>
        <v>0</v>
      </c>
      <c r="W13" s="18"/>
      <c r="X13" s="6">
        <f t="shared" si="16"/>
        <v>0</v>
      </c>
      <c r="Y13" s="74">
        <f t="shared" si="17"/>
        <v>0</v>
      </c>
      <c r="Z13" s="42">
        <f t="shared" si="18"/>
        <v>0</v>
      </c>
      <c r="AA13" s="42">
        <f t="shared" si="19"/>
        <v>0</v>
      </c>
      <c r="AB13" s="42">
        <f t="shared" si="20"/>
        <v>0</v>
      </c>
      <c r="AC13" s="42">
        <f t="shared" si="21"/>
        <v>0</v>
      </c>
      <c r="AD13" s="42">
        <f t="shared" si="22"/>
        <v>0</v>
      </c>
      <c r="AE13" s="42">
        <f t="shared" si="23"/>
        <v>0</v>
      </c>
      <c r="AF13" s="18"/>
      <c r="AG13" s="42">
        <f t="shared" si="24"/>
        <v>0</v>
      </c>
      <c r="AH13" s="42">
        <f t="shared" si="25"/>
        <v>0</v>
      </c>
      <c r="AI13" s="42">
        <f t="shared" si="26"/>
        <v>0</v>
      </c>
      <c r="AJ13" s="42">
        <f t="shared" si="27"/>
        <v>0</v>
      </c>
      <c r="AK13" s="42">
        <f t="shared" si="28"/>
        <v>0</v>
      </c>
      <c r="AL13" s="42">
        <f t="shared" si="29"/>
        <v>0</v>
      </c>
      <c r="AM13" s="18"/>
    </row>
    <row r="14" spans="1:39" x14ac:dyDescent="0.25">
      <c r="D14" s="18"/>
      <c r="E14" s="6">
        <f t="shared" si="2"/>
        <v>0</v>
      </c>
      <c r="F14" s="74">
        <f t="shared" si="3"/>
        <v>0</v>
      </c>
      <c r="G14" s="42">
        <f t="shared" si="4"/>
        <v>0</v>
      </c>
      <c r="H14" s="42">
        <f t="shared" si="5"/>
        <v>0</v>
      </c>
      <c r="I14" s="42">
        <f t="shared" si="6"/>
        <v>0</v>
      </c>
      <c r="J14" s="42">
        <f t="shared" si="7"/>
        <v>0</v>
      </c>
      <c r="K14" s="42">
        <f t="shared" si="8"/>
        <v>0</v>
      </c>
      <c r="L14" s="42">
        <f t="shared" si="9"/>
        <v>0</v>
      </c>
      <c r="M14" s="18"/>
      <c r="N14" s="42">
        <f t="shared" si="10"/>
        <v>0</v>
      </c>
      <c r="O14" s="42">
        <f t="shared" si="11"/>
        <v>0</v>
      </c>
      <c r="P14" s="42">
        <f t="shared" si="12"/>
        <v>0</v>
      </c>
      <c r="Q14" s="42">
        <f t="shared" si="13"/>
        <v>0</v>
      </c>
      <c r="R14" s="42">
        <f t="shared" si="14"/>
        <v>0</v>
      </c>
      <c r="S14" s="42">
        <f t="shared" si="15"/>
        <v>0</v>
      </c>
      <c r="W14" s="18"/>
      <c r="X14" s="6">
        <f t="shared" si="16"/>
        <v>0</v>
      </c>
      <c r="Y14" s="74">
        <f t="shared" si="17"/>
        <v>0</v>
      </c>
      <c r="Z14" s="42">
        <f t="shared" si="18"/>
        <v>0</v>
      </c>
      <c r="AA14" s="42">
        <f t="shared" si="19"/>
        <v>0</v>
      </c>
      <c r="AB14" s="42">
        <f t="shared" si="20"/>
        <v>0</v>
      </c>
      <c r="AC14" s="42">
        <f t="shared" si="21"/>
        <v>0</v>
      </c>
      <c r="AD14" s="42">
        <f t="shared" si="22"/>
        <v>0</v>
      </c>
      <c r="AE14" s="42">
        <f t="shared" si="23"/>
        <v>0</v>
      </c>
      <c r="AF14" s="18"/>
      <c r="AG14" s="42">
        <f t="shared" si="24"/>
        <v>0</v>
      </c>
      <c r="AH14" s="42">
        <f t="shared" si="25"/>
        <v>0</v>
      </c>
      <c r="AI14" s="42">
        <f t="shared" si="26"/>
        <v>0</v>
      </c>
      <c r="AJ14" s="42">
        <f t="shared" si="27"/>
        <v>0</v>
      </c>
      <c r="AK14" s="42">
        <f t="shared" si="28"/>
        <v>0</v>
      </c>
      <c r="AL14" s="42">
        <f t="shared" si="29"/>
        <v>0</v>
      </c>
      <c r="AM14" s="18"/>
    </row>
    <row r="15" spans="1:39" x14ac:dyDescent="0.25">
      <c r="D15" s="18"/>
      <c r="E15" s="6">
        <f t="shared" si="2"/>
        <v>0</v>
      </c>
      <c r="F15" s="74">
        <f t="shared" si="3"/>
        <v>0</v>
      </c>
      <c r="G15" s="42">
        <f t="shared" si="4"/>
        <v>0</v>
      </c>
      <c r="H15" s="42">
        <f t="shared" si="5"/>
        <v>0</v>
      </c>
      <c r="I15" s="42">
        <f t="shared" si="6"/>
        <v>0</v>
      </c>
      <c r="J15" s="42">
        <f t="shared" si="7"/>
        <v>0</v>
      </c>
      <c r="K15" s="42">
        <f t="shared" si="8"/>
        <v>0</v>
      </c>
      <c r="L15" s="42">
        <f t="shared" si="9"/>
        <v>0</v>
      </c>
      <c r="M15" s="18"/>
      <c r="N15" s="42">
        <f t="shared" si="10"/>
        <v>0</v>
      </c>
      <c r="O15" s="42">
        <f t="shared" si="11"/>
        <v>0</v>
      </c>
      <c r="P15" s="42">
        <f t="shared" si="12"/>
        <v>0</v>
      </c>
      <c r="Q15" s="42">
        <f t="shared" si="13"/>
        <v>0</v>
      </c>
      <c r="R15" s="42">
        <f t="shared" si="14"/>
        <v>0</v>
      </c>
      <c r="S15" s="42">
        <f t="shared" si="15"/>
        <v>0</v>
      </c>
      <c r="W15" s="18"/>
      <c r="X15" s="6">
        <f t="shared" si="16"/>
        <v>0</v>
      </c>
      <c r="Y15" s="74">
        <f t="shared" si="17"/>
        <v>0</v>
      </c>
      <c r="Z15" s="42">
        <f t="shared" si="18"/>
        <v>0</v>
      </c>
      <c r="AA15" s="42">
        <f t="shared" si="19"/>
        <v>0</v>
      </c>
      <c r="AB15" s="42">
        <f t="shared" si="20"/>
        <v>0</v>
      </c>
      <c r="AC15" s="42">
        <f t="shared" si="21"/>
        <v>0</v>
      </c>
      <c r="AD15" s="42">
        <f t="shared" si="22"/>
        <v>0</v>
      </c>
      <c r="AE15" s="42">
        <f t="shared" si="23"/>
        <v>0</v>
      </c>
      <c r="AF15" s="18"/>
      <c r="AG15" s="42">
        <f t="shared" si="24"/>
        <v>0</v>
      </c>
      <c r="AH15" s="42">
        <f t="shared" si="25"/>
        <v>0</v>
      </c>
      <c r="AI15" s="42">
        <f t="shared" si="26"/>
        <v>0</v>
      </c>
      <c r="AJ15" s="42">
        <f t="shared" si="27"/>
        <v>0</v>
      </c>
      <c r="AK15" s="42">
        <f t="shared" si="28"/>
        <v>0</v>
      </c>
      <c r="AL15" s="42">
        <f t="shared" si="29"/>
        <v>0</v>
      </c>
      <c r="AM15" s="18"/>
    </row>
    <row r="16" spans="1:39" x14ac:dyDescent="0.25">
      <c r="D16" s="18"/>
      <c r="E16" s="6">
        <f t="shared" si="2"/>
        <v>0</v>
      </c>
      <c r="F16" s="74">
        <f t="shared" si="3"/>
        <v>0</v>
      </c>
      <c r="G16" s="42">
        <f t="shared" si="4"/>
        <v>0</v>
      </c>
      <c r="H16" s="42">
        <f t="shared" si="5"/>
        <v>0</v>
      </c>
      <c r="I16" s="42">
        <f t="shared" si="6"/>
        <v>0</v>
      </c>
      <c r="J16" s="42">
        <f t="shared" si="7"/>
        <v>0</v>
      </c>
      <c r="K16" s="42">
        <f t="shared" si="8"/>
        <v>0</v>
      </c>
      <c r="L16" s="42">
        <f t="shared" si="9"/>
        <v>0</v>
      </c>
      <c r="M16" s="18"/>
      <c r="N16" s="42">
        <f t="shared" si="10"/>
        <v>0</v>
      </c>
      <c r="O16" s="42">
        <f t="shared" si="11"/>
        <v>0</v>
      </c>
      <c r="P16" s="42">
        <f t="shared" si="12"/>
        <v>0</v>
      </c>
      <c r="Q16" s="42">
        <f t="shared" si="13"/>
        <v>0</v>
      </c>
      <c r="R16" s="42">
        <f t="shared" si="14"/>
        <v>0</v>
      </c>
      <c r="S16" s="42">
        <f t="shared" si="15"/>
        <v>0</v>
      </c>
      <c r="W16" s="18"/>
      <c r="X16" s="6">
        <f t="shared" si="16"/>
        <v>0</v>
      </c>
      <c r="Y16" s="74">
        <f t="shared" si="17"/>
        <v>0</v>
      </c>
      <c r="Z16" s="42">
        <f t="shared" si="18"/>
        <v>0</v>
      </c>
      <c r="AA16" s="42">
        <f t="shared" si="19"/>
        <v>0</v>
      </c>
      <c r="AB16" s="42">
        <f t="shared" si="20"/>
        <v>0</v>
      </c>
      <c r="AC16" s="42">
        <f t="shared" si="21"/>
        <v>0</v>
      </c>
      <c r="AD16" s="42">
        <f t="shared" si="22"/>
        <v>0</v>
      </c>
      <c r="AE16" s="42">
        <f t="shared" si="23"/>
        <v>0</v>
      </c>
      <c r="AF16" s="18"/>
      <c r="AG16" s="42">
        <f t="shared" si="24"/>
        <v>0</v>
      </c>
      <c r="AH16" s="42">
        <f t="shared" si="25"/>
        <v>0</v>
      </c>
      <c r="AI16" s="42">
        <f t="shared" si="26"/>
        <v>0</v>
      </c>
      <c r="AJ16" s="42">
        <f t="shared" si="27"/>
        <v>0</v>
      </c>
      <c r="AK16" s="42">
        <f t="shared" si="28"/>
        <v>0</v>
      </c>
      <c r="AL16" s="42">
        <f t="shared" si="29"/>
        <v>0</v>
      </c>
      <c r="AM16" s="18"/>
    </row>
    <row r="17" spans="4:39" x14ac:dyDescent="0.25">
      <c r="D17" s="18"/>
      <c r="E17" s="6">
        <f t="shared" si="2"/>
        <v>0</v>
      </c>
      <c r="F17" s="74">
        <f t="shared" si="3"/>
        <v>0</v>
      </c>
      <c r="G17" s="42">
        <f t="shared" si="4"/>
        <v>0</v>
      </c>
      <c r="H17" s="42">
        <f t="shared" si="5"/>
        <v>0</v>
      </c>
      <c r="I17" s="42">
        <f t="shared" si="6"/>
        <v>0</v>
      </c>
      <c r="J17" s="42">
        <f t="shared" si="7"/>
        <v>0</v>
      </c>
      <c r="K17" s="42">
        <f t="shared" si="8"/>
        <v>0</v>
      </c>
      <c r="L17" s="42">
        <f t="shared" si="9"/>
        <v>0</v>
      </c>
      <c r="M17" s="18"/>
      <c r="N17" s="42">
        <f t="shared" si="10"/>
        <v>0</v>
      </c>
      <c r="O17" s="42">
        <f t="shared" si="11"/>
        <v>0</v>
      </c>
      <c r="P17" s="42">
        <f t="shared" si="12"/>
        <v>0</v>
      </c>
      <c r="Q17" s="42">
        <f t="shared" si="13"/>
        <v>0</v>
      </c>
      <c r="R17" s="42">
        <f t="shared" si="14"/>
        <v>0</v>
      </c>
      <c r="S17" s="42">
        <f t="shared" si="15"/>
        <v>0</v>
      </c>
      <c r="W17" s="18"/>
      <c r="X17" s="6">
        <f t="shared" si="16"/>
        <v>0</v>
      </c>
      <c r="Y17" s="74">
        <f t="shared" si="17"/>
        <v>0</v>
      </c>
      <c r="Z17" s="42">
        <f t="shared" si="18"/>
        <v>0</v>
      </c>
      <c r="AA17" s="42">
        <f t="shared" si="19"/>
        <v>0</v>
      </c>
      <c r="AB17" s="42">
        <f t="shared" si="20"/>
        <v>0</v>
      </c>
      <c r="AC17" s="42">
        <f t="shared" si="21"/>
        <v>0</v>
      </c>
      <c r="AD17" s="42">
        <f t="shared" si="22"/>
        <v>0</v>
      </c>
      <c r="AE17" s="42">
        <f t="shared" si="23"/>
        <v>0</v>
      </c>
      <c r="AF17" s="18"/>
      <c r="AG17" s="42">
        <f t="shared" si="24"/>
        <v>0</v>
      </c>
      <c r="AH17" s="42">
        <f t="shared" si="25"/>
        <v>0</v>
      </c>
      <c r="AI17" s="42">
        <f t="shared" si="26"/>
        <v>0</v>
      </c>
      <c r="AJ17" s="42">
        <f t="shared" si="27"/>
        <v>0</v>
      </c>
      <c r="AK17" s="42">
        <f t="shared" si="28"/>
        <v>0</v>
      </c>
      <c r="AL17" s="42">
        <f t="shared" si="29"/>
        <v>0</v>
      </c>
      <c r="AM17" s="18"/>
    </row>
    <row r="18" spans="4:39" x14ac:dyDescent="0.25">
      <c r="D18" s="18"/>
      <c r="E18" s="6">
        <f t="shared" si="2"/>
        <v>0</v>
      </c>
      <c r="F18" s="74">
        <f t="shared" si="3"/>
        <v>0</v>
      </c>
      <c r="G18" s="42">
        <f t="shared" si="4"/>
        <v>0</v>
      </c>
      <c r="H18" s="42">
        <f t="shared" si="5"/>
        <v>0</v>
      </c>
      <c r="I18" s="42">
        <f t="shared" si="6"/>
        <v>0</v>
      </c>
      <c r="J18" s="42">
        <f t="shared" si="7"/>
        <v>0</v>
      </c>
      <c r="K18" s="42">
        <f t="shared" si="8"/>
        <v>0</v>
      </c>
      <c r="L18" s="42">
        <f t="shared" si="9"/>
        <v>0</v>
      </c>
      <c r="M18" s="18"/>
      <c r="N18" s="42">
        <f t="shared" si="10"/>
        <v>0</v>
      </c>
      <c r="O18" s="42">
        <f t="shared" si="11"/>
        <v>0</v>
      </c>
      <c r="P18" s="42">
        <f t="shared" si="12"/>
        <v>0</v>
      </c>
      <c r="Q18" s="42">
        <f t="shared" si="13"/>
        <v>0</v>
      </c>
      <c r="R18" s="42">
        <f t="shared" si="14"/>
        <v>0</v>
      </c>
      <c r="S18" s="42">
        <f t="shared" si="15"/>
        <v>0</v>
      </c>
      <c r="W18" s="18"/>
      <c r="X18" s="6">
        <f t="shared" si="16"/>
        <v>0</v>
      </c>
      <c r="Y18" s="74">
        <f t="shared" si="17"/>
        <v>0</v>
      </c>
      <c r="Z18" s="42">
        <f t="shared" si="18"/>
        <v>0</v>
      </c>
      <c r="AA18" s="42">
        <f t="shared" si="19"/>
        <v>0</v>
      </c>
      <c r="AB18" s="42">
        <f t="shared" si="20"/>
        <v>0</v>
      </c>
      <c r="AC18" s="42">
        <f t="shared" si="21"/>
        <v>0</v>
      </c>
      <c r="AD18" s="42">
        <f t="shared" si="22"/>
        <v>0</v>
      </c>
      <c r="AE18" s="42">
        <f t="shared" si="23"/>
        <v>0</v>
      </c>
      <c r="AF18" s="18"/>
      <c r="AG18" s="42">
        <f t="shared" si="24"/>
        <v>0</v>
      </c>
      <c r="AH18" s="42">
        <f t="shared" si="25"/>
        <v>0</v>
      </c>
      <c r="AI18" s="42">
        <f t="shared" si="26"/>
        <v>0</v>
      </c>
      <c r="AJ18" s="42">
        <f t="shared" si="27"/>
        <v>0</v>
      </c>
      <c r="AK18" s="42">
        <f t="shared" si="28"/>
        <v>0</v>
      </c>
      <c r="AL18" s="42">
        <f t="shared" si="29"/>
        <v>0</v>
      </c>
      <c r="AM18" s="18"/>
    </row>
    <row r="19" spans="4:39" x14ac:dyDescent="0.25">
      <c r="D19" s="18"/>
      <c r="E19" s="6">
        <f t="shared" si="2"/>
        <v>0</v>
      </c>
      <c r="F19" s="74">
        <f t="shared" si="3"/>
        <v>0</v>
      </c>
      <c r="G19" s="42">
        <f t="shared" si="4"/>
        <v>0</v>
      </c>
      <c r="H19" s="42">
        <f t="shared" si="5"/>
        <v>0</v>
      </c>
      <c r="I19" s="42">
        <f t="shared" si="6"/>
        <v>0</v>
      </c>
      <c r="J19" s="42">
        <f t="shared" si="7"/>
        <v>0</v>
      </c>
      <c r="K19" s="42">
        <f t="shared" si="8"/>
        <v>0</v>
      </c>
      <c r="L19" s="42">
        <f t="shared" si="9"/>
        <v>0</v>
      </c>
      <c r="M19" s="18"/>
      <c r="N19" s="42">
        <f t="shared" si="10"/>
        <v>0</v>
      </c>
      <c r="O19" s="42">
        <f t="shared" si="11"/>
        <v>0</v>
      </c>
      <c r="P19" s="42">
        <f t="shared" si="12"/>
        <v>0</v>
      </c>
      <c r="Q19" s="42">
        <f t="shared" si="13"/>
        <v>0</v>
      </c>
      <c r="R19" s="42">
        <f t="shared" si="14"/>
        <v>0</v>
      </c>
      <c r="S19" s="42">
        <f t="shared" si="15"/>
        <v>0</v>
      </c>
      <c r="W19" s="18"/>
      <c r="X19" s="6">
        <f t="shared" si="16"/>
        <v>0</v>
      </c>
      <c r="Y19" s="74">
        <f t="shared" si="17"/>
        <v>0</v>
      </c>
      <c r="Z19" s="42">
        <f t="shared" si="18"/>
        <v>0</v>
      </c>
      <c r="AA19" s="42">
        <f t="shared" si="19"/>
        <v>0</v>
      </c>
      <c r="AB19" s="42">
        <f t="shared" si="20"/>
        <v>0</v>
      </c>
      <c r="AC19" s="42">
        <f t="shared" si="21"/>
        <v>0</v>
      </c>
      <c r="AD19" s="42">
        <f t="shared" si="22"/>
        <v>0</v>
      </c>
      <c r="AE19" s="42">
        <f t="shared" si="23"/>
        <v>0</v>
      </c>
      <c r="AF19" s="18"/>
      <c r="AG19" s="42">
        <f t="shared" si="24"/>
        <v>0</v>
      </c>
      <c r="AH19" s="42">
        <f t="shared" si="25"/>
        <v>0</v>
      </c>
      <c r="AI19" s="42">
        <f t="shared" si="26"/>
        <v>0</v>
      </c>
      <c r="AJ19" s="42">
        <f t="shared" si="27"/>
        <v>0</v>
      </c>
      <c r="AK19" s="42">
        <f t="shared" si="28"/>
        <v>0</v>
      </c>
      <c r="AL19" s="42">
        <f t="shared" si="29"/>
        <v>0</v>
      </c>
      <c r="AM19" s="18"/>
    </row>
    <row r="20" spans="4:39" x14ac:dyDescent="0.25">
      <c r="D20" s="18"/>
      <c r="E20" s="6">
        <f t="shared" si="2"/>
        <v>0</v>
      </c>
      <c r="F20" s="74">
        <f t="shared" si="3"/>
        <v>0</v>
      </c>
      <c r="G20" s="42">
        <f t="shared" si="4"/>
        <v>0</v>
      </c>
      <c r="H20" s="42">
        <f t="shared" si="5"/>
        <v>0</v>
      </c>
      <c r="I20" s="42">
        <f t="shared" si="6"/>
        <v>0</v>
      </c>
      <c r="J20" s="42">
        <f t="shared" si="7"/>
        <v>0</v>
      </c>
      <c r="K20" s="42">
        <f t="shared" si="8"/>
        <v>0</v>
      </c>
      <c r="L20" s="42">
        <f t="shared" si="9"/>
        <v>0</v>
      </c>
      <c r="M20" s="18"/>
      <c r="N20" s="42">
        <f t="shared" si="10"/>
        <v>0</v>
      </c>
      <c r="O20" s="42">
        <f t="shared" si="11"/>
        <v>0</v>
      </c>
      <c r="P20" s="42">
        <f t="shared" si="12"/>
        <v>0</v>
      </c>
      <c r="Q20" s="42">
        <f t="shared" si="13"/>
        <v>0</v>
      </c>
      <c r="R20" s="42">
        <f t="shared" si="14"/>
        <v>0</v>
      </c>
      <c r="S20" s="42">
        <f t="shared" si="15"/>
        <v>0</v>
      </c>
      <c r="W20" s="18"/>
      <c r="X20" s="6">
        <f t="shared" si="16"/>
        <v>0</v>
      </c>
      <c r="Y20" s="74">
        <f t="shared" si="17"/>
        <v>0</v>
      </c>
      <c r="Z20" s="42">
        <f t="shared" si="18"/>
        <v>0</v>
      </c>
      <c r="AA20" s="42">
        <f t="shared" si="19"/>
        <v>0</v>
      </c>
      <c r="AB20" s="42">
        <f t="shared" si="20"/>
        <v>0</v>
      </c>
      <c r="AC20" s="42">
        <f t="shared" si="21"/>
        <v>0</v>
      </c>
      <c r="AD20" s="42">
        <f t="shared" si="22"/>
        <v>0</v>
      </c>
      <c r="AE20" s="42">
        <f t="shared" si="23"/>
        <v>0</v>
      </c>
      <c r="AF20" s="18"/>
      <c r="AG20" s="42">
        <f t="shared" si="24"/>
        <v>0</v>
      </c>
      <c r="AH20" s="42">
        <f t="shared" si="25"/>
        <v>0</v>
      </c>
      <c r="AI20" s="42">
        <f t="shared" si="26"/>
        <v>0</v>
      </c>
      <c r="AJ20" s="42">
        <f t="shared" si="27"/>
        <v>0</v>
      </c>
      <c r="AK20" s="42">
        <f t="shared" si="28"/>
        <v>0</v>
      </c>
      <c r="AL20" s="42">
        <f t="shared" si="29"/>
        <v>0</v>
      </c>
      <c r="AM20" s="18"/>
    </row>
    <row r="21" spans="4:39" x14ac:dyDescent="0.25">
      <c r="D21" s="18"/>
      <c r="E21" s="6">
        <f t="shared" si="2"/>
        <v>0</v>
      </c>
      <c r="F21" s="74">
        <f t="shared" si="3"/>
        <v>0</v>
      </c>
      <c r="G21" s="42">
        <f t="shared" si="4"/>
        <v>0</v>
      </c>
      <c r="H21" s="42">
        <f t="shared" si="5"/>
        <v>0</v>
      </c>
      <c r="I21" s="42">
        <f t="shared" si="6"/>
        <v>0</v>
      </c>
      <c r="J21" s="42">
        <f t="shared" si="7"/>
        <v>0</v>
      </c>
      <c r="K21" s="42">
        <f t="shared" si="8"/>
        <v>0</v>
      </c>
      <c r="L21" s="42">
        <f t="shared" si="9"/>
        <v>0</v>
      </c>
      <c r="M21" s="18"/>
      <c r="N21" s="42">
        <f t="shared" si="10"/>
        <v>0</v>
      </c>
      <c r="O21" s="42">
        <f t="shared" si="11"/>
        <v>0</v>
      </c>
      <c r="P21" s="42">
        <f t="shared" si="12"/>
        <v>0</v>
      </c>
      <c r="Q21" s="42">
        <f t="shared" si="13"/>
        <v>0</v>
      </c>
      <c r="R21" s="42">
        <f t="shared" si="14"/>
        <v>0</v>
      </c>
      <c r="S21" s="42">
        <f t="shared" si="15"/>
        <v>0</v>
      </c>
      <c r="W21" s="18"/>
      <c r="X21" s="6">
        <f t="shared" si="16"/>
        <v>0</v>
      </c>
      <c r="Y21" s="74">
        <f t="shared" si="17"/>
        <v>0</v>
      </c>
      <c r="Z21" s="42">
        <f t="shared" si="18"/>
        <v>0</v>
      </c>
      <c r="AA21" s="42">
        <f t="shared" si="19"/>
        <v>0</v>
      </c>
      <c r="AB21" s="42">
        <f t="shared" si="20"/>
        <v>0</v>
      </c>
      <c r="AC21" s="42">
        <f t="shared" si="21"/>
        <v>0</v>
      </c>
      <c r="AD21" s="42">
        <f t="shared" si="22"/>
        <v>0</v>
      </c>
      <c r="AE21" s="42">
        <f t="shared" si="23"/>
        <v>0</v>
      </c>
      <c r="AF21" s="18"/>
      <c r="AG21" s="42">
        <f t="shared" si="24"/>
        <v>0</v>
      </c>
      <c r="AH21" s="42">
        <f t="shared" si="25"/>
        <v>0</v>
      </c>
      <c r="AI21" s="42">
        <f t="shared" si="26"/>
        <v>0</v>
      </c>
      <c r="AJ21" s="42">
        <f t="shared" si="27"/>
        <v>0</v>
      </c>
      <c r="AK21" s="42">
        <f t="shared" si="28"/>
        <v>0</v>
      </c>
      <c r="AL21" s="42">
        <f t="shared" si="29"/>
        <v>0</v>
      </c>
      <c r="AM21" s="18"/>
    </row>
    <row r="22" spans="4:39" x14ac:dyDescent="0.25">
      <c r="D22" s="18"/>
      <c r="E22" s="6">
        <f t="shared" si="2"/>
        <v>0</v>
      </c>
      <c r="F22" s="74">
        <f t="shared" si="3"/>
        <v>0</v>
      </c>
      <c r="G22" s="42">
        <f t="shared" si="4"/>
        <v>0</v>
      </c>
      <c r="H22" s="42">
        <f t="shared" si="5"/>
        <v>0</v>
      </c>
      <c r="I22" s="42">
        <f t="shared" si="6"/>
        <v>0</v>
      </c>
      <c r="J22" s="42">
        <f t="shared" si="7"/>
        <v>0</v>
      </c>
      <c r="K22" s="42">
        <f t="shared" si="8"/>
        <v>0</v>
      </c>
      <c r="L22" s="42">
        <f t="shared" si="9"/>
        <v>0</v>
      </c>
      <c r="M22" s="18"/>
      <c r="N22" s="42">
        <f t="shared" si="10"/>
        <v>0</v>
      </c>
      <c r="O22" s="42">
        <f t="shared" si="11"/>
        <v>0</v>
      </c>
      <c r="P22" s="42">
        <f t="shared" si="12"/>
        <v>0</v>
      </c>
      <c r="Q22" s="42">
        <f t="shared" si="13"/>
        <v>0</v>
      </c>
      <c r="R22" s="42">
        <f t="shared" si="14"/>
        <v>0</v>
      </c>
      <c r="S22" s="42">
        <f t="shared" si="15"/>
        <v>0</v>
      </c>
      <c r="W22" s="18"/>
      <c r="X22" s="6">
        <f t="shared" si="16"/>
        <v>0</v>
      </c>
      <c r="Y22" s="74">
        <f t="shared" si="17"/>
        <v>0</v>
      </c>
      <c r="Z22" s="42">
        <f t="shared" si="18"/>
        <v>0</v>
      </c>
      <c r="AA22" s="42">
        <f t="shared" si="19"/>
        <v>0</v>
      </c>
      <c r="AB22" s="42">
        <f t="shared" si="20"/>
        <v>0</v>
      </c>
      <c r="AC22" s="42">
        <f t="shared" si="21"/>
        <v>0</v>
      </c>
      <c r="AD22" s="42">
        <f t="shared" si="22"/>
        <v>0</v>
      </c>
      <c r="AE22" s="42">
        <f t="shared" si="23"/>
        <v>0</v>
      </c>
      <c r="AF22" s="18"/>
      <c r="AG22" s="42">
        <f t="shared" si="24"/>
        <v>0</v>
      </c>
      <c r="AH22" s="42">
        <f t="shared" si="25"/>
        <v>0</v>
      </c>
      <c r="AI22" s="42">
        <f t="shared" si="26"/>
        <v>0</v>
      </c>
      <c r="AJ22" s="42">
        <f t="shared" si="27"/>
        <v>0</v>
      </c>
      <c r="AK22" s="42">
        <f t="shared" si="28"/>
        <v>0</v>
      </c>
      <c r="AL22" s="42">
        <f t="shared" si="29"/>
        <v>0</v>
      </c>
      <c r="AM22" s="18"/>
    </row>
    <row r="23" spans="4:39" x14ac:dyDescent="0.25">
      <c r="D23" s="18"/>
      <c r="E23" s="6">
        <f t="shared" si="2"/>
        <v>0</v>
      </c>
      <c r="F23" s="74">
        <f t="shared" si="3"/>
        <v>0</v>
      </c>
      <c r="G23" s="42">
        <f t="shared" si="4"/>
        <v>0</v>
      </c>
      <c r="H23" s="42">
        <f t="shared" si="5"/>
        <v>0</v>
      </c>
      <c r="I23" s="42">
        <f t="shared" si="6"/>
        <v>0</v>
      </c>
      <c r="J23" s="42">
        <f t="shared" si="7"/>
        <v>0</v>
      </c>
      <c r="K23" s="42">
        <f t="shared" si="8"/>
        <v>0</v>
      </c>
      <c r="L23" s="42">
        <f t="shared" si="9"/>
        <v>0</v>
      </c>
      <c r="M23" s="18"/>
      <c r="N23" s="42">
        <f t="shared" si="10"/>
        <v>0</v>
      </c>
      <c r="O23" s="42">
        <f t="shared" si="11"/>
        <v>0</v>
      </c>
      <c r="P23" s="42">
        <f t="shared" si="12"/>
        <v>0</v>
      </c>
      <c r="Q23" s="42">
        <f t="shared" si="13"/>
        <v>0</v>
      </c>
      <c r="R23" s="42">
        <f t="shared" si="14"/>
        <v>0</v>
      </c>
      <c r="S23" s="42">
        <f t="shared" si="15"/>
        <v>0</v>
      </c>
      <c r="W23" s="18"/>
      <c r="X23" s="6">
        <f t="shared" si="16"/>
        <v>0</v>
      </c>
      <c r="Y23" s="74">
        <f t="shared" si="17"/>
        <v>0</v>
      </c>
      <c r="Z23" s="42">
        <f t="shared" si="18"/>
        <v>0</v>
      </c>
      <c r="AA23" s="42">
        <f t="shared" si="19"/>
        <v>0</v>
      </c>
      <c r="AB23" s="42">
        <f t="shared" si="20"/>
        <v>0</v>
      </c>
      <c r="AC23" s="42">
        <f t="shared" si="21"/>
        <v>0</v>
      </c>
      <c r="AD23" s="42">
        <f t="shared" si="22"/>
        <v>0</v>
      </c>
      <c r="AE23" s="42">
        <f t="shared" si="23"/>
        <v>0</v>
      </c>
      <c r="AF23" s="18"/>
      <c r="AG23" s="42">
        <f t="shared" si="24"/>
        <v>0</v>
      </c>
      <c r="AH23" s="42">
        <f t="shared" si="25"/>
        <v>0</v>
      </c>
      <c r="AI23" s="42">
        <f t="shared" si="26"/>
        <v>0</v>
      </c>
      <c r="AJ23" s="42">
        <f t="shared" si="27"/>
        <v>0</v>
      </c>
      <c r="AK23" s="42">
        <f t="shared" si="28"/>
        <v>0</v>
      </c>
      <c r="AL23" s="42">
        <f t="shared" si="29"/>
        <v>0</v>
      </c>
      <c r="AM23" s="18"/>
    </row>
    <row r="24" spans="4:39" x14ac:dyDescent="0.25">
      <c r="D24" s="18"/>
      <c r="E24" s="6">
        <f t="shared" si="2"/>
        <v>0</v>
      </c>
      <c r="F24" s="74">
        <f t="shared" si="3"/>
        <v>0</v>
      </c>
      <c r="G24" s="42">
        <f t="shared" si="4"/>
        <v>0</v>
      </c>
      <c r="H24" s="42">
        <f t="shared" si="5"/>
        <v>0</v>
      </c>
      <c r="I24" s="42">
        <f t="shared" si="6"/>
        <v>0</v>
      </c>
      <c r="J24" s="42">
        <f t="shared" si="7"/>
        <v>0</v>
      </c>
      <c r="K24" s="42">
        <f t="shared" si="8"/>
        <v>0</v>
      </c>
      <c r="L24" s="42">
        <f t="shared" si="9"/>
        <v>0</v>
      </c>
      <c r="M24" s="18"/>
      <c r="N24" s="42">
        <f t="shared" si="10"/>
        <v>0</v>
      </c>
      <c r="O24" s="42">
        <f t="shared" si="11"/>
        <v>0</v>
      </c>
      <c r="P24" s="42">
        <f t="shared" si="12"/>
        <v>0</v>
      </c>
      <c r="Q24" s="42">
        <f t="shared" si="13"/>
        <v>0</v>
      </c>
      <c r="R24" s="42">
        <f t="shared" si="14"/>
        <v>0</v>
      </c>
      <c r="S24" s="42">
        <f t="shared" si="15"/>
        <v>0</v>
      </c>
      <c r="W24" s="18"/>
      <c r="X24" s="6">
        <f t="shared" si="16"/>
        <v>0</v>
      </c>
      <c r="Y24" s="74">
        <f t="shared" si="17"/>
        <v>0</v>
      </c>
      <c r="Z24" s="42">
        <f t="shared" si="18"/>
        <v>0</v>
      </c>
      <c r="AA24" s="42">
        <f t="shared" si="19"/>
        <v>0</v>
      </c>
      <c r="AB24" s="42">
        <f t="shared" si="20"/>
        <v>0</v>
      </c>
      <c r="AC24" s="42">
        <f t="shared" si="21"/>
        <v>0</v>
      </c>
      <c r="AD24" s="42">
        <f t="shared" si="22"/>
        <v>0</v>
      </c>
      <c r="AE24" s="42">
        <f t="shared" si="23"/>
        <v>0</v>
      </c>
      <c r="AF24" s="18"/>
      <c r="AG24" s="42">
        <f t="shared" si="24"/>
        <v>0</v>
      </c>
      <c r="AH24" s="42">
        <f t="shared" si="25"/>
        <v>0</v>
      </c>
      <c r="AI24" s="42">
        <f t="shared" si="26"/>
        <v>0</v>
      </c>
      <c r="AJ24" s="42">
        <f t="shared" si="27"/>
        <v>0</v>
      </c>
      <c r="AK24" s="42">
        <f t="shared" si="28"/>
        <v>0</v>
      </c>
      <c r="AL24" s="42">
        <f t="shared" si="29"/>
        <v>0</v>
      </c>
      <c r="AM24" s="18"/>
    </row>
    <row r="25" spans="4:39" x14ac:dyDescent="0.25">
      <c r="D25" s="18"/>
      <c r="E25" s="6">
        <f t="shared" si="2"/>
        <v>0</v>
      </c>
      <c r="F25" s="74">
        <f t="shared" si="3"/>
        <v>0</v>
      </c>
      <c r="G25" s="42">
        <f t="shared" si="4"/>
        <v>0</v>
      </c>
      <c r="H25" s="42">
        <f t="shared" si="5"/>
        <v>0</v>
      </c>
      <c r="I25" s="42">
        <f t="shared" si="6"/>
        <v>0</v>
      </c>
      <c r="J25" s="42">
        <f t="shared" si="7"/>
        <v>0</v>
      </c>
      <c r="K25" s="42">
        <f t="shared" si="8"/>
        <v>0</v>
      </c>
      <c r="L25" s="42">
        <f t="shared" si="9"/>
        <v>0</v>
      </c>
      <c r="M25" s="18"/>
      <c r="N25" s="42">
        <f t="shared" si="10"/>
        <v>0</v>
      </c>
      <c r="O25" s="42">
        <f t="shared" si="11"/>
        <v>0</v>
      </c>
      <c r="P25" s="42">
        <f t="shared" si="12"/>
        <v>0</v>
      </c>
      <c r="Q25" s="42">
        <f t="shared" si="13"/>
        <v>0</v>
      </c>
      <c r="R25" s="42">
        <f t="shared" si="14"/>
        <v>0</v>
      </c>
      <c r="S25" s="42">
        <f t="shared" si="15"/>
        <v>0</v>
      </c>
      <c r="W25" s="18"/>
      <c r="X25" s="6">
        <f t="shared" si="16"/>
        <v>0</v>
      </c>
      <c r="Y25" s="74">
        <f t="shared" si="17"/>
        <v>0</v>
      </c>
      <c r="Z25" s="42">
        <f t="shared" si="18"/>
        <v>0</v>
      </c>
      <c r="AA25" s="42">
        <f t="shared" si="19"/>
        <v>0</v>
      </c>
      <c r="AB25" s="42">
        <f t="shared" si="20"/>
        <v>0</v>
      </c>
      <c r="AC25" s="42">
        <f t="shared" si="21"/>
        <v>0</v>
      </c>
      <c r="AD25" s="42">
        <f t="shared" si="22"/>
        <v>0</v>
      </c>
      <c r="AE25" s="42">
        <f t="shared" si="23"/>
        <v>0</v>
      </c>
      <c r="AF25" s="18"/>
      <c r="AG25" s="42">
        <f t="shared" si="24"/>
        <v>0</v>
      </c>
      <c r="AH25" s="42">
        <f t="shared" si="25"/>
        <v>0</v>
      </c>
      <c r="AI25" s="42">
        <f t="shared" si="26"/>
        <v>0</v>
      </c>
      <c r="AJ25" s="42">
        <f t="shared" si="27"/>
        <v>0</v>
      </c>
      <c r="AK25" s="42">
        <f t="shared" si="28"/>
        <v>0</v>
      </c>
      <c r="AL25" s="42">
        <f t="shared" si="29"/>
        <v>0</v>
      </c>
      <c r="AM25" s="18"/>
    </row>
    <row r="26" spans="4:39" x14ac:dyDescent="0.25">
      <c r="D26" s="18"/>
      <c r="E26" s="6">
        <f t="shared" si="2"/>
        <v>0</v>
      </c>
      <c r="F26" s="74">
        <f t="shared" si="3"/>
        <v>0</v>
      </c>
      <c r="G26" s="42">
        <f t="shared" si="4"/>
        <v>0</v>
      </c>
      <c r="H26" s="42">
        <f t="shared" si="5"/>
        <v>0</v>
      </c>
      <c r="I26" s="42">
        <f t="shared" si="6"/>
        <v>0</v>
      </c>
      <c r="J26" s="42">
        <f t="shared" si="7"/>
        <v>0</v>
      </c>
      <c r="K26" s="42">
        <f t="shared" si="8"/>
        <v>0</v>
      </c>
      <c r="L26" s="42">
        <f t="shared" si="9"/>
        <v>0</v>
      </c>
      <c r="M26" s="18"/>
      <c r="N26" s="42">
        <f t="shared" si="10"/>
        <v>0</v>
      </c>
      <c r="O26" s="42">
        <f t="shared" si="11"/>
        <v>0</v>
      </c>
      <c r="P26" s="42">
        <f t="shared" si="12"/>
        <v>0</v>
      </c>
      <c r="Q26" s="42">
        <f t="shared" si="13"/>
        <v>0</v>
      </c>
      <c r="R26" s="42">
        <f t="shared" si="14"/>
        <v>0</v>
      </c>
      <c r="S26" s="42">
        <f t="shared" si="15"/>
        <v>0</v>
      </c>
      <c r="W26" s="18"/>
      <c r="X26" s="6">
        <f t="shared" si="16"/>
        <v>0</v>
      </c>
      <c r="Y26" s="74">
        <f t="shared" si="17"/>
        <v>0</v>
      </c>
      <c r="Z26" s="42">
        <f t="shared" si="18"/>
        <v>0</v>
      </c>
      <c r="AA26" s="42">
        <f t="shared" si="19"/>
        <v>0</v>
      </c>
      <c r="AB26" s="42">
        <f t="shared" si="20"/>
        <v>0</v>
      </c>
      <c r="AC26" s="42">
        <f t="shared" si="21"/>
        <v>0</v>
      </c>
      <c r="AD26" s="42">
        <f t="shared" si="22"/>
        <v>0</v>
      </c>
      <c r="AE26" s="42">
        <f t="shared" si="23"/>
        <v>0</v>
      </c>
      <c r="AF26" s="18"/>
      <c r="AG26" s="42">
        <f t="shared" si="24"/>
        <v>0</v>
      </c>
      <c r="AH26" s="42">
        <f t="shared" si="25"/>
        <v>0</v>
      </c>
      <c r="AI26" s="42">
        <f t="shared" si="26"/>
        <v>0</v>
      </c>
      <c r="AJ26" s="42">
        <f t="shared" si="27"/>
        <v>0</v>
      </c>
      <c r="AK26" s="42">
        <f t="shared" si="28"/>
        <v>0</v>
      </c>
      <c r="AL26" s="42">
        <f t="shared" si="29"/>
        <v>0</v>
      </c>
      <c r="AM26" s="18"/>
    </row>
    <row r="27" spans="4:39" x14ac:dyDescent="0.25">
      <c r="D27" s="18"/>
      <c r="E27" s="6">
        <f t="shared" si="2"/>
        <v>0</v>
      </c>
      <c r="F27" s="74">
        <f t="shared" si="3"/>
        <v>0</v>
      </c>
      <c r="G27" s="42">
        <f t="shared" si="4"/>
        <v>0</v>
      </c>
      <c r="H27" s="42">
        <f t="shared" si="5"/>
        <v>0</v>
      </c>
      <c r="I27" s="42">
        <f t="shared" si="6"/>
        <v>0</v>
      </c>
      <c r="J27" s="42">
        <f t="shared" si="7"/>
        <v>0</v>
      </c>
      <c r="K27" s="42">
        <f t="shared" si="8"/>
        <v>0</v>
      </c>
      <c r="L27" s="42">
        <f t="shared" si="9"/>
        <v>0</v>
      </c>
      <c r="M27" s="18"/>
      <c r="N27" s="42">
        <f t="shared" si="10"/>
        <v>0</v>
      </c>
      <c r="O27" s="42">
        <f t="shared" si="11"/>
        <v>0</v>
      </c>
      <c r="P27" s="42">
        <f t="shared" si="12"/>
        <v>0</v>
      </c>
      <c r="Q27" s="42">
        <f t="shared" si="13"/>
        <v>0</v>
      </c>
      <c r="R27" s="42">
        <f t="shared" si="14"/>
        <v>0</v>
      </c>
      <c r="S27" s="42">
        <f t="shared" si="15"/>
        <v>0</v>
      </c>
      <c r="W27" s="18"/>
      <c r="X27" s="6">
        <f t="shared" si="16"/>
        <v>0</v>
      </c>
      <c r="Y27" s="74">
        <f t="shared" si="17"/>
        <v>0</v>
      </c>
      <c r="Z27" s="42">
        <f t="shared" si="18"/>
        <v>0</v>
      </c>
      <c r="AA27" s="42">
        <f t="shared" si="19"/>
        <v>0</v>
      </c>
      <c r="AB27" s="42">
        <f t="shared" si="20"/>
        <v>0</v>
      </c>
      <c r="AC27" s="42">
        <f t="shared" si="21"/>
        <v>0</v>
      </c>
      <c r="AD27" s="42">
        <f t="shared" si="22"/>
        <v>0</v>
      </c>
      <c r="AE27" s="42">
        <f t="shared" si="23"/>
        <v>0</v>
      </c>
      <c r="AF27" s="18"/>
      <c r="AG27" s="42">
        <f t="shared" si="24"/>
        <v>0</v>
      </c>
      <c r="AH27" s="42">
        <f t="shared" si="25"/>
        <v>0</v>
      </c>
      <c r="AI27" s="42">
        <f t="shared" si="26"/>
        <v>0</v>
      </c>
      <c r="AJ27" s="42">
        <f t="shared" si="27"/>
        <v>0</v>
      </c>
      <c r="AK27" s="42">
        <f t="shared" si="28"/>
        <v>0</v>
      </c>
      <c r="AL27" s="42">
        <f t="shared" si="29"/>
        <v>0</v>
      </c>
      <c r="AM27" s="18"/>
    </row>
    <row r="28" spans="4:39" x14ac:dyDescent="0.25">
      <c r="D28" s="18"/>
      <c r="E28" s="6">
        <f t="shared" si="2"/>
        <v>0</v>
      </c>
      <c r="F28" s="74">
        <f t="shared" si="3"/>
        <v>0</v>
      </c>
      <c r="G28" s="42">
        <f t="shared" si="4"/>
        <v>0</v>
      </c>
      <c r="H28" s="42">
        <f t="shared" si="5"/>
        <v>0</v>
      </c>
      <c r="I28" s="42">
        <f t="shared" si="6"/>
        <v>0</v>
      </c>
      <c r="J28" s="42">
        <f t="shared" si="7"/>
        <v>0</v>
      </c>
      <c r="K28" s="42">
        <f t="shared" si="8"/>
        <v>0</v>
      </c>
      <c r="L28" s="42">
        <f t="shared" si="9"/>
        <v>0</v>
      </c>
      <c r="M28" s="18"/>
      <c r="N28" s="42">
        <f t="shared" si="10"/>
        <v>0</v>
      </c>
      <c r="O28" s="42">
        <f t="shared" si="11"/>
        <v>0</v>
      </c>
      <c r="P28" s="42">
        <f t="shared" si="12"/>
        <v>0</v>
      </c>
      <c r="Q28" s="42">
        <f t="shared" si="13"/>
        <v>0</v>
      </c>
      <c r="R28" s="42">
        <f t="shared" si="14"/>
        <v>0</v>
      </c>
      <c r="S28" s="42">
        <f t="shared" si="15"/>
        <v>0</v>
      </c>
      <c r="W28" s="18"/>
      <c r="X28" s="6">
        <f t="shared" si="16"/>
        <v>0</v>
      </c>
      <c r="Y28" s="74">
        <f t="shared" si="17"/>
        <v>0</v>
      </c>
      <c r="Z28" s="42">
        <f t="shared" si="18"/>
        <v>0</v>
      </c>
      <c r="AA28" s="42">
        <f t="shared" si="19"/>
        <v>0</v>
      </c>
      <c r="AB28" s="42">
        <f t="shared" si="20"/>
        <v>0</v>
      </c>
      <c r="AC28" s="42">
        <f t="shared" si="21"/>
        <v>0</v>
      </c>
      <c r="AD28" s="42">
        <f t="shared" si="22"/>
        <v>0</v>
      </c>
      <c r="AE28" s="42">
        <f t="shared" si="23"/>
        <v>0</v>
      </c>
      <c r="AF28" s="18"/>
      <c r="AG28" s="42">
        <f t="shared" si="24"/>
        <v>0</v>
      </c>
      <c r="AH28" s="42">
        <f t="shared" si="25"/>
        <v>0</v>
      </c>
      <c r="AI28" s="42">
        <f t="shared" si="26"/>
        <v>0</v>
      </c>
      <c r="AJ28" s="42">
        <f t="shared" si="27"/>
        <v>0</v>
      </c>
      <c r="AK28" s="42">
        <f t="shared" si="28"/>
        <v>0</v>
      </c>
      <c r="AL28" s="42">
        <f t="shared" si="29"/>
        <v>0</v>
      </c>
      <c r="AM28" s="18"/>
    </row>
    <row r="29" spans="4:39" x14ac:dyDescent="0.25">
      <c r="D29" s="18"/>
      <c r="E29" s="6">
        <f t="shared" si="2"/>
        <v>0</v>
      </c>
      <c r="F29" s="74">
        <f t="shared" si="3"/>
        <v>0</v>
      </c>
      <c r="G29" s="42">
        <f t="shared" si="4"/>
        <v>0</v>
      </c>
      <c r="H29" s="42">
        <f t="shared" si="5"/>
        <v>0</v>
      </c>
      <c r="I29" s="42">
        <f t="shared" si="6"/>
        <v>0</v>
      </c>
      <c r="J29" s="42">
        <f t="shared" si="7"/>
        <v>0</v>
      </c>
      <c r="K29" s="42">
        <f t="shared" si="8"/>
        <v>0</v>
      </c>
      <c r="L29" s="42">
        <f t="shared" si="9"/>
        <v>0</v>
      </c>
      <c r="M29" s="18"/>
      <c r="N29" s="42">
        <f t="shared" si="10"/>
        <v>0</v>
      </c>
      <c r="O29" s="42">
        <f t="shared" si="11"/>
        <v>0</v>
      </c>
      <c r="P29" s="42">
        <f t="shared" si="12"/>
        <v>0</v>
      </c>
      <c r="Q29" s="42">
        <f t="shared" si="13"/>
        <v>0</v>
      </c>
      <c r="R29" s="42">
        <f t="shared" si="14"/>
        <v>0</v>
      </c>
      <c r="S29" s="42">
        <f t="shared" si="15"/>
        <v>0</v>
      </c>
      <c r="W29" s="18"/>
      <c r="X29" s="6">
        <f t="shared" si="16"/>
        <v>0</v>
      </c>
      <c r="Y29" s="74">
        <f t="shared" si="17"/>
        <v>0</v>
      </c>
      <c r="Z29" s="42">
        <f t="shared" si="18"/>
        <v>0</v>
      </c>
      <c r="AA29" s="42">
        <f t="shared" si="19"/>
        <v>0</v>
      </c>
      <c r="AB29" s="42">
        <f t="shared" si="20"/>
        <v>0</v>
      </c>
      <c r="AC29" s="42">
        <f t="shared" si="21"/>
        <v>0</v>
      </c>
      <c r="AD29" s="42">
        <f t="shared" si="22"/>
        <v>0</v>
      </c>
      <c r="AE29" s="42">
        <f t="shared" si="23"/>
        <v>0</v>
      </c>
      <c r="AF29" s="18"/>
      <c r="AG29" s="42">
        <f t="shared" si="24"/>
        <v>0</v>
      </c>
      <c r="AH29" s="42">
        <f t="shared" si="25"/>
        <v>0</v>
      </c>
      <c r="AI29" s="42">
        <f t="shared" si="26"/>
        <v>0</v>
      </c>
      <c r="AJ29" s="42">
        <f t="shared" si="27"/>
        <v>0</v>
      </c>
      <c r="AK29" s="42">
        <f t="shared" si="28"/>
        <v>0</v>
      </c>
      <c r="AL29" s="42">
        <f t="shared" si="29"/>
        <v>0</v>
      </c>
      <c r="AM29" s="18"/>
    </row>
    <row r="30" spans="4:39" x14ac:dyDescent="0.25">
      <c r="D30" s="18"/>
      <c r="E30" s="6">
        <f t="shared" si="2"/>
        <v>0</v>
      </c>
      <c r="F30" s="74">
        <f t="shared" si="3"/>
        <v>0</v>
      </c>
      <c r="G30" s="42">
        <f t="shared" si="4"/>
        <v>0</v>
      </c>
      <c r="H30" s="42">
        <f t="shared" si="5"/>
        <v>0</v>
      </c>
      <c r="I30" s="42">
        <f t="shared" si="6"/>
        <v>0</v>
      </c>
      <c r="J30" s="42">
        <f t="shared" si="7"/>
        <v>0</v>
      </c>
      <c r="K30" s="42">
        <f t="shared" si="8"/>
        <v>0</v>
      </c>
      <c r="L30" s="42">
        <f t="shared" si="9"/>
        <v>0</v>
      </c>
      <c r="M30" s="18"/>
      <c r="N30" s="42">
        <f t="shared" si="10"/>
        <v>0</v>
      </c>
      <c r="O30" s="42">
        <f t="shared" si="11"/>
        <v>0</v>
      </c>
      <c r="P30" s="42">
        <f t="shared" si="12"/>
        <v>0</v>
      </c>
      <c r="Q30" s="42">
        <f t="shared" si="13"/>
        <v>0</v>
      </c>
      <c r="R30" s="42">
        <f t="shared" si="14"/>
        <v>0</v>
      </c>
      <c r="S30" s="42">
        <f t="shared" si="15"/>
        <v>0</v>
      </c>
      <c r="W30" s="18"/>
      <c r="X30" s="6">
        <f t="shared" si="16"/>
        <v>0</v>
      </c>
      <c r="Y30" s="74">
        <f t="shared" si="17"/>
        <v>0</v>
      </c>
      <c r="Z30" s="42">
        <f t="shared" si="18"/>
        <v>0</v>
      </c>
      <c r="AA30" s="42">
        <f t="shared" si="19"/>
        <v>0</v>
      </c>
      <c r="AB30" s="42">
        <f t="shared" si="20"/>
        <v>0</v>
      </c>
      <c r="AC30" s="42">
        <f t="shared" si="21"/>
        <v>0</v>
      </c>
      <c r="AD30" s="42">
        <f t="shared" si="22"/>
        <v>0</v>
      </c>
      <c r="AE30" s="42">
        <f t="shared" si="23"/>
        <v>0</v>
      </c>
      <c r="AF30" s="18"/>
      <c r="AG30" s="42">
        <f t="shared" si="24"/>
        <v>0</v>
      </c>
      <c r="AH30" s="42">
        <f t="shared" si="25"/>
        <v>0</v>
      </c>
      <c r="AI30" s="42">
        <f t="shared" si="26"/>
        <v>0</v>
      </c>
      <c r="AJ30" s="42">
        <f t="shared" si="27"/>
        <v>0</v>
      </c>
      <c r="AK30" s="42">
        <f t="shared" si="28"/>
        <v>0</v>
      </c>
      <c r="AL30" s="42">
        <f t="shared" si="29"/>
        <v>0</v>
      </c>
      <c r="AM30" s="18"/>
    </row>
    <row r="31" spans="4:39" x14ac:dyDescent="0.25">
      <c r="D31" s="18"/>
      <c r="E31" s="6">
        <f t="shared" si="2"/>
        <v>0</v>
      </c>
      <c r="F31" s="74">
        <f t="shared" si="3"/>
        <v>0</v>
      </c>
      <c r="G31" s="42">
        <f t="shared" si="4"/>
        <v>0</v>
      </c>
      <c r="H31" s="42">
        <f t="shared" si="5"/>
        <v>0</v>
      </c>
      <c r="I31" s="42">
        <f t="shared" si="6"/>
        <v>0</v>
      </c>
      <c r="J31" s="42">
        <f t="shared" si="7"/>
        <v>0</v>
      </c>
      <c r="K31" s="42">
        <f t="shared" si="8"/>
        <v>0</v>
      </c>
      <c r="L31" s="42">
        <f t="shared" si="9"/>
        <v>0</v>
      </c>
      <c r="M31" s="18"/>
      <c r="N31" s="42">
        <f t="shared" si="10"/>
        <v>0</v>
      </c>
      <c r="O31" s="42">
        <f t="shared" si="11"/>
        <v>0</v>
      </c>
      <c r="P31" s="42">
        <f t="shared" si="12"/>
        <v>0</v>
      </c>
      <c r="Q31" s="42">
        <f t="shared" si="13"/>
        <v>0</v>
      </c>
      <c r="R31" s="42">
        <f t="shared" si="14"/>
        <v>0</v>
      </c>
      <c r="S31" s="42">
        <f t="shared" si="15"/>
        <v>0</v>
      </c>
      <c r="W31" s="18"/>
      <c r="X31" s="6">
        <f t="shared" si="16"/>
        <v>0</v>
      </c>
      <c r="Y31" s="74">
        <f t="shared" si="17"/>
        <v>0</v>
      </c>
      <c r="Z31" s="42">
        <f t="shared" si="18"/>
        <v>0</v>
      </c>
      <c r="AA31" s="42">
        <f t="shared" si="19"/>
        <v>0</v>
      </c>
      <c r="AB31" s="42">
        <f t="shared" si="20"/>
        <v>0</v>
      </c>
      <c r="AC31" s="42">
        <f t="shared" si="21"/>
        <v>0</v>
      </c>
      <c r="AD31" s="42">
        <f t="shared" si="22"/>
        <v>0</v>
      </c>
      <c r="AE31" s="42">
        <f t="shared" si="23"/>
        <v>0</v>
      </c>
      <c r="AF31" s="18"/>
      <c r="AG31" s="42">
        <f t="shared" si="24"/>
        <v>0</v>
      </c>
      <c r="AH31" s="42">
        <f t="shared" si="25"/>
        <v>0</v>
      </c>
      <c r="AI31" s="42">
        <f t="shared" si="26"/>
        <v>0</v>
      </c>
      <c r="AJ31" s="42">
        <f t="shared" si="27"/>
        <v>0</v>
      </c>
      <c r="AK31" s="42">
        <f t="shared" si="28"/>
        <v>0</v>
      </c>
      <c r="AL31" s="42">
        <f t="shared" si="29"/>
        <v>0</v>
      </c>
      <c r="AM31" s="18"/>
    </row>
    <row r="32" spans="4:39" x14ac:dyDescent="0.25">
      <c r="D32" s="18"/>
      <c r="E32" s="6">
        <f t="shared" si="2"/>
        <v>0</v>
      </c>
      <c r="F32" s="74">
        <f t="shared" si="3"/>
        <v>0</v>
      </c>
      <c r="G32" s="42">
        <f t="shared" si="4"/>
        <v>0</v>
      </c>
      <c r="H32" s="42">
        <f t="shared" si="5"/>
        <v>0</v>
      </c>
      <c r="I32" s="42">
        <f t="shared" si="6"/>
        <v>0</v>
      </c>
      <c r="J32" s="42">
        <f t="shared" si="7"/>
        <v>0</v>
      </c>
      <c r="K32" s="42">
        <f t="shared" si="8"/>
        <v>0</v>
      </c>
      <c r="L32" s="42">
        <f t="shared" si="9"/>
        <v>0</v>
      </c>
      <c r="M32" s="18"/>
      <c r="N32" s="42">
        <f t="shared" si="10"/>
        <v>0</v>
      </c>
      <c r="O32" s="42">
        <f t="shared" si="11"/>
        <v>0</v>
      </c>
      <c r="P32" s="42">
        <f t="shared" si="12"/>
        <v>0</v>
      </c>
      <c r="Q32" s="42">
        <f t="shared" si="13"/>
        <v>0</v>
      </c>
      <c r="R32" s="42">
        <f t="shared" si="14"/>
        <v>0</v>
      </c>
      <c r="S32" s="42">
        <f t="shared" si="15"/>
        <v>0</v>
      </c>
      <c r="W32" s="18"/>
      <c r="X32" s="6">
        <f t="shared" si="16"/>
        <v>0</v>
      </c>
      <c r="Y32" s="74">
        <f t="shared" si="17"/>
        <v>0</v>
      </c>
      <c r="Z32" s="42">
        <f t="shared" si="18"/>
        <v>0</v>
      </c>
      <c r="AA32" s="42">
        <f t="shared" si="19"/>
        <v>0</v>
      </c>
      <c r="AB32" s="42">
        <f t="shared" si="20"/>
        <v>0</v>
      </c>
      <c r="AC32" s="42">
        <f t="shared" si="21"/>
        <v>0</v>
      </c>
      <c r="AD32" s="42">
        <f t="shared" si="22"/>
        <v>0</v>
      </c>
      <c r="AE32" s="42">
        <f t="shared" si="23"/>
        <v>0</v>
      </c>
      <c r="AF32" s="18"/>
      <c r="AG32" s="42">
        <f t="shared" si="24"/>
        <v>0</v>
      </c>
      <c r="AH32" s="42">
        <f t="shared" si="25"/>
        <v>0</v>
      </c>
      <c r="AI32" s="42">
        <f t="shared" si="26"/>
        <v>0</v>
      </c>
      <c r="AJ32" s="42">
        <f t="shared" si="27"/>
        <v>0</v>
      </c>
      <c r="AK32" s="42">
        <f t="shared" si="28"/>
        <v>0</v>
      </c>
      <c r="AL32" s="42">
        <f t="shared" si="29"/>
        <v>0</v>
      </c>
      <c r="AM32" s="18"/>
    </row>
    <row r="33" spans="4:39" x14ac:dyDescent="0.25">
      <c r="D33" s="18"/>
      <c r="E33" s="6">
        <f t="shared" si="2"/>
        <v>0</v>
      </c>
      <c r="F33" s="74">
        <f t="shared" si="3"/>
        <v>0</v>
      </c>
      <c r="G33" s="42">
        <f t="shared" si="4"/>
        <v>0</v>
      </c>
      <c r="H33" s="42">
        <f t="shared" si="5"/>
        <v>0</v>
      </c>
      <c r="I33" s="42">
        <f t="shared" si="6"/>
        <v>0</v>
      </c>
      <c r="J33" s="42">
        <f t="shared" si="7"/>
        <v>0</v>
      </c>
      <c r="K33" s="42">
        <f t="shared" si="8"/>
        <v>0</v>
      </c>
      <c r="L33" s="42">
        <f t="shared" si="9"/>
        <v>0</v>
      </c>
      <c r="M33" s="18"/>
      <c r="N33" s="42">
        <f t="shared" si="10"/>
        <v>0</v>
      </c>
      <c r="O33" s="42">
        <f t="shared" si="11"/>
        <v>0</v>
      </c>
      <c r="P33" s="42">
        <f t="shared" si="12"/>
        <v>0</v>
      </c>
      <c r="Q33" s="42">
        <f t="shared" si="13"/>
        <v>0</v>
      </c>
      <c r="R33" s="42">
        <f t="shared" si="14"/>
        <v>0</v>
      </c>
      <c r="S33" s="42">
        <f t="shared" si="15"/>
        <v>0</v>
      </c>
      <c r="W33" s="18"/>
      <c r="X33" s="6">
        <f t="shared" si="16"/>
        <v>0</v>
      </c>
      <c r="Y33" s="74">
        <f t="shared" si="17"/>
        <v>0</v>
      </c>
      <c r="Z33" s="42">
        <f t="shared" si="18"/>
        <v>0</v>
      </c>
      <c r="AA33" s="42">
        <f t="shared" si="19"/>
        <v>0</v>
      </c>
      <c r="AB33" s="42">
        <f t="shared" si="20"/>
        <v>0</v>
      </c>
      <c r="AC33" s="42">
        <f t="shared" si="21"/>
        <v>0</v>
      </c>
      <c r="AD33" s="42">
        <f t="shared" si="22"/>
        <v>0</v>
      </c>
      <c r="AE33" s="42">
        <f t="shared" si="23"/>
        <v>0</v>
      </c>
      <c r="AF33" s="18"/>
      <c r="AG33" s="42">
        <f t="shared" si="24"/>
        <v>0</v>
      </c>
      <c r="AH33" s="42">
        <f t="shared" si="25"/>
        <v>0</v>
      </c>
      <c r="AI33" s="42">
        <f t="shared" si="26"/>
        <v>0</v>
      </c>
      <c r="AJ33" s="42">
        <f t="shared" si="27"/>
        <v>0</v>
      </c>
      <c r="AK33" s="42">
        <f t="shared" si="28"/>
        <v>0</v>
      </c>
      <c r="AL33" s="42">
        <f t="shared" si="29"/>
        <v>0</v>
      </c>
      <c r="AM33" s="18"/>
    </row>
    <row r="34" spans="4:39" x14ac:dyDescent="0.25">
      <c r="D34" s="18"/>
      <c r="E34" s="6">
        <f t="shared" si="2"/>
        <v>0</v>
      </c>
      <c r="F34" s="74">
        <f t="shared" si="3"/>
        <v>0</v>
      </c>
      <c r="G34" s="42">
        <f t="shared" si="4"/>
        <v>0</v>
      </c>
      <c r="H34" s="42">
        <f t="shared" si="5"/>
        <v>0</v>
      </c>
      <c r="I34" s="42">
        <f t="shared" si="6"/>
        <v>0</v>
      </c>
      <c r="J34" s="42">
        <f t="shared" si="7"/>
        <v>0</v>
      </c>
      <c r="K34" s="42">
        <f t="shared" si="8"/>
        <v>0</v>
      </c>
      <c r="L34" s="42">
        <f t="shared" si="9"/>
        <v>0</v>
      </c>
      <c r="M34" s="18"/>
      <c r="N34" s="42">
        <f t="shared" si="10"/>
        <v>0</v>
      </c>
      <c r="O34" s="42">
        <f t="shared" si="11"/>
        <v>0</v>
      </c>
      <c r="P34" s="42">
        <f t="shared" si="12"/>
        <v>0</v>
      </c>
      <c r="Q34" s="42">
        <f t="shared" si="13"/>
        <v>0</v>
      </c>
      <c r="R34" s="42">
        <f t="shared" si="14"/>
        <v>0</v>
      </c>
      <c r="S34" s="42">
        <f t="shared" si="15"/>
        <v>0</v>
      </c>
      <c r="W34" s="18"/>
      <c r="X34" s="6">
        <f t="shared" si="16"/>
        <v>0</v>
      </c>
      <c r="Y34" s="74">
        <f t="shared" si="17"/>
        <v>0</v>
      </c>
      <c r="Z34" s="42">
        <f t="shared" si="18"/>
        <v>0</v>
      </c>
      <c r="AA34" s="42">
        <f t="shared" si="19"/>
        <v>0</v>
      </c>
      <c r="AB34" s="42">
        <f t="shared" si="20"/>
        <v>0</v>
      </c>
      <c r="AC34" s="42">
        <f t="shared" si="21"/>
        <v>0</v>
      </c>
      <c r="AD34" s="42">
        <f t="shared" si="22"/>
        <v>0</v>
      </c>
      <c r="AE34" s="42">
        <f t="shared" si="23"/>
        <v>0</v>
      </c>
      <c r="AF34" s="18"/>
      <c r="AG34" s="42">
        <f t="shared" si="24"/>
        <v>0</v>
      </c>
      <c r="AH34" s="42">
        <f t="shared" si="25"/>
        <v>0</v>
      </c>
      <c r="AI34" s="42">
        <f t="shared" si="26"/>
        <v>0</v>
      </c>
      <c r="AJ34" s="42">
        <f t="shared" si="27"/>
        <v>0</v>
      </c>
      <c r="AK34" s="42">
        <f t="shared" si="28"/>
        <v>0</v>
      </c>
      <c r="AL34" s="42">
        <f t="shared" si="29"/>
        <v>0</v>
      </c>
      <c r="AM34" s="18"/>
    </row>
    <row r="35" spans="4:39" x14ac:dyDescent="0.25">
      <c r="D35" s="18"/>
      <c r="E35" s="6">
        <f t="shared" si="2"/>
        <v>0</v>
      </c>
      <c r="F35" s="74">
        <f t="shared" si="3"/>
        <v>0</v>
      </c>
      <c r="G35" s="42">
        <f t="shared" si="4"/>
        <v>0</v>
      </c>
      <c r="H35" s="42">
        <f t="shared" si="5"/>
        <v>0</v>
      </c>
      <c r="I35" s="42">
        <f t="shared" si="6"/>
        <v>0</v>
      </c>
      <c r="J35" s="42">
        <f t="shared" si="7"/>
        <v>0</v>
      </c>
      <c r="K35" s="42">
        <f t="shared" si="8"/>
        <v>0</v>
      </c>
      <c r="L35" s="42">
        <f t="shared" si="9"/>
        <v>0</v>
      </c>
      <c r="M35" s="18"/>
      <c r="N35" s="42">
        <f t="shared" si="10"/>
        <v>0</v>
      </c>
      <c r="O35" s="42">
        <f t="shared" si="11"/>
        <v>0</v>
      </c>
      <c r="P35" s="42">
        <f t="shared" si="12"/>
        <v>0</v>
      </c>
      <c r="Q35" s="42">
        <f t="shared" si="13"/>
        <v>0</v>
      </c>
      <c r="R35" s="42">
        <f t="shared" si="14"/>
        <v>0</v>
      </c>
      <c r="S35" s="42">
        <f t="shared" si="15"/>
        <v>0</v>
      </c>
      <c r="W35" s="18"/>
      <c r="X35" s="6">
        <f t="shared" si="16"/>
        <v>0</v>
      </c>
      <c r="Y35" s="74">
        <f t="shared" si="17"/>
        <v>0</v>
      </c>
      <c r="Z35" s="42">
        <f t="shared" si="18"/>
        <v>0</v>
      </c>
      <c r="AA35" s="42">
        <f t="shared" si="19"/>
        <v>0</v>
      </c>
      <c r="AB35" s="42">
        <f t="shared" si="20"/>
        <v>0</v>
      </c>
      <c r="AC35" s="42">
        <f t="shared" si="21"/>
        <v>0</v>
      </c>
      <c r="AD35" s="42">
        <f t="shared" si="22"/>
        <v>0</v>
      </c>
      <c r="AE35" s="42">
        <f t="shared" si="23"/>
        <v>0</v>
      </c>
      <c r="AF35" s="18"/>
      <c r="AG35" s="42">
        <f t="shared" si="24"/>
        <v>0</v>
      </c>
      <c r="AH35" s="42">
        <f t="shared" si="25"/>
        <v>0</v>
      </c>
      <c r="AI35" s="42">
        <f t="shared" si="26"/>
        <v>0</v>
      </c>
      <c r="AJ35" s="42">
        <f t="shared" si="27"/>
        <v>0</v>
      </c>
      <c r="AK35" s="42">
        <f t="shared" si="28"/>
        <v>0</v>
      </c>
      <c r="AL35" s="42">
        <f t="shared" si="29"/>
        <v>0</v>
      </c>
      <c r="AM35" s="18"/>
    </row>
    <row r="36" spans="4:39" x14ac:dyDescent="0.25">
      <c r="D36" s="18"/>
      <c r="E36" s="6">
        <f t="shared" si="2"/>
        <v>0</v>
      </c>
      <c r="F36" s="74">
        <f t="shared" si="3"/>
        <v>0</v>
      </c>
      <c r="G36" s="42">
        <f t="shared" si="4"/>
        <v>0</v>
      </c>
      <c r="H36" s="42">
        <f t="shared" si="5"/>
        <v>0</v>
      </c>
      <c r="I36" s="42">
        <f t="shared" si="6"/>
        <v>0</v>
      </c>
      <c r="J36" s="42">
        <f t="shared" si="7"/>
        <v>0</v>
      </c>
      <c r="K36" s="42">
        <f t="shared" si="8"/>
        <v>0</v>
      </c>
      <c r="L36" s="42">
        <f t="shared" si="9"/>
        <v>0</v>
      </c>
      <c r="M36" s="18"/>
      <c r="N36" s="42">
        <f t="shared" si="10"/>
        <v>0</v>
      </c>
      <c r="O36" s="42">
        <f t="shared" si="11"/>
        <v>0</v>
      </c>
      <c r="P36" s="42">
        <f t="shared" si="12"/>
        <v>0</v>
      </c>
      <c r="Q36" s="42">
        <f t="shared" si="13"/>
        <v>0</v>
      </c>
      <c r="R36" s="42">
        <f t="shared" si="14"/>
        <v>0</v>
      </c>
      <c r="S36" s="42">
        <f t="shared" si="15"/>
        <v>0</v>
      </c>
      <c r="W36" s="18"/>
      <c r="X36" s="6">
        <f t="shared" si="16"/>
        <v>0</v>
      </c>
      <c r="Y36" s="74">
        <f t="shared" si="17"/>
        <v>0</v>
      </c>
      <c r="Z36" s="42">
        <f t="shared" si="18"/>
        <v>0</v>
      </c>
      <c r="AA36" s="42">
        <f t="shared" si="19"/>
        <v>0</v>
      </c>
      <c r="AB36" s="42">
        <f t="shared" si="20"/>
        <v>0</v>
      </c>
      <c r="AC36" s="42">
        <f t="shared" si="21"/>
        <v>0</v>
      </c>
      <c r="AD36" s="42">
        <f t="shared" si="22"/>
        <v>0</v>
      </c>
      <c r="AE36" s="42">
        <f t="shared" si="23"/>
        <v>0</v>
      </c>
      <c r="AF36" s="18"/>
      <c r="AG36" s="42">
        <f t="shared" si="24"/>
        <v>0</v>
      </c>
      <c r="AH36" s="42">
        <f t="shared" si="25"/>
        <v>0</v>
      </c>
      <c r="AI36" s="42">
        <f t="shared" si="26"/>
        <v>0</v>
      </c>
      <c r="AJ36" s="42">
        <f t="shared" si="27"/>
        <v>0</v>
      </c>
      <c r="AK36" s="42">
        <f t="shared" si="28"/>
        <v>0</v>
      </c>
      <c r="AL36" s="42">
        <f t="shared" si="29"/>
        <v>0</v>
      </c>
      <c r="AM36" s="18"/>
    </row>
    <row r="37" spans="4:39" x14ac:dyDescent="0.25">
      <c r="D37" s="18"/>
      <c r="E37" s="6">
        <f t="shared" si="2"/>
        <v>0</v>
      </c>
      <c r="F37" s="74">
        <f t="shared" si="3"/>
        <v>0</v>
      </c>
      <c r="G37" s="42">
        <f t="shared" si="4"/>
        <v>0</v>
      </c>
      <c r="H37" s="42">
        <f t="shared" si="5"/>
        <v>0</v>
      </c>
      <c r="I37" s="42">
        <f t="shared" si="6"/>
        <v>0</v>
      </c>
      <c r="J37" s="42">
        <f t="shared" si="7"/>
        <v>0</v>
      </c>
      <c r="K37" s="42">
        <f t="shared" si="8"/>
        <v>0</v>
      </c>
      <c r="L37" s="42">
        <f t="shared" si="9"/>
        <v>0</v>
      </c>
      <c r="M37" s="18"/>
      <c r="N37" s="42">
        <f t="shared" si="10"/>
        <v>0</v>
      </c>
      <c r="O37" s="42">
        <f t="shared" si="11"/>
        <v>0</v>
      </c>
      <c r="P37" s="42">
        <f t="shared" si="12"/>
        <v>0</v>
      </c>
      <c r="Q37" s="42">
        <f t="shared" si="13"/>
        <v>0</v>
      </c>
      <c r="R37" s="42">
        <f t="shared" si="14"/>
        <v>0</v>
      </c>
      <c r="S37" s="42">
        <f t="shared" si="15"/>
        <v>0</v>
      </c>
      <c r="W37" s="18"/>
      <c r="X37" s="6">
        <f t="shared" si="16"/>
        <v>0</v>
      </c>
      <c r="Y37" s="74">
        <f t="shared" si="17"/>
        <v>0</v>
      </c>
      <c r="Z37" s="42">
        <f t="shared" si="18"/>
        <v>0</v>
      </c>
      <c r="AA37" s="42">
        <f t="shared" si="19"/>
        <v>0</v>
      </c>
      <c r="AB37" s="42">
        <f t="shared" si="20"/>
        <v>0</v>
      </c>
      <c r="AC37" s="42">
        <f t="shared" si="21"/>
        <v>0</v>
      </c>
      <c r="AD37" s="42">
        <f t="shared" si="22"/>
        <v>0</v>
      </c>
      <c r="AE37" s="42">
        <f t="shared" si="23"/>
        <v>0</v>
      </c>
      <c r="AF37" s="18"/>
      <c r="AG37" s="42">
        <f t="shared" si="24"/>
        <v>0</v>
      </c>
      <c r="AH37" s="42">
        <f t="shared" si="25"/>
        <v>0</v>
      </c>
      <c r="AI37" s="42">
        <f t="shared" si="26"/>
        <v>0</v>
      </c>
      <c r="AJ37" s="42">
        <f t="shared" si="27"/>
        <v>0</v>
      </c>
      <c r="AK37" s="42">
        <f t="shared" si="28"/>
        <v>0</v>
      </c>
      <c r="AL37" s="42">
        <f t="shared" si="29"/>
        <v>0</v>
      </c>
      <c r="AM37" s="18"/>
    </row>
    <row r="38" spans="4:39" x14ac:dyDescent="0.25">
      <c r="D38" s="18"/>
      <c r="E38" s="6">
        <f t="shared" si="2"/>
        <v>0</v>
      </c>
      <c r="F38" s="74">
        <f t="shared" si="3"/>
        <v>0</v>
      </c>
      <c r="G38" s="42">
        <f t="shared" si="4"/>
        <v>0</v>
      </c>
      <c r="H38" s="42">
        <f t="shared" si="5"/>
        <v>0</v>
      </c>
      <c r="I38" s="42">
        <f t="shared" si="6"/>
        <v>0</v>
      </c>
      <c r="J38" s="42">
        <f t="shared" si="7"/>
        <v>0</v>
      </c>
      <c r="K38" s="42">
        <f t="shared" si="8"/>
        <v>0</v>
      </c>
      <c r="L38" s="42">
        <f t="shared" si="9"/>
        <v>0</v>
      </c>
      <c r="M38" s="18"/>
      <c r="N38" s="42">
        <f t="shared" si="10"/>
        <v>0</v>
      </c>
      <c r="O38" s="42">
        <f t="shared" si="11"/>
        <v>0</v>
      </c>
      <c r="P38" s="42">
        <f t="shared" si="12"/>
        <v>0</v>
      </c>
      <c r="Q38" s="42">
        <f t="shared" si="13"/>
        <v>0</v>
      </c>
      <c r="R38" s="42">
        <f t="shared" si="14"/>
        <v>0</v>
      </c>
      <c r="S38" s="42">
        <f t="shared" si="15"/>
        <v>0</v>
      </c>
      <c r="W38" s="18"/>
      <c r="X38" s="6">
        <f t="shared" si="16"/>
        <v>0</v>
      </c>
      <c r="Y38" s="74">
        <f t="shared" si="17"/>
        <v>0</v>
      </c>
      <c r="Z38" s="42">
        <f t="shared" si="18"/>
        <v>0</v>
      </c>
      <c r="AA38" s="42">
        <f t="shared" si="19"/>
        <v>0</v>
      </c>
      <c r="AB38" s="42">
        <f t="shared" si="20"/>
        <v>0</v>
      </c>
      <c r="AC38" s="42">
        <f t="shared" si="21"/>
        <v>0</v>
      </c>
      <c r="AD38" s="42">
        <f t="shared" si="22"/>
        <v>0</v>
      </c>
      <c r="AE38" s="42">
        <f t="shared" si="23"/>
        <v>0</v>
      </c>
      <c r="AF38" s="18"/>
      <c r="AG38" s="42">
        <f t="shared" si="24"/>
        <v>0</v>
      </c>
      <c r="AH38" s="42">
        <f t="shared" si="25"/>
        <v>0</v>
      </c>
      <c r="AI38" s="42">
        <f t="shared" si="26"/>
        <v>0</v>
      </c>
      <c r="AJ38" s="42">
        <f t="shared" si="27"/>
        <v>0</v>
      </c>
      <c r="AK38" s="42">
        <f t="shared" si="28"/>
        <v>0</v>
      </c>
      <c r="AL38" s="42">
        <f t="shared" si="29"/>
        <v>0</v>
      </c>
      <c r="AM38" s="18"/>
    </row>
    <row r="39" spans="4:39" x14ac:dyDescent="0.25">
      <c r="D39" s="18"/>
      <c r="E39" s="6">
        <f t="shared" si="2"/>
        <v>0</v>
      </c>
      <c r="F39" s="74">
        <f t="shared" si="3"/>
        <v>0</v>
      </c>
      <c r="G39" s="42">
        <f t="shared" si="4"/>
        <v>0</v>
      </c>
      <c r="H39" s="42">
        <f t="shared" si="5"/>
        <v>0</v>
      </c>
      <c r="I39" s="42">
        <f t="shared" si="6"/>
        <v>0</v>
      </c>
      <c r="J39" s="42">
        <f t="shared" si="7"/>
        <v>0</v>
      </c>
      <c r="K39" s="42">
        <f t="shared" si="8"/>
        <v>0</v>
      </c>
      <c r="L39" s="42">
        <f t="shared" si="9"/>
        <v>0</v>
      </c>
      <c r="M39" s="18"/>
      <c r="N39" s="42">
        <f t="shared" si="10"/>
        <v>0</v>
      </c>
      <c r="O39" s="42">
        <f t="shared" si="11"/>
        <v>0</v>
      </c>
      <c r="P39" s="42">
        <f t="shared" si="12"/>
        <v>0</v>
      </c>
      <c r="Q39" s="42">
        <f t="shared" si="13"/>
        <v>0</v>
      </c>
      <c r="R39" s="42">
        <f t="shared" si="14"/>
        <v>0</v>
      </c>
      <c r="S39" s="42">
        <f t="shared" si="15"/>
        <v>0</v>
      </c>
      <c r="W39" s="18"/>
      <c r="X39" s="6">
        <f t="shared" si="16"/>
        <v>0</v>
      </c>
      <c r="Y39" s="74">
        <f t="shared" si="17"/>
        <v>0</v>
      </c>
      <c r="Z39" s="42">
        <f t="shared" si="18"/>
        <v>0</v>
      </c>
      <c r="AA39" s="42">
        <f t="shared" si="19"/>
        <v>0</v>
      </c>
      <c r="AB39" s="42">
        <f t="shared" si="20"/>
        <v>0</v>
      </c>
      <c r="AC39" s="42">
        <f t="shared" si="21"/>
        <v>0</v>
      </c>
      <c r="AD39" s="42">
        <f t="shared" si="22"/>
        <v>0</v>
      </c>
      <c r="AE39" s="42">
        <f t="shared" si="23"/>
        <v>0</v>
      </c>
      <c r="AF39" s="18"/>
      <c r="AG39" s="42">
        <f t="shared" si="24"/>
        <v>0</v>
      </c>
      <c r="AH39" s="42">
        <f t="shared" si="25"/>
        <v>0</v>
      </c>
      <c r="AI39" s="42">
        <f t="shared" si="26"/>
        <v>0</v>
      </c>
      <c r="AJ39" s="42">
        <f t="shared" si="27"/>
        <v>0</v>
      </c>
      <c r="AK39" s="42">
        <f t="shared" si="28"/>
        <v>0</v>
      </c>
      <c r="AL39" s="42">
        <f t="shared" si="29"/>
        <v>0</v>
      </c>
      <c r="AM39" s="18"/>
    </row>
    <row r="40" spans="4:39" x14ac:dyDescent="0.25">
      <c r="D40" s="18"/>
      <c r="E40" s="6">
        <f t="shared" si="2"/>
        <v>0</v>
      </c>
      <c r="F40" s="74">
        <f t="shared" si="3"/>
        <v>0</v>
      </c>
      <c r="G40" s="42">
        <f t="shared" si="4"/>
        <v>0</v>
      </c>
      <c r="H40" s="42">
        <f t="shared" si="5"/>
        <v>0</v>
      </c>
      <c r="I40" s="42">
        <f t="shared" si="6"/>
        <v>0</v>
      </c>
      <c r="J40" s="42">
        <f t="shared" si="7"/>
        <v>0</v>
      </c>
      <c r="K40" s="42">
        <f t="shared" si="8"/>
        <v>0</v>
      </c>
      <c r="L40" s="42">
        <f t="shared" si="9"/>
        <v>0</v>
      </c>
      <c r="M40" s="18"/>
      <c r="N40" s="42">
        <f t="shared" si="10"/>
        <v>0</v>
      </c>
      <c r="O40" s="42">
        <f t="shared" si="11"/>
        <v>0</v>
      </c>
      <c r="P40" s="42">
        <f t="shared" si="12"/>
        <v>0</v>
      </c>
      <c r="Q40" s="42">
        <f t="shared" si="13"/>
        <v>0</v>
      </c>
      <c r="R40" s="42">
        <f t="shared" si="14"/>
        <v>0</v>
      </c>
      <c r="S40" s="42">
        <f t="shared" si="15"/>
        <v>0</v>
      </c>
      <c r="W40" s="18"/>
      <c r="X40" s="6">
        <f t="shared" si="16"/>
        <v>0</v>
      </c>
      <c r="Y40" s="74">
        <f t="shared" si="17"/>
        <v>0</v>
      </c>
      <c r="Z40" s="42">
        <f t="shared" si="18"/>
        <v>0</v>
      </c>
      <c r="AA40" s="42">
        <f t="shared" si="19"/>
        <v>0</v>
      </c>
      <c r="AB40" s="42">
        <f t="shared" si="20"/>
        <v>0</v>
      </c>
      <c r="AC40" s="42">
        <f t="shared" si="21"/>
        <v>0</v>
      </c>
      <c r="AD40" s="42">
        <f t="shared" si="22"/>
        <v>0</v>
      </c>
      <c r="AE40" s="42">
        <f t="shared" si="23"/>
        <v>0</v>
      </c>
      <c r="AF40" s="18"/>
      <c r="AG40" s="42">
        <f t="shared" si="24"/>
        <v>0</v>
      </c>
      <c r="AH40" s="42">
        <f t="shared" si="25"/>
        <v>0</v>
      </c>
      <c r="AI40" s="42">
        <f t="shared" si="26"/>
        <v>0</v>
      </c>
      <c r="AJ40" s="42">
        <f t="shared" si="27"/>
        <v>0</v>
      </c>
      <c r="AK40" s="42">
        <f t="shared" si="28"/>
        <v>0</v>
      </c>
      <c r="AL40" s="42">
        <f t="shared" si="29"/>
        <v>0</v>
      </c>
      <c r="AM40" s="18"/>
    </row>
    <row r="41" spans="4:39" x14ac:dyDescent="0.25">
      <c r="D41" s="18"/>
      <c r="E41" s="6">
        <f t="shared" si="2"/>
        <v>0</v>
      </c>
      <c r="F41" s="74">
        <f t="shared" si="3"/>
        <v>0</v>
      </c>
      <c r="G41" s="42">
        <f t="shared" si="4"/>
        <v>0</v>
      </c>
      <c r="H41" s="42">
        <f t="shared" si="5"/>
        <v>0</v>
      </c>
      <c r="I41" s="42">
        <f t="shared" si="6"/>
        <v>0</v>
      </c>
      <c r="J41" s="42">
        <f t="shared" si="7"/>
        <v>0</v>
      </c>
      <c r="K41" s="42">
        <f t="shared" si="8"/>
        <v>0</v>
      </c>
      <c r="L41" s="42">
        <f t="shared" si="9"/>
        <v>0</v>
      </c>
      <c r="M41" s="18"/>
      <c r="N41" s="42">
        <f t="shared" si="10"/>
        <v>0</v>
      </c>
      <c r="O41" s="42">
        <f t="shared" si="11"/>
        <v>0</v>
      </c>
      <c r="P41" s="42">
        <f t="shared" si="12"/>
        <v>0</v>
      </c>
      <c r="Q41" s="42">
        <f t="shared" si="13"/>
        <v>0</v>
      </c>
      <c r="R41" s="42">
        <f t="shared" si="14"/>
        <v>0</v>
      </c>
      <c r="S41" s="42">
        <f t="shared" si="15"/>
        <v>0</v>
      </c>
      <c r="W41" s="18"/>
      <c r="X41" s="6">
        <f t="shared" si="16"/>
        <v>0</v>
      </c>
      <c r="Y41" s="74">
        <f t="shared" si="17"/>
        <v>0</v>
      </c>
      <c r="Z41" s="42">
        <f t="shared" si="18"/>
        <v>0</v>
      </c>
      <c r="AA41" s="42">
        <f t="shared" si="19"/>
        <v>0</v>
      </c>
      <c r="AB41" s="42">
        <f t="shared" si="20"/>
        <v>0</v>
      </c>
      <c r="AC41" s="42">
        <f t="shared" si="21"/>
        <v>0</v>
      </c>
      <c r="AD41" s="42">
        <f t="shared" si="22"/>
        <v>0</v>
      </c>
      <c r="AE41" s="42">
        <f t="shared" si="23"/>
        <v>0</v>
      </c>
      <c r="AF41" s="18"/>
      <c r="AG41" s="42">
        <f t="shared" si="24"/>
        <v>0</v>
      </c>
      <c r="AH41" s="42">
        <f t="shared" si="25"/>
        <v>0</v>
      </c>
      <c r="AI41" s="42">
        <f t="shared" si="26"/>
        <v>0</v>
      </c>
      <c r="AJ41" s="42">
        <f t="shared" si="27"/>
        <v>0</v>
      </c>
      <c r="AK41" s="42">
        <f t="shared" si="28"/>
        <v>0</v>
      </c>
      <c r="AL41" s="42">
        <f t="shared" si="29"/>
        <v>0</v>
      </c>
      <c r="AM41" s="18"/>
    </row>
    <row r="42" spans="4:39" x14ac:dyDescent="0.25">
      <c r="D42" s="18"/>
      <c r="E42" s="6">
        <f t="shared" si="2"/>
        <v>0</v>
      </c>
      <c r="F42" s="74">
        <f t="shared" si="3"/>
        <v>0</v>
      </c>
      <c r="G42" s="42">
        <f t="shared" si="4"/>
        <v>0</v>
      </c>
      <c r="H42" s="42">
        <f t="shared" si="5"/>
        <v>0</v>
      </c>
      <c r="I42" s="42">
        <f t="shared" si="6"/>
        <v>0</v>
      </c>
      <c r="J42" s="42">
        <f t="shared" si="7"/>
        <v>0</v>
      </c>
      <c r="K42" s="42">
        <f t="shared" si="8"/>
        <v>0</v>
      </c>
      <c r="L42" s="42">
        <f t="shared" si="9"/>
        <v>0</v>
      </c>
      <c r="M42" s="18"/>
      <c r="N42" s="42">
        <f t="shared" si="10"/>
        <v>0</v>
      </c>
      <c r="O42" s="42">
        <f t="shared" si="11"/>
        <v>0</v>
      </c>
      <c r="P42" s="42">
        <f t="shared" si="12"/>
        <v>0</v>
      </c>
      <c r="Q42" s="42">
        <f t="shared" si="13"/>
        <v>0</v>
      </c>
      <c r="R42" s="42">
        <f t="shared" si="14"/>
        <v>0</v>
      </c>
      <c r="S42" s="42">
        <f t="shared" si="15"/>
        <v>0</v>
      </c>
      <c r="W42" s="18"/>
      <c r="X42" s="6">
        <f t="shared" si="16"/>
        <v>0</v>
      </c>
      <c r="Y42" s="74">
        <f t="shared" si="17"/>
        <v>0</v>
      </c>
      <c r="Z42" s="42">
        <f t="shared" si="18"/>
        <v>0</v>
      </c>
      <c r="AA42" s="42">
        <f t="shared" si="19"/>
        <v>0</v>
      </c>
      <c r="AB42" s="42">
        <f t="shared" si="20"/>
        <v>0</v>
      </c>
      <c r="AC42" s="42">
        <f t="shared" si="21"/>
        <v>0</v>
      </c>
      <c r="AD42" s="42">
        <f t="shared" si="22"/>
        <v>0</v>
      </c>
      <c r="AE42" s="42">
        <f t="shared" si="23"/>
        <v>0</v>
      </c>
      <c r="AF42" s="18"/>
      <c r="AG42" s="42">
        <f t="shared" si="24"/>
        <v>0</v>
      </c>
      <c r="AH42" s="42">
        <f t="shared" si="25"/>
        <v>0</v>
      </c>
      <c r="AI42" s="42">
        <f t="shared" si="26"/>
        <v>0</v>
      </c>
      <c r="AJ42" s="42">
        <f t="shared" si="27"/>
        <v>0</v>
      </c>
      <c r="AK42" s="42">
        <f t="shared" si="28"/>
        <v>0</v>
      </c>
      <c r="AL42" s="42">
        <f t="shared" si="29"/>
        <v>0</v>
      </c>
      <c r="AM42" s="18"/>
    </row>
    <row r="43" spans="4:39" x14ac:dyDescent="0.25">
      <c r="D43" s="18"/>
      <c r="E43" s="6">
        <f t="shared" si="2"/>
        <v>0</v>
      </c>
      <c r="F43" s="74">
        <f t="shared" si="3"/>
        <v>0</v>
      </c>
      <c r="G43" s="42">
        <f t="shared" si="4"/>
        <v>0</v>
      </c>
      <c r="H43" s="42">
        <f t="shared" si="5"/>
        <v>0</v>
      </c>
      <c r="I43" s="42">
        <f t="shared" si="6"/>
        <v>0</v>
      </c>
      <c r="J43" s="42">
        <f t="shared" si="7"/>
        <v>0</v>
      </c>
      <c r="K43" s="42">
        <f t="shared" si="8"/>
        <v>0</v>
      </c>
      <c r="L43" s="42">
        <f t="shared" si="9"/>
        <v>0</v>
      </c>
      <c r="M43" s="18"/>
      <c r="N43" s="42">
        <f t="shared" si="10"/>
        <v>0</v>
      </c>
      <c r="O43" s="42">
        <f t="shared" si="11"/>
        <v>0</v>
      </c>
      <c r="P43" s="42">
        <f t="shared" si="12"/>
        <v>0</v>
      </c>
      <c r="Q43" s="42">
        <f t="shared" si="13"/>
        <v>0</v>
      </c>
      <c r="R43" s="42">
        <f t="shared" si="14"/>
        <v>0</v>
      </c>
      <c r="S43" s="42">
        <f t="shared" si="15"/>
        <v>0</v>
      </c>
      <c r="W43" s="18"/>
      <c r="X43" s="6">
        <f t="shared" si="16"/>
        <v>0</v>
      </c>
      <c r="Y43" s="74">
        <f t="shared" si="17"/>
        <v>0</v>
      </c>
      <c r="Z43" s="42">
        <f t="shared" si="18"/>
        <v>0</v>
      </c>
      <c r="AA43" s="42">
        <f t="shared" si="19"/>
        <v>0</v>
      </c>
      <c r="AB43" s="42">
        <f t="shared" si="20"/>
        <v>0</v>
      </c>
      <c r="AC43" s="42">
        <f t="shared" si="21"/>
        <v>0</v>
      </c>
      <c r="AD43" s="42">
        <f t="shared" si="22"/>
        <v>0</v>
      </c>
      <c r="AE43" s="42">
        <f t="shared" si="23"/>
        <v>0</v>
      </c>
      <c r="AF43" s="18"/>
      <c r="AG43" s="42">
        <f t="shared" si="24"/>
        <v>0</v>
      </c>
      <c r="AH43" s="42">
        <f t="shared" si="25"/>
        <v>0</v>
      </c>
      <c r="AI43" s="42">
        <f t="shared" si="26"/>
        <v>0</v>
      </c>
      <c r="AJ43" s="42">
        <f t="shared" si="27"/>
        <v>0</v>
      </c>
      <c r="AK43" s="42">
        <f t="shared" si="28"/>
        <v>0</v>
      </c>
      <c r="AL43" s="42">
        <f t="shared" si="29"/>
        <v>0</v>
      </c>
      <c r="AM43" s="18"/>
    </row>
    <row r="44" spans="4:39" x14ac:dyDescent="0.25">
      <c r="D44" s="18"/>
      <c r="E44" s="6">
        <f t="shared" si="2"/>
        <v>0</v>
      </c>
      <c r="F44" s="74">
        <f t="shared" si="3"/>
        <v>0</v>
      </c>
      <c r="G44" s="42">
        <f t="shared" si="4"/>
        <v>0</v>
      </c>
      <c r="H44" s="42">
        <f t="shared" si="5"/>
        <v>0</v>
      </c>
      <c r="I44" s="42">
        <f t="shared" si="6"/>
        <v>0</v>
      </c>
      <c r="J44" s="42">
        <f t="shared" si="7"/>
        <v>0</v>
      </c>
      <c r="K44" s="42">
        <f t="shared" si="8"/>
        <v>0</v>
      </c>
      <c r="L44" s="42">
        <f t="shared" si="9"/>
        <v>0</v>
      </c>
      <c r="M44" s="18"/>
      <c r="N44" s="42">
        <f t="shared" si="10"/>
        <v>0</v>
      </c>
      <c r="O44" s="42">
        <f t="shared" si="11"/>
        <v>0</v>
      </c>
      <c r="P44" s="42">
        <f t="shared" si="12"/>
        <v>0</v>
      </c>
      <c r="Q44" s="42">
        <f t="shared" si="13"/>
        <v>0</v>
      </c>
      <c r="R44" s="42">
        <f t="shared" si="14"/>
        <v>0</v>
      </c>
      <c r="S44" s="42">
        <f t="shared" si="15"/>
        <v>0</v>
      </c>
      <c r="W44" s="18"/>
      <c r="X44" s="6">
        <f t="shared" si="16"/>
        <v>0</v>
      </c>
      <c r="Y44" s="74">
        <f t="shared" si="17"/>
        <v>0</v>
      </c>
      <c r="Z44" s="42">
        <f t="shared" si="18"/>
        <v>0</v>
      </c>
      <c r="AA44" s="42">
        <f t="shared" si="19"/>
        <v>0</v>
      </c>
      <c r="AB44" s="42">
        <f t="shared" si="20"/>
        <v>0</v>
      </c>
      <c r="AC44" s="42">
        <f t="shared" si="21"/>
        <v>0</v>
      </c>
      <c r="AD44" s="42">
        <f t="shared" si="22"/>
        <v>0</v>
      </c>
      <c r="AE44" s="42">
        <f t="shared" si="23"/>
        <v>0</v>
      </c>
      <c r="AF44" s="18"/>
      <c r="AG44" s="42">
        <f t="shared" si="24"/>
        <v>0</v>
      </c>
      <c r="AH44" s="42">
        <f t="shared" si="25"/>
        <v>0</v>
      </c>
      <c r="AI44" s="42">
        <f t="shared" si="26"/>
        <v>0</v>
      </c>
      <c r="AJ44" s="42">
        <f t="shared" si="27"/>
        <v>0</v>
      </c>
      <c r="AK44" s="42">
        <f t="shared" si="28"/>
        <v>0</v>
      </c>
      <c r="AL44" s="42">
        <f t="shared" si="29"/>
        <v>0</v>
      </c>
      <c r="AM44" s="18"/>
    </row>
    <row r="45" spans="4:39" x14ac:dyDescent="0.25">
      <c r="D45" s="18"/>
      <c r="E45" s="6">
        <f t="shared" si="2"/>
        <v>0</v>
      </c>
      <c r="F45" s="74">
        <f t="shared" si="3"/>
        <v>0</v>
      </c>
      <c r="G45" s="42">
        <f t="shared" si="4"/>
        <v>0</v>
      </c>
      <c r="H45" s="42">
        <f t="shared" si="5"/>
        <v>0</v>
      </c>
      <c r="I45" s="42">
        <f t="shared" si="6"/>
        <v>0</v>
      </c>
      <c r="J45" s="42">
        <f t="shared" si="7"/>
        <v>0</v>
      </c>
      <c r="K45" s="42">
        <f t="shared" si="8"/>
        <v>0</v>
      </c>
      <c r="L45" s="42">
        <f t="shared" si="9"/>
        <v>0</v>
      </c>
      <c r="M45" s="18"/>
      <c r="N45" s="42">
        <f t="shared" si="10"/>
        <v>0</v>
      </c>
      <c r="O45" s="42">
        <f t="shared" si="11"/>
        <v>0</v>
      </c>
      <c r="P45" s="42">
        <f t="shared" si="12"/>
        <v>0</v>
      </c>
      <c r="Q45" s="42">
        <f t="shared" si="13"/>
        <v>0</v>
      </c>
      <c r="R45" s="42">
        <f t="shared" si="14"/>
        <v>0</v>
      </c>
      <c r="S45" s="42">
        <f t="shared" si="15"/>
        <v>0</v>
      </c>
      <c r="W45" s="18"/>
      <c r="X45" s="6">
        <f t="shared" si="16"/>
        <v>0</v>
      </c>
      <c r="Y45" s="74">
        <f t="shared" si="17"/>
        <v>0</v>
      </c>
      <c r="Z45" s="42">
        <f t="shared" si="18"/>
        <v>0</v>
      </c>
      <c r="AA45" s="42">
        <f t="shared" si="19"/>
        <v>0</v>
      </c>
      <c r="AB45" s="42">
        <f t="shared" si="20"/>
        <v>0</v>
      </c>
      <c r="AC45" s="42">
        <f t="shared" si="21"/>
        <v>0</v>
      </c>
      <c r="AD45" s="42">
        <f t="shared" si="22"/>
        <v>0</v>
      </c>
      <c r="AE45" s="42">
        <f t="shared" si="23"/>
        <v>0</v>
      </c>
      <c r="AF45" s="18"/>
      <c r="AG45" s="42">
        <f t="shared" si="24"/>
        <v>0</v>
      </c>
      <c r="AH45" s="42">
        <f t="shared" si="25"/>
        <v>0</v>
      </c>
      <c r="AI45" s="42">
        <f t="shared" si="26"/>
        <v>0</v>
      </c>
      <c r="AJ45" s="42">
        <f t="shared" si="27"/>
        <v>0</v>
      </c>
      <c r="AK45" s="42">
        <f t="shared" si="28"/>
        <v>0</v>
      </c>
      <c r="AL45" s="42">
        <f t="shared" si="29"/>
        <v>0</v>
      </c>
      <c r="AM45" s="18"/>
    </row>
    <row r="46" spans="4:39" x14ac:dyDescent="0.25">
      <c r="D46" s="18"/>
      <c r="E46" s="6">
        <f t="shared" si="2"/>
        <v>0</v>
      </c>
      <c r="F46" s="74">
        <f t="shared" si="3"/>
        <v>0</v>
      </c>
      <c r="G46" s="42">
        <f t="shared" si="4"/>
        <v>0</v>
      </c>
      <c r="H46" s="42">
        <f t="shared" si="5"/>
        <v>0</v>
      </c>
      <c r="I46" s="42">
        <f t="shared" si="6"/>
        <v>0</v>
      </c>
      <c r="J46" s="42">
        <f t="shared" si="7"/>
        <v>0</v>
      </c>
      <c r="K46" s="42">
        <f t="shared" si="8"/>
        <v>0</v>
      </c>
      <c r="L46" s="42">
        <f t="shared" si="9"/>
        <v>0</v>
      </c>
      <c r="M46" s="18"/>
      <c r="N46" s="42">
        <f t="shared" si="10"/>
        <v>0</v>
      </c>
      <c r="O46" s="42">
        <f t="shared" si="11"/>
        <v>0</v>
      </c>
      <c r="P46" s="42">
        <f t="shared" si="12"/>
        <v>0</v>
      </c>
      <c r="Q46" s="42">
        <f t="shared" si="13"/>
        <v>0</v>
      </c>
      <c r="R46" s="42">
        <f t="shared" si="14"/>
        <v>0</v>
      </c>
      <c r="S46" s="42">
        <f t="shared" si="15"/>
        <v>0</v>
      </c>
      <c r="W46" s="18"/>
      <c r="X46" s="6">
        <f t="shared" si="16"/>
        <v>0</v>
      </c>
      <c r="Y46" s="74">
        <f t="shared" si="17"/>
        <v>0</v>
      </c>
      <c r="Z46" s="42">
        <f t="shared" si="18"/>
        <v>0</v>
      </c>
      <c r="AA46" s="42">
        <f t="shared" si="19"/>
        <v>0</v>
      </c>
      <c r="AB46" s="42">
        <f t="shared" si="20"/>
        <v>0</v>
      </c>
      <c r="AC46" s="42">
        <f t="shared" si="21"/>
        <v>0</v>
      </c>
      <c r="AD46" s="42">
        <f t="shared" si="22"/>
        <v>0</v>
      </c>
      <c r="AE46" s="42">
        <f t="shared" si="23"/>
        <v>0</v>
      </c>
      <c r="AF46" s="18"/>
      <c r="AG46" s="42">
        <f t="shared" si="24"/>
        <v>0</v>
      </c>
      <c r="AH46" s="42">
        <f t="shared" si="25"/>
        <v>0</v>
      </c>
      <c r="AI46" s="42">
        <f t="shared" si="26"/>
        <v>0</v>
      </c>
      <c r="AJ46" s="42">
        <f t="shared" si="27"/>
        <v>0</v>
      </c>
      <c r="AK46" s="42">
        <f t="shared" si="28"/>
        <v>0</v>
      </c>
      <c r="AL46" s="42">
        <f t="shared" si="29"/>
        <v>0</v>
      </c>
      <c r="AM46" s="18"/>
    </row>
    <row r="47" spans="4:39" x14ac:dyDescent="0.25">
      <c r="D47" s="18"/>
      <c r="E47" s="6">
        <f t="shared" si="2"/>
        <v>0</v>
      </c>
      <c r="F47" s="74">
        <f t="shared" si="3"/>
        <v>0</v>
      </c>
      <c r="G47" s="42">
        <f t="shared" si="4"/>
        <v>0</v>
      </c>
      <c r="H47" s="42">
        <f t="shared" si="5"/>
        <v>0</v>
      </c>
      <c r="I47" s="42">
        <f t="shared" si="6"/>
        <v>0</v>
      </c>
      <c r="J47" s="42">
        <f t="shared" si="7"/>
        <v>0</v>
      </c>
      <c r="K47" s="42">
        <f t="shared" si="8"/>
        <v>0</v>
      </c>
      <c r="L47" s="42">
        <f t="shared" si="9"/>
        <v>0</v>
      </c>
      <c r="M47" s="18"/>
      <c r="N47" s="42">
        <f t="shared" si="10"/>
        <v>0</v>
      </c>
      <c r="O47" s="42">
        <f t="shared" si="11"/>
        <v>0</v>
      </c>
      <c r="P47" s="42">
        <f t="shared" si="12"/>
        <v>0</v>
      </c>
      <c r="Q47" s="42">
        <f t="shared" si="13"/>
        <v>0</v>
      </c>
      <c r="R47" s="42">
        <f t="shared" si="14"/>
        <v>0</v>
      </c>
      <c r="S47" s="42">
        <f t="shared" si="15"/>
        <v>0</v>
      </c>
      <c r="W47" s="18"/>
      <c r="X47" s="6">
        <f t="shared" si="16"/>
        <v>0</v>
      </c>
      <c r="Y47" s="74">
        <f t="shared" si="17"/>
        <v>0</v>
      </c>
      <c r="Z47" s="42">
        <f t="shared" si="18"/>
        <v>0</v>
      </c>
      <c r="AA47" s="42">
        <f t="shared" si="19"/>
        <v>0</v>
      </c>
      <c r="AB47" s="42">
        <f t="shared" si="20"/>
        <v>0</v>
      </c>
      <c r="AC47" s="42">
        <f t="shared" si="21"/>
        <v>0</v>
      </c>
      <c r="AD47" s="42">
        <f t="shared" si="22"/>
        <v>0</v>
      </c>
      <c r="AE47" s="42">
        <f t="shared" si="23"/>
        <v>0</v>
      </c>
      <c r="AF47" s="18"/>
      <c r="AG47" s="42">
        <f t="shared" si="24"/>
        <v>0</v>
      </c>
      <c r="AH47" s="42">
        <f t="shared" si="25"/>
        <v>0</v>
      </c>
      <c r="AI47" s="42">
        <f t="shared" si="26"/>
        <v>0</v>
      </c>
      <c r="AJ47" s="42">
        <f t="shared" si="27"/>
        <v>0</v>
      </c>
      <c r="AK47" s="42">
        <f t="shared" si="28"/>
        <v>0</v>
      </c>
      <c r="AL47" s="42">
        <f t="shared" si="29"/>
        <v>0</v>
      </c>
      <c r="AM47" s="18"/>
    </row>
    <row r="48" spans="4:39" x14ac:dyDescent="0.25">
      <c r="D48" s="18"/>
      <c r="E48" s="6">
        <f t="shared" si="2"/>
        <v>0</v>
      </c>
      <c r="F48" s="74">
        <f t="shared" si="3"/>
        <v>0</v>
      </c>
      <c r="G48" s="42">
        <f t="shared" si="4"/>
        <v>0</v>
      </c>
      <c r="H48" s="42">
        <f t="shared" si="5"/>
        <v>0</v>
      </c>
      <c r="I48" s="42">
        <f t="shared" si="6"/>
        <v>0</v>
      </c>
      <c r="J48" s="42">
        <f t="shared" si="7"/>
        <v>0</v>
      </c>
      <c r="K48" s="42">
        <f t="shared" si="8"/>
        <v>0</v>
      </c>
      <c r="L48" s="42">
        <f t="shared" si="9"/>
        <v>0</v>
      </c>
      <c r="M48" s="18"/>
      <c r="N48" s="42">
        <f t="shared" si="10"/>
        <v>0</v>
      </c>
      <c r="O48" s="42">
        <f t="shared" si="11"/>
        <v>0</v>
      </c>
      <c r="P48" s="42">
        <f t="shared" si="12"/>
        <v>0</v>
      </c>
      <c r="Q48" s="42">
        <f t="shared" si="13"/>
        <v>0</v>
      </c>
      <c r="R48" s="42">
        <f t="shared" si="14"/>
        <v>0</v>
      </c>
      <c r="S48" s="42">
        <f t="shared" si="15"/>
        <v>0</v>
      </c>
      <c r="W48" s="18"/>
      <c r="X48" s="6">
        <f t="shared" si="16"/>
        <v>0</v>
      </c>
      <c r="Y48" s="74">
        <f t="shared" si="17"/>
        <v>0</v>
      </c>
      <c r="Z48" s="42">
        <f t="shared" si="18"/>
        <v>0</v>
      </c>
      <c r="AA48" s="42">
        <f t="shared" si="19"/>
        <v>0</v>
      </c>
      <c r="AB48" s="42">
        <f t="shared" si="20"/>
        <v>0</v>
      </c>
      <c r="AC48" s="42">
        <f t="shared" si="21"/>
        <v>0</v>
      </c>
      <c r="AD48" s="42">
        <f t="shared" si="22"/>
        <v>0</v>
      </c>
      <c r="AE48" s="42">
        <f t="shared" si="23"/>
        <v>0</v>
      </c>
      <c r="AF48" s="18"/>
      <c r="AG48" s="42">
        <f t="shared" si="24"/>
        <v>0</v>
      </c>
      <c r="AH48" s="42">
        <f t="shared" si="25"/>
        <v>0</v>
      </c>
      <c r="AI48" s="42">
        <f t="shared" si="26"/>
        <v>0</v>
      </c>
      <c r="AJ48" s="42">
        <f t="shared" si="27"/>
        <v>0</v>
      </c>
      <c r="AK48" s="42">
        <f t="shared" si="28"/>
        <v>0</v>
      </c>
      <c r="AL48" s="42">
        <f t="shared" si="29"/>
        <v>0</v>
      </c>
      <c r="AM48" s="18"/>
    </row>
    <row r="49" spans="4:39" x14ac:dyDescent="0.25">
      <c r="D49" s="18"/>
      <c r="E49" s="6">
        <f t="shared" si="2"/>
        <v>0</v>
      </c>
      <c r="F49" s="74">
        <f t="shared" si="3"/>
        <v>0</v>
      </c>
      <c r="G49" s="42">
        <f t="shared" si="4"/>
        <v>0</v>
      </c>
      <c r="H49" s="42">
        <f t="shared" si="5"/>
        <v>0</v>
      </c>
      <c r="I49" s="42">
        <f t="shared" si="6"/>
        <v>0</v>
      </c>
      <c r="J49" s="42">
        <f t="shared" si="7"/>
        <v>0</v>
      </c>
      <c r="K49" s="42">
        <f t="shared" si="8"/>
        <v>0</v>
      </c>
      <c r="L49" s="42">
        <f t="shared" si="9"/>
        <v>0</v>
      </c>
      <c r="M49" s="18"/>
      <c r="N49" s="42">
        <f t="shared" si="10"/>
        <v>0</v>
      </c>
      <c r="O49" s="42">
        <f t="shared" si="11"/>
        <v>0</v>
      </c>
      <c r="P49" s="42">
        <f t="shared" si="12"/>
        <v>0</v>
      </c>
      <c r="Q49" s="42">
        <f t="shared" si="13"/>
        <v>0</v>
      </c>
      <c r="R49" s="42">
        <f t="shared" si="14"/>
        <v>0</v>
      </c>
      <c r="S49" s="42">
        <f t="shared" si="15"/>
        <v>0</v>
      </c>
      <c r="W49" s="18"/>
      <c r="X49" s="6">
        <f t="shared" si="16"/>
        <v>0</v>
      </c>
      <c r="Y49" s="74">
        <f t="shared" si="17"/>
        <v>0</v>
      </c>
      <c r="Z49" s="42">
        <f t="shared" si="18"/>
        <v>0</v>
      </c>
      <c r="AA49" s="42">
        <f t="shared" si="19"/>
        <v>0</v>
      </c>
      <c r="AB49" s="42">
        <f t="shared" si="20"/>
        <v>0</v>
      </c>
      <c r="AC49" s="42">
        <f t="shared" si="21"/>
        <v>0</v>
      </c>
      <c r="AD49" s="42">
        <f t="shared" si="22"/>
        <v>0</v>
      </c>
      <c r="AE49" s="42">
        <f t="shared" si="23"/>
        <v>0</v>
      </c>
      <c r="AF49" s="18"/>
      <c r="AG49" s="42">
        <f t="shared" si="24"/>
        <v>0</v>
      </c>
      <c r="AH49" s="42">
        <f t="shared" si="25"/>
        <v>0</v>
      </c>
      <c r="AI49" s="42">
        <f t="shared" si="26"/>
        <v>0</v>
      </c>
      <c r="AJ49" s="42">
        <f t="shared" si="27"/>
        <v>0</v>
      </c>
      <c r="AK49" s="42">
        <f t="shared" si="28"/>
        <v>0</v>
      </c>
      <c r="AL49" s="42">
        <f t="shared" si="29"/>
        <v>0</v>
      </c>
      <c r="AM49" s="18"/>
    </row>
    <row r="50" spans="4:39" x14ac:dyDescent="0.25">
      <c r="D50" s="18"/>
      <c r="E50" s="6">
        <f t="shared" si="2"/>
        <v>0</v>
      </c>
      <c r="F50" s="74">
        <f t="shared" si="3"/>
        <v>0</v>
      </c>
      <c r="G50" s="42">
        <f t="shared" si="4"/>
        <v>0</v>
      </c>
      <c r="H50" s="42">
        <f t="shared" si="5"/>
        <v>0</v>
      </c>
      <c r="I50" s="42">
        <f t="shared" si="6"/>
        <v>0</v>
      </c>
      <c r="J50" s="42">
        <f t="shared" si="7"/>
        <v>0</v>
      </c>
      <c r="K50" s="42">
        <f t="shared" si="8"/>
        <v>0</v>
      </c>
      <c r="L50" s="42">
        <f t="shared" si="9"/>
        <v>0</v>
      </c>
      <c r="M50" s="18"/>
      <c r="N50" s="42">
        <f t="shared" si="10"/>
        <v>0</v>
      </c>
      <c r="O50" s="42">
        <f t="shared" si="11"/>
        <v>0</v>
      </c>
      <c r="P50" s="42">
        <f t="shared" si="12"/>
        <v>0</v>
      </c>
      <c r="Q50" s="42">
        <f t="shared" si="13"/>
        <v>0</v>
      </c>
      <c r="R50" s="42">
        <f t="shared" si="14"/>
        <v>0</v>
      </c>
      <c r="S50" s="42">
        <f t="shared" si="15"/>
        <v>0</v>
      </c>
      <c r="W50" s="18"/>
      <c r="X50" s="6">
        <f t="shared" si="16"/>
        <v>0</v>
      </c>
      <c r="Y50" s="74">
        <f t="shared" si="17"/>
        <v>0</v>
      </c>
      <c r="Z50" s="42">
        <f t="shared" si="18"/>
        <v>0</v>
      </c>
      <c r="AA50" s="42">
        <f t="shared" si="19"/>
        <v>0</v>
      </c>
      <c r="AB50" s="42">
        <f t="shared" si="20"/>
        <v>0</v>
      </c>
      <c r="AC50" s="42">
        <f t="shared" si="21"/>
        <v>0</v>
      </c>
      <c r="AD50" s="42">
        <f t="shared" si="22"/>
        <v>0</v>
      </c>
      <c r="AE50" s="42">
        <f t="shared" si="23"/>
        <v>0</v>
      </c>
      <c r="AF50" s="18"/>
      <c r="AG50" s="42">
        <f t="shared" si="24"/>
        <v>0</v>
      </c>
      <c r="AH50" s="42">
        <f t="shared" si="25"/>
        <v>0</v>
      </c>
      <c r="AI50" s="42">
        <f t="shared" si="26"/>
        <v>0</v>
      </c>
      <c r="AJ50" s="42">
        <f t="shared" si="27"/>
        <v>0</v>
      </c>
      <c r="AK50" s="42">
        <f t="shared" si="28"/>
        <v>0</v>
      </c>
      <c r="AL50" s="42">
        <f t="shared" si="29"/>
        <v>0</v>
      </c>
      <c r="AM50" s="18"/>
    </row>
    <row r="51" spans="4:39" x14ac:dyDescent="0.25">
      <c r="D51" s="18"/>
      <c r="E51" s="6">
        <f t="shared" si="2"/>
        <v>0</v>
      </c>
      <c r="F51" s="74">
        <f t="shared" si="3"/>
        <v>0</v>
      </c>
      <c r="G51" s="42">
        <f t="shared" si="4"/>
        <v>0</v>
      </c>
      <c r="H51" s="42">
        <f t="shared" si="5"/>
        <v>0</v>
      </c>
      <c r="I51" s="42">
        <f t="shared" si="6"/>
        <v>0</v>
      </c>
      <c r="J51" s="42">
        <f t="shared" si="7"/>
        <v>0</v>
      </c>
      <c r="K51" s="42">
        <f t="shared" si="8"/>
        <v>0</v>
      </c>
      <c r="L51" s="42">
        <f t="shared" si="9"/>
        <v>0</v>
      </c>
      <c r="M51" s="18"/>
      <c r="N51" s="42">
        <f t="shared" si="10"/>
        <v>0</v>
      </c>
      <c r="O51" s="42">
        <f t="shared" si="11"/>
        <v>0</v>
      </c>
      <c r="P51" s="42">
        <f t="shared" si="12"/>
        <v>0</v>
      </c>
      <c r="Q51" s="42">
        <f t="shared" si="13"/>
        <v>0</v>
      </c>
      <c r="R51" s="42">
        <f t="shared" si="14"/>
        <v>0</v>
      </c>
      <c r="S51" s="42">
        <f t="shared" si="15"/>
        <v>0</v>
      </c>
      <c r="W51" s="18"/>
      <c r="X51" s="6">
        <f t="shared" si="16"/>
        <v>0</v>
      </c>
      <c r="Y51" s="74">
        <f t="shared" si="17"/>
        <v>0</v>
      </c>
      <c r="Z51" s="42">
        <f t="shared" si="18"/>
        <v>0</v>
      </c>
      <c r="AA51" s="42">
        <f t="shared" si="19"/>
        <v>0</v>
      </c>
      <c r="AB51" s="42">
        <f t="shared" si="20"/>
        <v>0</v>
      </c>
      <c r="AC51" s="42">
        <f t="shared" si="21"/>
        <v>0</v>
      </c>
      <c r="AD51" s="42">
        <f t="shared" si="22"/>
        <v>0</v>
      </c>
      <c r="AE51" s="42">
        <f t="shared" si="23"/>
        <v>0</v>
      </c>
      <c r="AF51" s="18"/>
      <c r="AG51" s="42">
        <f t="shared" si="24"/>
        <v>0</v>
      </c>
      <c r="AH51" s="42">
        <f t="shared" si="25"/>
        <v>0</v>
      </c>
      <c r="AI51" s="42">
        <f t="shared" si="26"/>
        <v>0</v>
      </c>
      <c r="AJ51" s="42">
        <f t="shared" si="27"/>
        <v>0</v>
      </c>
      <c r="AK51" s="42">
        <f t="shared" si="28"/>
        <v>0</v>
      </c>
      <c r="AL51" s="42">
        <f t="shared" si="29"/>
        <v>0</v>
      </c>
      <c r="AM51" s="18"/>
    </row>
    <row r="52" spans="4:39" x14ac:dyDescent="0.25">
      <c r="D52" s="18"/>
      <c r="E52" s="6">
        <f t="shared" si="2"/>
        <v>0</v>
      </c>
      <c r="F52" s="74">
        <f t="shared" si="3"/>
        <v>0</v>
      </c>
      <c r="G52" s="42">
        <f t="shared" si="4"/>
        <v>0</v>
      </c>
      <c r="H52" s="42">
        <f t="shared" si="5"/>
        <v>0</v>
      </c>
      <c r="I52" s="42">
        <f t="shared" si="6"/>
        <v>0</v>
      </c>
      <c r="J52" s="42">
        <f t="shared" si="7"/>
        <v>0</v>
      </c>
      <c r="K52" s="42">
        <f t="shared" si="8"/>
        <v>0</v>
      </c>
      <c r="L52" s="42">
        <f t="shared" si="9"/>
        <v>0</v>
      </c>
      <c r="M52" s="18"/>
      <c r="N52" s="42">
        <f t="shared" si="10"/>
        <v>0</v>
      </c>
      <c r="O52" s="42">
        <f t="shared" si="11"/>
        <v>0</v>
      </c>
      <c r="P52" s="42">
        <f t="shared" si="12"/>
        <v>0</v>
      </c>
      <c r="Q52" s="42">
        <f t="shared" si="13"/>
        <v>0</v>
      </c>
      <c r="R52" s="42">
        <f t="shared" si="14"/>
        <v>0</v>
      </c>
      <c r="S52" s="42">
        <f t="shared" si="15"/>
        <v>0</v>
      </c>
      <c r="W52" s="18"/>
      <c r="X52" s="6">
        <f t="shared" si="16"/>
        <v>0</v>
      </c>
      <c r="Y52" s="74">
        <f t="shared" si="17"/>
        <v>0</v>
      </c>
      <c r="Z52" s="42">
        <f t="shared" si="18"/>
        <v>0</v>
      </c>
      <c r="AA52" s="42">
        <f t="shared" si="19"/>
        <v>0</v>
      </c>
      <c r="AB52" s="42">
        <f t="shared" si="20"/>
        <v>0</v>
      </c>
      <c r="AC52" s="42">
        <f t="shared" si="21"/>
        <v>0</v>
      </c>
      <c r="AD52" s="42">
        <f t="shared" si="22"/>
        <v>0</v>
      </c>
      <c r="AE52" s="42">
        <f t="shared" si="23"/>
        <v>0</v>
      </c>
      <c r="AF52" s="18"/>
      <c r="AG52" s="42">
        <f t="shared" si="24"/>
        <v>0</v>
      </c>
      <c r="AH52" s="42">
        <f t="shared" si="25"/>
        <v>0</v>
      </c>
      <c r="AI52" s="42">
        <f t="shared" si="26"/>
        <v>0</v>
      </c>
      <c r="AJ52" s="42">
        <f t="shared" si="27"/>
        <v>0</v>
      </c>
      <c r="AK52" s="42">
        <f t="shared" si="28"/>
        <v>0</v>
      </c>
      <c r="AL52" s="42">
        <f t="shared" si="29"/>
        <v>0</v>
      </c>
      <c r="AM52" s="18"/>
    </row>
    <row r="53" spans="4:39" x14ac:dyDescent="0.25">
      <c r="D53" s="18"/>
      <c r="E53" s="6">
        <f t="shared" si="2"/>
        <v>0</v>
      </c>
      <c r="F53" s="74">
        <f t="shared" si="3"/>
        <v>0</v>
      </c>
      <c r="G53" s="42">
        <f t="shared" si="4"/>
        <v>0</v>
      </c>
      <c r="H53" s="42">
        <f t="shared" si="5"/>
        <v>0</v>
      </c>
      <c r="I53" s="42">
        <f t="shared" si="6"/>
        <v>0</v>
      </c>
      <c r="J53" s="42">
        <f t="shared" si="7"/>
        <v>0</v>
      </c>
      <c r="K53" s="42">
        <f t="shared" si="8"/>
        <v>0</v>
      </c>
      <c r="L53" s="42">
        <f t="shared" si="9"/>
        <v>0</v>
      </c>
      <c r="M53" s="18"/>
      <c r="N53" s="42">
        <f t="shared" si="10"/>
        <v>0</v>
      </c>
      <c r="O53" s="42">
        <f t="shared" si="11"/>
        <v>0</v>
      </c>
      <c r="P53" s="42">
        <f t="shared" si="12"/>
        <v>0</v>
      </c>
      <c r="Q53" s="42">
        <f t="shared" si="13"/>
        <v>0</v>
      </c>
      <c r="R53" s="42">
        <f t="shared" si="14"/>
        <v>0</v>
      </c>
      <c r="S53" s="42">
        <f t="shared" si="15"/>
        <v>0</v>
      </c>
      <c r="W53" s="18"/>
      <c r="X53" s="6">
        <f t="shared" si="16"/>
        <v>0</v>
      </c>
      <c r="Y53" s="74">
        <f t="shared" si="17"/>
        <v>0</v>
      </c>
      <c r="Z53" s="42">
        <f t="shared" si="18"/>
        <v>0</v>
      </c>
      <c r="AA53" s="42">
        <f t="shared" si="19"/>
        <v>0</v>
      </c>
      <c r="AB53" s="42">
        <f t="shared" si="20"/>
        <v>0</v>
      </c>
      <c r="AC53" s="42">
        <f t="shared" si="21"/>
        <v>0</v>
      </c>
      <c r="AD53" s="42">
        <f t="shared" si="22"/>
        <v>0</v>
      </c>
      <c r="AE53" s="42">
        <f t="shared" si="23"/>
        <v>0</v>
      </c>
      <c r="AF53" s="18"/>
      <c r="AG53" s="42">
        <f t="shared" si="24"/>
        <v>0</v>
      </c>
      <c r="AH53" s="42">
        <f t="shared" si="25"/>
        <v>0</v>
      </c>
      <c r="AI53" s="42">
        <f t="shared" si="26"/>
        <v>0</v>
      </c>
      <c r="AJ53" s="42">
        <f t="shared" si="27"/>
        <v>0</v>
      </c>
      <c r="AK53" s="42">
        <f t="shared" si="28"/>
        <v>0</v>
      </c>
      <c r="AL53" s="42">
        <f t="shared" si="29"/>
        <v>0</v>
      </c>
      <c r="AM53" s="18"/>
    </row>
    <row r="54" spans="4:39" x14ac:dyDescent="0.25">
      <c r="D54" s="18"/>
      <c r="E54" s="6">
        <f t="shared" si="2"/>
        <v>0</v>
      </c>
      <c r="F54" s="74">
        <f t="shared" si="3"/>
        <v>0</v>
      </c>
      <c r="G54" s="42">
        <f t="shared" si="4"/>
        <v>0</v>
      </c>
      <c r="H54" s="42">
        <f t="shared" si="5"/>
        <v>0</v>
      </c>
      <c r="I54" s="42">
        <f t="shared" si="6"/>
        <v>0</v>
      </c>
      <c r="J54" s="42">
        <f t="shared" si="7"/>
        <v>0</v>
      </c>
      <c r="K54" s="42">
        <f t="shared" si="8"/>
        <v>0</v>
      </c>
      <c r="L54" s="42">
        <f t="shared" si="9"/>
        <v>0</v>
      </c>
      <c r="M54" s="18"/>
      <c r="N54" s="42">
        <f t="shared" si="10"/>
        <v>0</v>
      </c>
      <c r="O54" s="42">
        <f t="shared" si="11"/>
        <v>0</v>
      </c>
      <c r="P54" s="42">
        <f t="shared" si="12"/>
        <v>0</v>
      </c>
      <c r="Q54" s="42">
        <f t="shared" si="13"/>
        <v>0</v>
      </c>
      <c r="R54" s="42">
        <f t="shared" si="14"/>
        <v>0</v>
      </c>
      <c r="S54" s="42">
        <f t="shared" si="15"/>
        <v>0</v>
      </c>
      <c r="W54" s="18"/>
      <c r="X54" s="6">
        <f t="shared" si="16"/>
        <v>0</v>
      </c>
      <c r="Y54" s="74">
        <f t="shared" si="17"/>
        <v>0</v>
      </c>
      <c r="Z54" s="42">
        <f t="shared" si="18"/>
        <v>0</v>
      </c>
      <c r="AA54" s="42">
        <f t="shared" si="19"/>
        <v>0</v>
      </c>
      <c r="AB54" s="42">
        <f t="shared" si="20"/>
        <v>0</v>
      </c>
      <c r="AC54" s="42">
        <f t="shared" si="21"/>
        <v>0</v>
      </c>
      <c r="AD54" s="42">
        <f t="shared" si="22"/>
        <v>0</v>
      </c>
      <c r="AE54" s="42">
        <f t="shared" si="23"/>
        <v>0</v>
      </c>
      <c r="AF54" s="18"/>
      <c r="AG54" s="42">
        <f t="shared" si="24"/>
        <v>0</v>
      </c>
      <c r="AH54" s="42">
        <f t="shared" si="25"/>
        <v>0</v>
      </c>
      <c r="AI54" s="42">
        <f t="shared" si="26"/>
        <v>0</v>
      </c>
      <c r="AJ54" s="42">
        <f t="shared" si="27"/>
        <v>0</v>
      </c>
      <c r="AK54" s="42">
        <f t="shared" si="28"/>
        <v>0</v>
      </c>
      <c r="AL54" s="42">
        <f t="shared" si="29"/>
        <v>0</v>
      </c>
      <c r="AM54" s="18"/>
    </row>
    <row r="55" spans="4:39" x14ac:dyDescent="0.25">
      <c r="D55" s="18"/>
      <c r="E55" s="6">
        <f t="shared" si="2"/>
        <v>0</v>
      </c>
      <c r="F55" s="74">
        <f t="shared" si="3"/>
        <v>0</v>
      </c>
      <c r="G55" s="42">
        <f t="shared" si="4"/>
        <v>0</v>
      </c>
      <c r="H55" s="42">
        <f t="shared" si="5"/>
        <v>0</v>
      </c>
      <c r="I55" s="42">
        <f t="shared" si="6"/>
        <v>0</v>
      </c>
      <c r="J55" s="42">
        <f t="shared" si="7"/>
        <v>0</v>
      </c>
      <c r="K55" s="42">
        <f t="shared" si="8"/>
        <v>0</v>
      </c>
      <c r="L55" s="42">
        <f t="shared" si="9"/>
        <v>0</v>
      </c>
      <c r="M55" s="18"/>
      <c r="N55" s="42">
        <f t="shared" si="10"/>
        <v>0</v>
      </c>
      <c r="O55" s="42">
        <f t="shared" si="11"/>
        <v>0</v>
      </c>
      <c r="P55" s="42">
        <f t="shared" si="12"/>
        <v>0</v>
      </c>
      <c r="Q55" s="42">
        <f t="shared" si="13"/>
        <v>0</v>
      </c>
      <c r="R55" s="42">
        <f t="shared" si="14"/>
        <v>0</v>
      </c>
      <c r="S55" s="42">
        <f t="shared" si="15"/>
        <v>0</v>
      </c>
      <c r="W55" s="18"/>
      <c r="X55" s="6">
        <f t="shared" si="16"/>
        <v>0</v>
      </c>
      <c r="Y55" s="74">
        <f t="shared" si="17"/>
        <v>0</v>
      </c>
      <c r="Z55" s="42">
        <f t="shared" si="18"/>
        <v>0</v>
      </c>
      <c r="AA55" s="42">
        <f t="shared" si="19"/>
        <v>0</v>
      </c>
      <c r="AB55" s="42">
        <f t="shared" si="20"/>
        <v>0</v>
      </c>
      <c r="AC55" s="42">
        <f t="shared" si="21"/>
        <v>0</v>
      </c>
      <c r="AD55" s="42">
        <f t="shared" si="22"/>
        <v>0</v>
      </c>
      <c r="AE55" s="42">
        <f t="shared" si="23"/>
        <v>0</v>
      </c>
      <c r="AF55" s="18"/>
      <c r="AG55" s="42">
        <f t="shared" si="24"/>
        <v>0</v>
      </c>
      <c r="AH55" s="42">
        <f t="shared" si="25"/>
        <v>0</v>
      </c>
      <c r="AI55" s="42">
        <f t="shared" si="26"/>
        <v>0</v>
      </c>
      <c r="AJ55" s="42">
        <f t="shared" si="27"/>
        <v>0</v>
      </c>
      <c r="AK55" s="42">
        <f t="shared" si="28"/>
        <v>0</v>
      </c>
      <c r="AL55" s="42">
        <f t="shared" si="29"/>
        <v>0</v>
      </c>
      <c r="AM55" s="18"/>
    </row>
    <row r="56" spans="4:39" x14ac:dyDescent="0.25">
      <c r="E56" s="6"/>
      <c r="F56" s="74"/>
      <c r="G56" s="42"/>
      <c r="H56" s="42"/>
      <c r="I56" s="42"/>
      <c r="J56" s="42"/>
      <c r="K56" s="42"/>
      <c r="L56" s="42"/>
      <c r="N56" s="42"/>
      <c r="O56" s="42"/>
      <c r="P56" s="42"/>
      <c r="Q56" s="42"/>
      <c r="R56" s="42"/>
      <c r="S56" s="42"/>
      <c r="X56" s="6"/>
      <c r="Y56" s="74"/>
      <c r="Z56" s="42"/>
      <c r="AA56" s="42"/>
      <c r="AB56" s="42"/>
      <c r="AC56" s="42"/>
      <c r="AD56" s="42"/>
      <c r="AE56" s="42"/>
      <c r="AG56" s="42"/>
      <c r="AH56" s="42"/>
      <c r="AI56" s="42"/>
      <c r="AJ56" s="42"/>
      <c r="AK56" s="42"/>
      <c r="AL56" s="42"/>
    </row>
    <row r="57" spans="4:39" x14ac:dyDescent="0.25">
      <c r="E57" s="6"/>
      <c r="F57" s="74"/>
      <c r="G57" s="42"/>
      <c r="H57" s="42"/>
      <c r="I57" s="42"/>
      <c r="J57" s="42"/>
      <c r="K57" s="42"/>
      <c r="L57" s="42"/>
      <c r="N57" s="42"/>
      <c r="O57" s="42"/>
      <c r="P57" s="42"/>
      <c r="Q57" s="42"/>
      <c r="R57" s="42"/>
      <c r="S57" s="42"/>
      <c r="X57" s="6"/>
      <c r="Y57" s="74"/>
      <c r="Z57" s="42"/>
      <c r="AA57" s="42"/>
      <c r="AB57" s="42"/>
      <c r="AC57" s="42"/>
      <c r="AD57" s="42"/>
      <c r="AE57" s="42"/>
      <c r="AG57" s="42"/>
      <c r="AH57" s="42"/>
      <c r="AI57" s="42"/>
      <c r="AJ57" s="42"/>
      <c r="AK57" s="42"/>
      <c r="AL57" s="42"/>
    </row>
    <row r="58" spans="4:39" x14ac:dyDescent="0.25">
      <c r="E58" s="6"/>
      <c r="F58" s="74"/>
      <c r="G58" s="42"/>
      <c r="H58" s="42"/>
      <c r="I58" s="42"/>
      <c r="J58" s="42"/>
      <c r="K58" s="42"/>
      <c r="L58" s="42"/>
      <c r="N58" s="42"/>
      <c r="O58" s="42"/>
      <c r="P58" s="42"/>
      <c r="Q58" s="42"/>
      <c r="R58" s="42"/>
      <c r="S58" s="42"/>
      <c r="X58" s="6"/>
      <c r="Y58" s="74"/>
      <c r="Z58" s="42"/>
      <c r="AA58" s="42"/>
      <c r="AB58" s="42"/>
      <c r="AC58" s="42"/>
      <c r="AD58" s="42"/>
      <c r="AE58" s="42"/>
      <c r="AG58" s="42"/>
      <c r="AH58" s="42"/>
      <c r="AI58" s="42"/>
      <c r="AJ58" s="42"/>
      <c r="AK58" s="42"/>
      <c r="AL58" s="42"/>
    </row>
    <row r="59" spans="4:39" x14ac:dyDescent="0.25">
      <c r="E59" s="6"/>
      <c r="F59" s="74"/>
      <c r="G59" s="42"/>
      <c r="H59" s="42"/>
      <c r="I59" s="42"/>
      <c r="J59" s="42"/>
      <c r="K59" s="42"/>
      <c r="L59" s="42"/>
      <c r="N59" s="42"/>
      <c r="O59" s="42"/>
      <c r="P59" s="42"/>
      <c r="Q59" s="42"/>
      <c r="R59" s="42"/>
      <c r="S59" s="42"/>
      <c r="X59" s="6"/>
      <c r="Y59" s="74"/>
      <c r="Z59" s="42"/>
      <c r="AA59" s="42"/>
      <c r="AB59" s="42"/>
      <c r="AC59" s="42"/>
      <c r="AD59" s="42"/>
      <c r="AE59" s="42"/>
      <c r="AG59" s="42"/>
      <c r="AH59" s="42"/>
      <c r="AI59" s="42"/>
      <c r="AJ59" s="42"/>
      <c r="AK59" s="42"/>
      <c r="AL59" s="42"/>
    </row>
    <row r="60" spans="4:39" x14ac:dyDescent="0.25">
      <c r="E60" s="6"/>
      <c r="F60" s="74"/>
      <c r="G60" s="42"/>
      <c r="H60" s="42"/>
      <c r="I60" s="42"/>
      <c r="J60" s="42"/>
      <c r="K60" s="42"/>
      <c r="L60" s="42"/>
      <c r="N60" s="42"/>
      <c r="O60" s="42"/>
      <c r="P60" s="42"/>
      <c r="Q60" s="42"/>
      <c r="R60" s="42"/>
      <c r="S60" s="42"/>
      <c r="X60" s="6"/>
      <c r="Y60" s="74"/>
      <c r="Z60" s="42"/>
      <c r="AA60" s="42"/>
      <c r="AB60" s="42"/>
      <c r="AC60" s="42"/>
      <c r="AD60" s="42"/>
      <c r="AE60" s="42"/>
      <c r="AG60" s="42"/>
      <c r="AH60" s="42"/>
      <c r="AI60" s="42"/>
      <c r="AJ60" s="42"/>
      <c r="AK60" s="42"/>
      <c r="AL60" s="42"/>
    </row>
    <row r="61" spans="4:39" x14ac:dyDescent="0.25">
      <c r="E61" s="6"/>
      <c r="F61" s="74"/>
      <c r="G61" s="42"/>
      <c r="H61" s="42"/>
      <c r="I61" s="42"/>
      <c r="J61" s="42"/>
      <c r="K61" s="42"/>
      <c r="L61" s="42"/>
      <c r="N61" s="42"/>
      <c r="O61" s="42"/>
      <c r="P61" s="42"/>
      <c r="Q61" s="42"/>
      <c r="R61" s="42"/>
      <c r="S61" s="42"/>
      <c r="X61" s="6"/>
      <c r="Y61" s="74"/>
      <c r="Z61" s="42"/>
      <c r="AA61" s="42"/>
      <c r="AB61" s="42"/>
      <c r="AC61" s="42"/>
      <c r="AD61" s="42"/>
      <c r="AE61" s="42"/>
      <c r="AG61" s="42"/>
      <c r="AH61" s="42"/>
      <c r="AI61" s="42"/>
      <c r="AJ61" s="42"/>
      <c r="AK61" s="42"/>
      <c r="AL61" s="42"/>
    </row>
    <row r="62" spans="4:39" x14ac:dyDescent="0.25">
      <c r="E62" s="6"/>
      <c r="F62" s="74"/>
      <c r="G62" s="42"/>
      <c r="H62" s="42"/>
      <c r="I62" s="42"/>
      <c r="J62" s="42"/>
      <c r="K62" s="42"/>
      <c r="L62" s="42"/>
      <c r="N62" s="42"/>
      <c r="O62" s="42"/>
      <c r="P62" s="42"/>
      <c r="Q62" s="42"/>
      <c r="R62" s="42"/>
      <c r="S62" s="42"/>
      <c r="X62" s="6"/>
      <c r="Y62" s="74"/>
      <c r="Z62" s="42"/>
      <c r="AA62" s="42"/>
      <c r="AB62" s="42"/>
      <c r="AC62" s="42"/>
      <c r="AD62" s="42"/>
      <c r="AE62" s="42"/>
      <c r="AG62" s="42"/>
      <c r="AH62" s="42"/>
      <c r="AI62" s="42"/>
      <c r="AJ62" s="42"/>
      <c r="AK62" s="42"/>
      <c r="AL62" s="42"/>
    </row>
    <row r="63" spans="4:39" x14ac:dyDescent="0.25">
      <c r="E63" s="6"/>
      <c r="F63" s="74"/>
      <c r="G63" s="42"/>
      <c r="H63" s="42"/>
      <c r="I63" s="42"/>
      <c r="J63" s="42"/>
      <c r="K63" s="42"/>
      <c r="L63" s="42"/>
      <c r="N63" s="42"/>
      <c r="O63" s="42"/>
      <c r="P63" s="42"/>
      <c r="Q63" s="42"/>
      <c r="R63" s="42"/>
      <c r="S63" s="42"/>
      <c r="X63" s="6"/>
      <c r="Y63" s="74"/>
      <c r="Z63" s="42"/>
      <c r="AA63" s="42"/>
      <c r="AB63" s="42"/>
      <c r="AC63" s="42"/>
      <c r="AD63" s="42"/>
      <c r="AE63" s="42"/>
      <c r="AG63" s="42"/>
      <c r="AH63" s="42"/>
      <c r="AI63" s="42"/>
      <c r="AJ63" s="42"/>
      <c r="AK63" s="42"/>
      <c r="AL63" s="42"/>
    </row>
    <row r="64" spans="4:39" x14ac:dyDescent="0.25">
      <c r="E64" s="6"/>
      <c r="F64" s="74"/>
      <c r="G64" s="42"/>
      <c r="H64" s="42"/>
      <c r="I64" s="42"/>
      <c r="J64" s="42"/>
      <c r="K64" s="42"/>
      <c r="L64" s="42"/>
      <c r="N64" s="42"/>
      <c r="O64" s="42"/>
      <c r="P64" s="42"/>
      <c r="Q64" s="42"/>
      <c r="R64" s="42"/>
      <c r="S64" s="42"/>
      <c r="X64" s="6"/>
      <c r="Y64" s="74"/>
      <c r="Z64" s="42"/>
      <c r="AA64" s="42"/>
      <c r="AB64" s="42"/>
      <c r="AC64" s="42"/>
      <c r="AD64" s="42"/>
      <c r="AE64" s="42"/>
      <c r="AG64" s="42"/>
      <c r="AH64" s="42"/>
      <c r="AI64" s="42"/>
      <c r="AJ64" s="42"/>
      <c r="AK64" s="42"/>
      <c r="AL64" s="42"/>
    </row>
    <row r="65" spans="5:38" x14ac:dyDescent="0.25">
      <c r="E65" s="6"/>
      <c r="F65" s="74"/>
      <c r="G65" s="42"/>
      <c r="H65" s="42"/>
      <c r="I65" s="42"/>
      <c r="J65" s="42"/>
      <c r="K65" s="42"/>
      <c r="L65" s="42"/>
      <c r="N65" s="42"/>
      <c r="O65" s="42"/>
      <c r="P65" s="42"/>
      <c r="Q65" s="42"/>
      <c r="R65" s="42"/>
      <c r="S65" s="42"/>
      <c r="X65" s="6"/>
      <c r="Y65" s="74"/>
      <c r="Z65" s="42"/>
      <c r="AA65" s="42"/>
      <c r="AB65" s="42"/>
      <c r="AC65" s="42"/>
      <c r="AD65" s="42"/>
      <c r="AE65" s="42"/>
      <c r="AG65" s="42"/>
      <c r="AH65" s="42"/>
      <c r="AI65" s="42"/>
      <c r="AJ65" s="42"/>
      <c r="AK65" s="42"/>
      <c r="AL65" s="42"/>
    </row>
    <row r="66" spans="5:38" x14ac:dyDescent="0.25">
      <c r="E66" s="6"/>
      <c r="F66" s="74"/>
      <c r="G66" s="42"/>
      <c r="H66" s="42"/>
      <c r="I66" s="42"/>
      <c r="J66" s="42"/>
      <c r="K66" s="42"/>
      <c r="L66" s="42"/>
      <c r="N66" s="42"/>
      <c r="O66" s="42"/>
      <c r="P66" s="42"/>
      <c r="Q66" s="42"/>
      <c r="R66" s="42"/>
      <c r="S66" s="42"/>
      <c r="X66" s="6"/>
      <c r="Y66" s="74"/>
      <c r="Z66" s="42"/>
      <c r="AA66" s="42"/>
      <c r="AB66" s="42"/>
      <c r="AC66" s="42"/>
      <c r="AD66" s="42"/>
      <c r="AE66" s="42"/>
      <c r="AG66" s="42"/>
      <c r="AH66" s="42"/>
      <c r="AI66" s="42"/>
      <c r="AJ66" s="42"/>
      <c r="AK66" s="42"/>
      <c r="AL66" s="42"/>
    </row>
    <row r="67" spans="5:38" x14ac:dyDescent="0.25">
      <c r="E67" s="6"/>
      <c r="F67" s="74"/>
      <c r="G67" s="42"/>
      <c r="H67" s="42"/>
      <c r="I67" s="42"/>
      <c r="J67" s="42"/>
      <c r="K67" s="42"/>
      <c r="L67" s="42"/>
      <c r="N67" s="42"/>
      <c r="O67" s="42"/>
      <c r="P67" s="42"/>
      <c r="Q67" s="42"/>
      <c r="R67" s="42"/>
      <c r="S67" s="42"/>
      <c r="X67" s="6"/>
      <c r="Y67" s="74"/>
      <c r="Z67" s="42"/>
      <c r="AA67" s="42"/>
      <c r="AB67" s="42"/>
      <c r="AC67" s="42"/>
      <c r="AD67" s="42"/>
      <c r="AE67" s="42"/>
      <c r="AG67" s="42"/>
      <c r="AH67" s="42"/>
      <c r="AI67" s="42"/>
      <c r="AJ67" s="42"/>
      <c r="AK67" s="42"/>
      <c r="AL67" s="42"/>
    </row>
    <row r="68" spans="5:38" x14ac:dyDescent="0.25">
      <c r="E68" s="6"/>
      <c r="F68" s="74"/>
      <c r="G68" s="42"/>
      <c r="H68" s="42"/>
      <c r="I68" s="42"/>
      <c r="J68" s="42"/>
      <c r="K68" s="42"/>
      <c r="L68" s="42"/>
      <c r="N68" s="42"/>
      <c r="O68" s="42"/>
      <c r="P68" s="42"/>
      <c r="Q68" s="42"/>
      <c r="R68" s="42"/>
      <c r="S68" s="42"/>
      <c r="X68" s="6"/>
      <c r="Y68" s="74"/>
      <c r="Z68" s="42"/>
      <c r="AA68" s="42"/>
      <c r="AB68" s="42"/>
      <c r="AC68" s="42"/>
      <c r="AD68" s="42"/>
      <c r="AE68" s="42"/>
      <c r="AG68" s="42"/>
      <c r="AH68" s="42"/>
      <c r="AI68" s="42"/>
      <c r="AJ68" s="42"/>
      <c r="AK68" s="42"/>
      <c r="AL68" s="42"/>
    </row>
    <row r="69" spans="5:38" x14ac:dyDescent="0.25">
      <c r="E69" s="6"/>
      <c r="F69" s="74"/>
      <c r="G69" s="42"/>
      <c r="H69" s="42"/>
      <c r="I69" s="42"/>
      <c r="J69" s="42"/>
      <c r="K69" s="42"/>
      <c r="L69" s="42"/>
      <c r="N69" s="42"/>
      <c r="O69" s="42"/>
      <c r="P69" s="42"/>
      <c r="Q69" s="42"/>
      <c r="R69" s="42"/>
      <c r="S69" s="42"/>
      <c r="X69" s="6"/>
      <c r="Y69" s="74"/>
      <c r="Z69" s="42"/>
      <c r="AA69" s="42"/>
      <c r="AB69" s="42"/>
      <c r="AC69" s="42"/>
      <c r="AD69" s="42"/>
      <c r="AE69" s="42"/>
      <c r="AG69" s="42"/>
      <c r="AH69" s="42"/>
      <c r="AI69" s="42"/>
      <c r="AJ69" s="42"/>
      <c r="AK69" s="42"/>
      <c r="AL69" s="42"/>
    </row>
    <row r="70" spans="5:38" x14ac:dyDescent="0.25">
      <c r="E70" s="6"/>
      <c r="F70" s="74"/>
      <c r="G70" s="42"/>
      <c r="H70" s="42"/>
      <c r="I70" s="42"/>
      <c r="J70" s="42"/>
      <c r="K70" s="42"/>
      <c r="L70" s="42"/>
      <c r="N70" s="42"/>
      <c r="O70" s="42"/>
      <c r="P70" s="42"/>
      <c r="Q70" s="42"/>
      <c r="R70" s="42"/>
      <c r="S70" s="42"/>
      <c r="X70" s="6"/>
      <c r="Y70" s="74"/>
      <c r="Z70" s="42"/>
      <c r="AA70" s="42"/>
      <c r="AB70" s="42"/>
      <c r="AC70" s="42"/>
      <c r="AD70" s="42"/>
      <c r="AE70" s="42"/>
      <c r="AG70" s="42"/>
      <c r="AH70" s="42"/>
      <c r="AI70" s="42"/>
      <c r="AJ70" s="42"/>
      <c r="AK70" s="42"/>
      <c r="AL70" s="42"/>
    </row>
    <row r="71" spans="5:38" x14ac:dyDescent="0.25">
      <c r="E71" s="6"/>
      <c r="F71" s="74"/>
      <c r="G71" s="42"/>
      <c r="H71" s="42"/>
      <c r="I71" s="42"/>
      <c r="J71" s="42"/>
      <c r="K71" s="42"/>
      <c r="L71" s="42"/>
      <c r="N71" s="42"/>
      <c r="O71" s="42"/>
      <c r="P71" s="42"/>
      <c r="Q71" s="42"/>
      <c r="R71" s="42"/>
      <c r="S71" s="42"/>
      <c r="X71" s="6"/>
      <c r="Y71" s="74"/>
      <c r="Z71" s="42"/>
      <c r="AA71" s="42"/>
      <c r="AB71" s="42"/>
      <c r="AC71" s="42"/>
      <c r="AD71" s="42"/>
      <c r="AE71" s="42"/>
      <c r="AG71" s="42"/>
      <c r="AH71" s="42"/>
      <c r="AI71" s="42"/>
      <c r="AJ71" s="42"/>
      <c r="AK71" s="42"/>
      <c r="AL71" s="42"/>
    </row>
    <row r="72" spans="5:38" x14ac:dyDescent="0.25">
      <c r="E72" s="6"/>
      <c r="F72" s="74"/>
      <c r="G72" s="42"/>
      <c r="H72" s="42"/>
      <c r="I72" s="42"/>
      <c r="J72" s="42"/>
      <c r="K72" s="42"/>
      <c r="L72" s="42"/>
      <c r="N72" s="42"/>
      <c r="O72" s="42"/>
      <c r="P72" s="42"/>
      <c r="Q72" s="42"/>
      <c r="R72" s="42"/>
      <c r="S72" s="42"/>
      <c r="X72" s="6"/>
      <c r="Y72" s="74"/>
      <c r="Z72" s="42"/>
      <c r="AA72" s="42"/>
      <c r="AB72" s="42"/>
      <c r="AC72" s="42"/>
      <c r="AD72" s="42"/>
      <c r="AE72" s="42"/>
      <c r="AG72" s="42"/>
      <c r="AH72" s="42"/>
      <c r="AI72" s="42"/>
      <c r="AJ72" s="42"/>
      <c r="AK72" s="42"/>
      <c r="AL72" s="42"/>
    </row>
    <row r="73" spans="5:38" x14ac:dyDescent="0.25">
      <c r="E73" s="6"/>
      <c r="F73" s="74"/>
      <c r="G73" s="42"/>
      <c r="H73" s="42"/>
      <c r="I73" s="42"/>
      <c r="J73" s="42"/>
      <c r="K73" s="42"/>
      <c r="L73" s="42"/>
      <c r="N73" s="42"/>
      <c r="O73" s="42"/>
      <c r="P73" s="42"/>
      <c r="Q73" s="42"/>
      <c r="R73" s="42"/>
      <c r="S73" s="42"/>
      <c r="X73" s="6"/>
      <c r="Y73" s="74"/>
      <c r="Z73" s="42"/>
      <c r="AA73" s="42"/>
      <c r="AB73" s="42"/>
      <c r="AC73" s="42"/>
      <c r="AD73" s="42"/>
      <c r="AE73" s="42"/>
      <c r="AG73" s="42"/>
      <c r="AH73" s="42"/>
      <c r="AI73" s="42"/>
      <c r="AJ73" s="42"/>
      <c r="AK73" s="42"/>
      <c r="AL73" s="42"/>
    </row>
    <row r="74" spans="5:38" x14ac:dyDescent="0.25">
      <c r="E74" s="6"/>
      <c r="F74" s="74"/>
      <c r="G74" s="42"/>
      <c r="H74" s="42"/>
      <c r="I74" s="42"/>
      <c r="J74" s="42"/>
      <c r="K74" s="42"/>
      <c r="L74" s="42"/>
      <c r="N74" s="42"/>
      <c r="O74" s="42"/>
      <c r="P74" s="42"/>
      <c r="Q74" s="42"/>
      <c r="R74" s="42"/>
      <c r="S74" s="42"/>
      <c r="X74" s="6"/>
      <c r="Y74" s="74"/>
      <c r="Z74" s="42"/>
      <c r="AA74" s="42"/>
      <c r="AB74" s="42"/>
      <c r="AC74" s="42"/>
      <c r="AD74" s="42"/>
      <c r="AE74" s="42"/>
      <c r="AG74" s="42"/>
      <c r="AH74" s="42"/>
      <c r="AI74" s="42"/>
      <c r="AJ74" s="42"/>
      <c r="AK74" s="42"/>
      <c r="AL74" s="42"/>
    </row>
    <row r="75" spans="5:38" x14ac:dyDescent="0.25">
      <c r="E75" s="6"/>
      <c r="F75" s="74"/>
      <c r="G75" s="42"/>
      <c r="H75" s="42"/>
      <c r="I75" s="42"/>
      <c r="J75" s="42"/>
      <c r="K75" s="42"/>
      <c r="L75" s="42"/>
      <c r="N75" s="42"/>
      <c r="O75" s="42"/>
      <c r="P75" s="42"/>
      <c r="Q75" s="42"/>
      <c r="R75" s="42"/>
      <c r="S75" s="42"/>
      <c r="X75" s="6"/>
      <c r="Y75" s="74"/>
      <c r="Z75" s="42"/>
      <c r="AA75" s="42"/>
      <c r="AB75" s="42"/>
      <c r="AC75" s="42"/>
      <c r="AD75" s="42"/>
      <c r="AE75" s="42"/>
      <c r="AG75" s="42"/>
      <c r="AH75" s="42"/>
      <c r="AI75" s="42"/>
      <c r="AJ75" s="42"/>
      <c r="AK75" s="42"/>
      <c r="AL75" s="42"/>
    </row>
    <row r="76" spans="5:38" x14ac:dyDescent="0.25">
      <c r="E76" s="6"/>
      <c r="F76" s="74"/>
      <c r="G76" s="42"/>
      <c r="H76" s="42"/>
      <c r="I76" s="42"/>
      <c r="J76" s="42"/>
      <c r="K76" s="42"/>
      <c r="L76" s="42"/>
      <c r="N76" s="42"/>
      <c r="O76" s="42"/>
      <c r="P76" s="42"/>
      <c r="Q76" s="42"/>
      <c r="R76" s="42"/>
      <c r="S76" s="42"/>
      <c r="X76" s="6"/>
      <c r="Y76" s="74"/>
      <c r="Z76" s="42"/>
      <c r="AA76" s="42"/>
      <c r="AB76" s="42"/>
      <c r="AC76" s="42"/>
      <c r="AD76" s="42"/>
      <c r="AE76" s="42"/>
      <c r="AG76" s="42"/>
      <c r="AH76" s="42"/>
      <c r="AI76" s="42"/>
      <c r="AJ76" s="42"/>
      <c r="AK76" s="42"/>
      <c r="AL76" s="42"/>
    </row>
    <row r="77" spans="5:38" x14ac:dyDescent="0.25">
      <c r="E77" s="6"/>
      <c r="F77" s="74"/>
      <c r="G77" s="42"/>
      <c r="H77" s="42"/>
      <c r="I77" s="42"/>
      <c r="J77" s="42"/>
      <c r="K77" s="42"/>
      <c r="L77" s="42"/>
      <c r="N77" s="42"/>
      <c r="O77" s="42"/>
      <c r="P77" s="42"/>
      <c r="Q77" s="42"/>
      <c r="R77" s="42"/>
      <c r="S77" s="42"/>
      <c r="X77" s="6"/>
      <c r="Y77" s="74"/>
      <c r="Z77" s="42"/>
      <c r="AA77" s="42"/>
      <c r="AB77" s="42"/>
      <c r="AC77" s="42"/>
      <c r="AD77" s="42"/>
      <c r="AE77" s="42"/>
      <c r="AG77" s="42"/>
      <c r="AH77" s="42"/>
      <c r="AI77" s="42"/>
      <c r="AJ77" s="42"/>
      <c r="AK77" s="42"/>
      <c r="AL77" s="42"/>
    </row>
    <row r="78" spans="5:38" x14ac:dyDescent="0.25">
      <c r="E78" s="6"/>
      <c r="F78" s="74"/>
      <c r="G78" s="42"/>
      <c r="H78" s="42"/>
      <c r="I78" s="42"/>
      <c r="J78" s="42"/>
      <c r="K78" s="42"/>
      <c r="L78" s="42"/>
      <c r="N78" s="42"/>
      <c r="O78" s="42"/>
      <c r="P78" s="42"/>
      <c r="Q78" s="42"/>
      <c r="R78" s="42"/>
      <c r="S78" s="42"/>
      <c r="X78" s="6"/>
      <c r="Y78" s="74"/>
      <c r="Z78" s="42"/>
      <c r="AA78" s="42"/>
      <c r="AB78" s="42"/>
      <c r="AC78" s="42"/>
      <c r="AD78" s="42"/>
      <c r="AE78" s="42"/>
      <c r="AG78" s="42"/>
      <c r="AH78" s="42"/>
      <c r="AI78" s="42"/>
      <c r="AJ78" s="42"/>
      <c r="AK78" s="42"/>
      <c r="AL78" s="42"/>
    </row>
    <row r="79" spans="5:38" x14ac:dyDescent="0.25">
      <c r="E79" s="6"/>
      <c r="F79" s="74"/>
      <c r="G79" s="42"/>
      <c r="H79" s="42"/>
      <c r="I79" s="42"/>
      <c r="J79" s="42"/>
      <c r="K79" s="42"/>
      <c r="L79" s="42"/>
      <c r="N79" s="42"/>
      <c r="O79" s="42"/>
      <c r="P79" s="42"/>
      <c r="Q79" s="42"/>
      <c r="R79" s="42"/>
      <c r="S79" s="42"/>
      <c r="X79" s="6"/>
      <c r="Y79" s="74"/>
      <c r="Z79" s="42"/>
      <c r="AA79" s="42"/>
      <c r="AB79" s="42"/>
      <c r="AC79" s="42"/>
      <c r="AD79" s="42"/>
      <c r="AE79" s="42"/>
      <c r="AG79" s="42"/>
      <c r="AH79" s="42"/>
      <c r="AI79" s="42"/>
      <c r="AJ79" s="42"/>
      <c r="AK79" s="42"/>
      <c r="AL79" s="42"/>
    </row>
    <row r="80" spans="5:38" x14ac:dyDescent="0.25">
      <c r="E80" s="6"/>
      <c r="F80" s="74"/>
      <c r="G80" s="42"/>
      <c r="H80" s="42"/>
      <c r="I80" s="42"/>
      <c r="J80" s="42"/>
      <c r="K80" s="42"/>
      <c r="L80" s="42"/>
      <c r="N80" s="42"/>
      <c r="O80" s="42"/>
      <c r="P80" s="42"/>
      <c r="Q80" s="42"/>
      <c r="R80" s="42"/>
      <c r="S80" s="42"/>
      <c r="X80" s="6"/>
      <c r="Y80" s="74"/>
      <c r="Z80" s="42"/>
      <c r="AA80" s="42"/>
      <c r="AB80" s="42"/>
      <c r="AC80" s="42"/>
      <c r="AD80" s="42"/>
      <c r="AE80" s="42"/>
      <c r="AG80" s="42"/>
      <c r="AH80" s="42"/>
      <c r="AI80" s="42"/>
      <c r="AJ80" s="42"/>
      <c r="AK80" s="42"/>
      <c r="AL80" s="42"/>
    </row>
    <row r="81" spans="5:38" x14ac:dyDescent="0.25">
      <c r="E81" s="6"/>
      <c r="F81" s="74"/>
      <c r="G81" s="42"/>
      <c r="H81" s="42"/>
      <c r="I81" s="42"/>
      <c r="J81" s="42"/>
      <c r="K81" s="42"/>
      <c r="L81" s="42"/>
      <c r="N81" s="42"/>
      <c r="O81" s="42"/>
      <c r="P81" s="42"/>
      <c r="Q81" s="42"/>
      <c r="R81" s="42"/>
      <c r="S81" s="42"/>
      <c r="X81" s="6"/>
      <c r="Y81" s="74"/>
      <c r="Z81" s="42"/>
      <c r="AA81" s="42"/>
      <c r="AB81" s="42"/>
      <c r="AC81" s="42"/>
      <c r="AD81" s="42"/>
      <c r="AE81" s="42"/>
      <c r="AG81" s="42"/>
      <c r="AH81" s="42"/>
      <c r="AI81" s="42"/>
      <c r="AJ81" s="42"/>
      <c r="AK81" s="42"/>
      <c r="AL81" s="42"/>
    </row>
    <row r="82" spans="5:38" x14ac:dyDescent="0.25">
      <c r="E82" s="6"/>
      <c r="F82" s="74"/>
      <c r="G82" s="42"/>
      <c r="H82" s="42"/>
      <c r="I82" s="42"/>
      <c r="J82" s="42"/>
      <c r="K82" s="42"/>
      <c r="L82" s="42"/>
      <c r="N82" s="42"/>
      <c r="O82" s="42"/>
      <c r="P82" s="42"/>
      <c r="Q82" s="42"/>
      <c r="R82" s="42"/>
      <c r="S82" s="42"/>
      <c r="X82" s="6"/>
      <c r="Y82" s="74"/>
      <c r="Z82" s="42"/>
      <c r="AA82" s="42"/>
      <c r="AB82" s="42"/>
      <c r="AC82" s="42"/>
      <c r="AD82" s="42"/>
      <c r="AE82" s="42"/>
      <c r="AG82" s="42"/>
      <c r="AH82" s="42"/>
      <c r="AI82" s="42"/>
      <c r="AJ82" s="42"/>
      <c r="AK82" s="42"/>
      <c r="AL82" s="42"/>
    </row>
    <row r="83" spans="5:38" x14ac:dyDescent="0.25">
      <c r="E83" s="6"/>
      <c r="F83" s="74"/>
      <c r="G83" s="42"/>
      <c r="H83" s="42"/>
      <c r="I83" s="42"/>
      <c r="J83" s="42"/>
      <c r="K83" s="42"/>
      <c r="L83" s="42"/>
      <c r="N83" s="42"/>
      <c r="O83" s="42"/>
      <c r="P83" s="42"/>
      <c r="Q83" s="42"/>
      <c r="R83" s="42"/>
      <c r="S83" s="42"/>
      <c r="X83" s="6"/>
      <c r="Y83" s="74"/>
      <c r="Z83" s="42"/>
      <c r="AA83" s="42"/>
      <c r="AB83" s="42"/>
      <c r="AC83" s="42"/>
      <c r="AD83" s="42"/>
      <c r="AE83" s="42"/>
      <c r="AG83" s="42"/>
      <c r="AH83" s="42"/>
      <c r="AI83" s="42"/>
      <c r="AJ83" s="42"/>
      <c r="AK83" s="42"/>
      <c r="AL83" s="42"/>
    </row>
    <row r="84" spans="5:38" x14ac:dyDescent="0.25">
      <c r="E84" s="6"/>
      <c r="F84" s="74"/>
      <c r="G84" s="42"/>
      <c r="H84" s="42"/>
      <c r="I84" s="42"/>
      <c r="J84" s="42"/>
      <c r="K84" s="42"/>
      <c r="L84" s="42"/>
      <c r="N84" s="42"/>
      <c r="O84" s="42"/>
      <c r="P84" s="42"/>
      <c r="Q84" s="42"/>
      <c r="R84" s="42"/>
      <c r="S84" s="42"/>
      <c r="X84" s="6"/>
      <c r="Y84" s="74"/>
      <c r="Z84" s="42"/>
      <c r="AA84" s="42"/>
      <c r="AB84" s="42"/>
      <c r="AC84" s="42"/>
      <c r="AD84" s="42"/>
      <c r="AE84" s="42"/>
      <c r="AG84" s="42"/>
      <c r="AH84" s="42"/>
      <c r="AI84" s="42"/>
      <c r="AJ84" s="42"/>
      <c r="AK84" s="42"/>
      <c r="AL84" s="42"/>
    </row>
    <row r="85" spans="5:38" x14ac:dyDescent="0.25">
      <c r="E85" s="6"/>
      <c r="F85" s="74"/>
      <c r="G85" s="42"/>
      <c r="H85" s="42"/>
      <c r="I85" s="42"/>
      <c r="J85" s="42"/>
      <c r="K85" s="42"/>
      <c r="L85" s="42"/>
      <c r="N85" s="42"/>
      <c r="O85" s="42"/>
      <c r="P85" s="42"/>
      <c r="Q85" s="42"/>
      <c r="R85" s="42"/>
      <c r="S85" s="42"/>
      <c r="X85" s="6"/>
      <c r="Y85" s="74"/>
      <c r="Z85" s="42"/>
      <c r="AA85" s="42"/>
      <c r="AB85" s="42"/>
      <c r="AC85" s="42"/>
      <c r="AD85" s="42"/>
      <c r="AE85" s="42"/>
      <c r="AG85" s="42"/>
      <c r="AH85" s="42"/>
      <c r="AI85" s="42"/>
      <c r="AJ85" s="42"/>
      <c r="AK85" s="42"/>
      <c r="AL85" s="42"/>
    </row>
    <row r="86" spans="5:38" x14ac:dyDescent="0.25">
      <c r="E86" s="6"/>
      <c r="F86" s="74"/>
      <c r="G86" s="42"/>
      <c r="H86" s="42"/>
      <c r="I86" s="42"/>
      <c r="J86" s="42"/>
      <c r="K86" s="42"/>
      <c r="L86" s="42"/>
      <c r="N86" s="42"/>
      <c r="O86" s="42"/>
      <c r="P86" s="42"/>
      <c r="Q86" s="42"/>
      <c r="R86" s="42"/>
      <c r="S86" s="42"/>
      <c r="X86" s="6"/>
      <c r="Y86" s="74"/>
      <c r="Z86" s="42"/>
      <c r="AA86" s="42"/>
      <c r="AB86" s="42"/>
      <c r="AC86" s="42"/>
      <c r="AD86" s="42"/>
      <c r="AE86" s="42"/>
      <c r="AG86" s="42"/>
      <c r="AH86" s="42"/>
      <c r="AI86" s="42"/>
      <c r="AJ86" s="42"/>
      <c r="AK86" s="42"/>
      <c r="AL86" s="42"/>
    </row>
    <row r="87" spans="5:38" x14ac:dyDescent="0.25">
      <c r="E87" s="6"/>
      <c r="F87" s="74"/>
      <c r="G87" s="42"/>
      <c r="H87" s="42"/>
      <c r="I87" s="42"/>
      <c r="J87" s="42"/>
      <c r="K87" s="42"/>
      <c r="L87" s="42"/>
      <c r="N87" s="42"/>
      <c r="O87" s="42"/>
      <c r="P87" s="42"/>
      <c r="Q87" s="42"/>
      <c r="R87" s="42"/>
      <c r="S87" s="42"/>
      <c r="X87" s="6"/>
      <c r="Y87" s="74"/>
      <c r="Z87" s="42"/>
      <c r="AA87" s="42"/>
      <c r="AB87" s="42"/>
      <c r="AC87" s="42"/>
      <c r="AD87" s="42"/>
      <c r="AE87" s="42"/>
      <c r="AG87" s="42"/>
      <c r="AH87" s="42"/>
      <c r="AI87" s="42"/>
      <c r="AJ87" s="42"/>
      <c r="AK87" s="42"/>
      <c r="AL87" s="42"/>
    </row>
    <row r="88" spans="5:38" x14ac:dyDescent="0.25">
      <c r="E88" s="6"/>
      <c r="F88" s="74"/>
      <c r="G88" s="42"/>
      <c r="H88" s="42"/>
      <c r="I88" s="42"/>
      <c r="J88" s="42"/>
      <c r="K88" s="42"/>
      <c r="L88" s="42"/>
      <c r="N88" s="42"/>
      <c r="O88" s="42"/>
      <c r="P88" s="42"/>
      <c r="Q88" s="42"/>
      <c r="R88" s="42"/>
      <c r="S88" s="42"/>
      <c r="X88" s="6"/>
      <c r="Y88" s="74"/>
      <c r="Z88" s="42"/>
      <c r="AA88" s="42"/>
      <c r="AB88" s="42"/>
      <c r="AC88" s="42"/>
      <c r="AD88" s="42"/>
      <c r="AE88" s="42"/>
      <c r="AG88" s="42"/>
      <c r="AH88" s="42"/>
      <c r="AI88" s="42"/>
      <c r="AJ88" s="42"/>
      <c r="AK88" s="42"/>
      <c r="AL88" s="42"/>
    </row>
    <row r="89" spans="5:38" x14ac:dyDescent="0.25">
      <c r="E89" s="6"/>
      <c r="F89" s="74"/>
      <c r="G89" s="42"/>
      <c r="H89" s="42"/>
      <c r="I89" s="42"/>
      <c r="J89" s="42"/>
      <c r="K89" s="42"/>
      <c r="L89" s="42"/>
      <c r="N89" s="42"/>
      <c r="O89" s="42"/>
      <c r="P89" s="42"/>
      <c r="Q89" s="42"/>
      <c r="R89" s="42"/>
      <c r="S89" s="42"/>
      <c r="X89" s="6"/>
      <c r="Y89" s="74"/>
      <c r="Z89" s="42"/>
      <c r="AA89" s="42"/>
      <c r="AB89" s="42"/>
      <c r="AC89" s="42"/>
      <c r="AD89" s="42"/>
      <c r="AE89" s="42"/>
      <c r="AG89" s="42"/>
      <c r="AH89" s="42"/>
      <c r="AI89" s="42"/>
      <c r="AJ89" s="42"/>
      <c r="AK89" s="42"/>
      <c r="AL89" s="42"/>
    </row>
    <row r="90" spans="5:38" x14ac:dyDescent="0.25">
      <c r="E90" s="6"/>
      <c r="F90" s="74"/>
      <c r="G90" s="42"/>
      <c r="H90" s="42"/>
      <c r="I90" s="42"/>
      <c r="J90" s="42"/>
      <c r="K90" s="42"/>
      <c r="L90" s="42"/>
      <c r="N90" s="42"/>
      <c r="O90" s="42"/>
      <c r="P90" s="42"/>
      <c r="Q90" s="42"/>
      <c r="R90" s="42"/>
      <c r="S90" s="42"/>
      <c r="X90" s="6"/>
      <c r="Y90" s="74"/>
      <c r="Z90" s="42"/>
      <c r="AA90" s="42"/>
      <c r="AB90" s="42"/>
      <c r="AC90" s="42"/>
      <c r="AD90" s="42"/>
      <c r="AE90" s="42"/>
      <c r="AG90" s="42"/>
      <c r="AH90" s="42"/>
      <c r="AI90" s="42"/>
      <c r="AJ90" s="42"/>
      <c r="AK90" s="42"/>
      <c r="AL90" s="42"/>
    </row>
    <row r="91" spans="5:38" x14ac:dyDescent="0.25">
      <c r="E91" s="6"/>
      <c r="F91" s="74"/>
      <c r="G91" s="42"/>
      <c r="H91" s="42"/>
      <c r="I91" s="42"/>
      <c r="J91" s="42"/>
      <c r="K91" s="42"/>
      <c r="L91" s="42"/>
      <c r="N91" s="42"/>
      <c r="O91" s="42"/>
      <c r="P91" s="42"/>
      <c r="Q91" s="42"/>
      <c r="R91" s="42"/>
      <c r="S91" s="42"/>
      <c r="X91" s="6"/>
      <c r="Y91" s="74"/>
      <c r="Z91" s="42"/>
      <c r="AA91" s="42"/>
      <c r="AB91" s="42"/>
      <c r="AC91" s="42"/>
      <c r="AD91" s="42"/>
      <c r="AE91" s="42"/>
      <c r="AG91" s="42"/>
      <c r="AH91" s="42"/>
      <c r="AI91" s="42"/>
      <c r="AJ91" s="42"/>
      <c r="AK91" s="42"/>
      <c r="AL91" s="42"/>
    </row>
    <row r="92" spans="5:38" x14ac:dyDescent="0.25">
      <c r="E92" s="6"/>
      <c r="F92" s="74"/>
      <c r="G92" s="42"/>
      <c r="H92" s="42"/>
      <c r="I92" s="42"/>
      <c r="J92" s="42"/>
      <c r="K92" s="42"/>
      <c r="L92" s="42"/>
      <c r="N92" s="42"/>
      <c r="O92" s="42"/>
      <c r="P92" s="42"/>
      <c r="Q92" s="42"/>
      <c r="R92" s="42"/>
      <c r="S92" s="42"/>
      <c r="X92" s="6"/>
      <c r="Y92" s="74"/>
      <c r="Z92" s="42"/>
      <c r="AA92" s="42"/>
      <c r="AB92" s="42"/>
      <c r="AC92" s="42"/>
      <c r="AD92" s="42"/>
      <c r="AE92" s="42"/>
      <c r="AG92" s="42"/>
      <c r="AH92" s="42"/>
      <c r="AI92" s="42"/>
      <c r="AJ92" s="42"/>
      <c r="AK92" s="42"/>
      <c r="AL92" s="42"/>
    </row>
    <row r="93" spans="5:38" x14ac:dyDescent="0.25">
      <c r="E93" s="6"/>
      <c r="F93" s="74"/>
      <c r="G93" s="42"/>
      <c r="H93" s="42"/>
      <c r="I93" s="42"/>
      <c r="J93" s="42"/>
      <c r="K93" s="42"/>
      <c r="L93" s="42"/>
      <c r="N93" s="42"/>
      <c r="O93" s="42"/>
      <c r="P93" s="42"/>
      <c r="Q93" s="42"/>
      <c r="R93" s="42"/>
      <c r="S93" s="42"/>
      <c r="X93" s="6"/>
      <c r="Y93" s="74"/>
      <c r="Z93" s="42"/>
      <c r="AA93" s="42"/>
      <c r="AB93" s="42"/>
      <c r="AC93" s="42"/>
      <c r="AD93" s="42"/>
      <c r="AE93" s="42"/>
      <c r="AG93" s="42"/>
      <c r="AH93" s="42"/>
      <c r="AI93" s="42"/>
      <c r="AJ93" s="42"/>
      <c r="AK93" s="42"/>
      <c r="AL93" s="42"/>
    </row>
    <row r="94" spans="5:38" x14ac:dyDescent="0.25">
      <c r="E94" s="6"/>
      <c r="F94" s="74"/>
      <c r="G94" s="42"/>
      <c r="H94" s="42"/>
      <c r="I94" s="42"/>
      <c r="J94" s="42"/>
      <c r="K94" s="42"/>
      <c r="L94" s="42"/>
      <c r="N94" s="42"/>
      <c r="O94" s="42"/>
      <c r="P94" s="42"/>
      <c r="Q94" s="42"/>
      <c r="R94" s="42"/>
      <c r="S94" s="42"/>
      <c r="X94" s="6"/>
      <c r="Y94" s="74"/>
      <c r="Z94" s="42"/>
      <c r="AA94" s="42"/>
      <c r="AB94" s="42"/>
      <c r="AC94" s="42"/>
      <c r="AD94" s="42"/>
      <c r="AE94" s="42"/>
      <c r="AG94" s="42"/>
      <c r="AH94" s="42"/>
      <c r="AI94" s="42"/>
      <c r="AJ94" s="42"/>
      <c r="AK94" s="42"/>
      <c r="AL94" s="42"/>
    </row>
    <row r="95" spans="5:38" x14ac:dyDescent="0.25">
      <c r="E95" s="6"/>
      <c r="F95" s="74"/>
      <c r="G95" s="42"/>
      <c r="H95" s="42"/>
      <c r="I95" s="42"/>
      <c r="J95" s="42"/>
      <c r="K95" s="42"/>
      <c r="L95" s="42"/>
      <c r="N95" s="42"/>
      <c r="O95" s="42"/>
      <c r="P95" s="42"/>
      <c r="Q95" s="42"/>
      <c r="R95" s="42"/>
      <c r="S95" s="42"/>
      <c r="X95" s="6"/>
      <c r="Y95" s="74"/>
      <c r="Z95" s="42"/>
      <c r="AA95" s="42"/>
      <c r="AB95" s="42"/>
      <c r="AC95" s="42"/>
      <c r="AD95" s="42"/>
      <c r="AE95" s="42"/>
      <c r="AG95" s="42"/>
      <c r="AH95" s="42"/>
      <c r="AI95" s="42"/>
      <c r="AJ95" s="42"/>
      <c r="AK95" s="42"/>
      <c r="AL95" s="42"/>
    </row>
    <row r="96" spans="5:38" x14ac:dyDescent="0.25">
      <c r="E96" s="6"/>
      <c r="F96" s="74"/>
      <c r="G96" s="42"/>
      <c r="H96" s="42"/>
      <c r="I96" s="42"/>
      <c r="J96" s="42"/>
      <c r="K96" s="42"/>
      <c r="L96" s="42"/>
      <c r="N96" s="42"/>
      <c r="O96" s="42"/>
      <c r="P96" s="42"/>
      <c r="Q96" s="42"/>
      <c r="R96" s="42"/>
      <c r="S96" s="42"/>
      <c r="X96" s="6"/>
      <c r="Y96" s="74"/>
      <c r="Z96" s="42"/>
      <c r="AA96" s="42"/>
      <c r="AB96" s="42"/>
      <c r="AC96" s="42"/>
      <c r="AD96" s="42"/>
      <c r="AE96" s="42"/>
      <c r="AG96" s="42"/>
      <c r="AH96" s="42"/>
      <c r="AI96" s="42"/>
      <c r="AJ96" s="42"/>
      <c r="AK96" s="42"/>
      <c r="AL96" s="42"/>
    </row>
    <row r="97" spans="5:38" x14ac:dyDescent="0.25">
      <c r="E97" s="6"/>
      <c r="F97" s="74"/>
      <c r="G97" s="42"/>
      <c r="H97" s="42"/>
      <c r="I97" s="42"/>
      <c r="J97" s="42"/>
      <c r="K97" s="42"/>
      <c r="L97" s="42"/>
      <c r="N97" s="42"/>
      <c r="O97" s="42"/>
      <c r="P97" s="42"/>
      <c r="Q97" s="42"/>
      <c r="R97" s="42"/>
      <c r="S97" s="42"/>
      <c r="X97" s="6"/>
      <c r="Y97" s="74"/>
      <c r="Z97" s="42"/>
      <c r="AA97" s="42"/>
      <c r="AB97" s="42"/>
      <c r="AC97" s="42"/>
      <c r="AD97" s="42"/>
      <c r="AE97" s="42"/>
      <c r="AG97" s="42"/>
      <c r="AH97" s="42"/>
      <c r="AI97" s="42"/>
      <c r="AJ97" s="42"/>
      <c r="AK97" s="42"/>
      <c r="AL97" s="42"/>
    </row>
    <row r="98" spans="5:38" x14ac:dyDescent="0.25">
      <c r="E98" s="6"/>
      <c r="F98" s="74"/>
      <c r="G98" s="42"/>
      <c r="H98" s="42"/>
      <c r="I98" s="42"/>
      <c r="J98" s="42"/>
      <c r="K98" s="42"/>
      <c r="L98" s="42"/>
      <c r="N98" s="42"/>
      <c r="O98" s="42"/>
      <c r="P98" s="42"/>
      <c r="Q98" s="42"/>
      <c r="R98" s="42"/>
      <c r="S98" s="42"/>
      <c r="X98" s="6"/>
      <c r="Y98" s="74"/>
      <c r="Z98" s="42"/>
      <c r="AA98" s="42"/>
      <c r="AB98" s="42"/>
      <c r="AC98" s="42"/>
      <c r="AD98" s="42"/>
      <c r="AE98" s="42"/>
      <c r="AG98" s="42"/>
      <c r="AH98" s="42"/>
      <c r="AI98" s="42"/>
      <c r="AJ98" s="42"/>
      <c r="AK98" s="42"/>
      <c r="AL98" s="42"/>
    </row>
    <row r="99" spans="5:38" x14ac:dyDescent="0.25">
      <c r="E99" s="6"/>
      <c r="F99" s="74"/>
      <c r="G99" s="42"/>
      <c r="H99" s="42"/>
      <c r="I99" s="42"/>
      <c r="J99" s="42"/>
      <c r="K99" s="42"/>
      <c r="L99" s="42"/>
      <c r="N99" s="42"/>
      <c r="O99" s="42"/>
      <c r="P99" s="42"/>
      <c r="Q99" s="42"/>
      <c r="R99" s="42"/>
      <c r="S99" s="42"/>
      <c r="X99" s="6"/>
      <c r="Y99" s="74"/>
      <c r="Z99" s="42"/>
      <c r="AA99" s="42"/>
      <c r="AB99" s="42"/>
      <c r="AC99" s="42"/>
      <c r="AD99" s="42"/>
      <c r="AE99" s="42"/>
      <c r="AG99" s="42"/>
      <c r="AH99" s="42"/>
      <c r="AI99" s="42"/>
      <c r="AJ99" s="42"/>
      <c r="AK99" s="42"/>
      <c r="AL99" s="42"/>
    </row>
    <row r="100" spans="5:38" x14ac:dyDescent="0.25">
      <c r="E100" s="6"/>
      <c r="F100" s="74"/>
      <c r="G100" s="42"/>
      <c r="H100" s="42"/>
      <c r="I100" s="42"/>
      <c r="J100" s="42"/>
      <c r="K100" s="42"/>
      <c r="L100" s="42"/>
      <c r="N100" s="42"/>
      <c r="O100" s="42"/>
      <c r="P100" s="42"/>
      <c r="Q100" s="42"/>
      <c r="R100" s="42"/>
      <c r="S100" s="42"/>
      <c r="X100" s="6"/>
      <c r="Y100" s="74"/>
      <c r="Z100" s="42"/>
      <c r="AA100" s="42"/>
      <c r="AB100" s="42"/>
      <c r="AC100" s="42"/>
      <c r="AD100" s="42"/>
      <c r="AE100" s="42"/>
      <c r="AG100" s="42"/>
      <c r="AH100" s="42"/>
      <c r="AI100" s="42"/>
      <c r="AJ100" s="42"/>
      <c r="AK100" s="42"/>
      <c r="AL100" s="42"/>
    </row>
    <row r="101" spans="5:38" x14ac:dyDescent="0.25">
      <c r="E101" s="6"/>
      <c r="F101" s="74"/>
      <c r="G101" s="42"/>
      <c r="H101" s="42"/>
      <c r="I101" s="42"/>
      <c r="J101" s="42"/>
      <c r="K101" s="42"/>
      <c r="L101" s="42"/>
      <c r="N101" s="42"/>
      <c r="O101" s="42"/>
      <c r="P101" s="42"/>
      <c r="Q101" s="42"/>
      <c r="R101" s="42"/>
      <c r="S101" s="42"/>
      <c r="X101" s="6"/>
      <c r="Y101" s="74"/>
      <c r="Z101" s="42"/>
      <c r="AA101" s="42"/>
      <c r="AB101" s="42"/>
      <c r="AC101" s="42"/>
      <c r="AD101" s="42"/>
      <c r="AE101" s="42"/>
      <c r="AG101" s="42"/>
      <c r="AH101" s="42"/>
      <c r="AI101" s="42"/>
      <c r="AJ101" s="42"/>
      <c r="AK101" s="42"/>
      <c r="AL101" s="42"/>
    </row>
    <row r="102" spans="5:38" x14ac:dyDescent="0.25">
      <c r="E102" s="6"/>
      <c r="F102" s="74"/>
      <c r="G102" s="42"/>
      <c r="H102" s="42"/>
      <c r="I102" s="42"/>
      <c r="J102" s="42"/>
      <c r="K102" s="42"/>
      <c r="L102" s="42"/>
      <c r="N102" s="42"/>
      <c r="O102" s="42"/>
      <c r="P102" s="42"/>
      <c r="Q102" s="42"/>
      <c r="R102" s="42"/>
      <c r="S102" s="42"/>
      <c r="X102" s="6"/>
      <c r="Y102" s="74"/>
      <c r="Z102" s="42"/>
      <c r="AA102" s="42"/>
      <c r="AB102" s="42"/>
      <c r="AC102" s="42"/>
      <c r="AD102" s="42"/>
      <c r="AE102" s="42"/>
      <c r="AG102" s="42"/>
      <c r="AH102" s="42"/>
      <c r="AI102" s="42"/>
      <c r="AJ102" s="42"/>
      <c r="AK102" s="42"/>
      <c r="AL102" s="42"/>
    </row>
    <row r="103" spans="5:38" x14ac:dyDescent="0.25">
      <c r="E103" s="6"/>
      <c r="F103" s="74"/>
      <c r="G103" s="42"/>
      <c r="H103" s="42"/>
      <c r="I103" s="42"/>
      <c r="J103" s="42"/>
      <c r="K103" s="42"/>
      <c r="L103" s="42"/>
      <c r="N103" s="42"/>
      <c r="O103" s="42"/>
      <c r="P103" s="42"/>
      <c r="Q103" s="42"/>
      <c r="R103" s="42"/>
      <c r="S103" s="42"/>
      <c r="X103" s="6"/>
      <c r="Y103" s="74"/>
      <c r="Z103" s="42"/>
      <c r="AA103" s="42"/>
      <c r="AB103" s="42"/>
      <c r="AC103" s="42"/>
      <c r="AD103" s="42"/>
      <c r="AE103" s="42"/>
      <c r="AG103" s="42"/>
      <c r="AH103" s="42"/>
      <c r="AI103" s="42"/>
      <c r="AJ103" s="42"/>
      <c r="AK103" s="42"/>
      <c r="AL103" s="42"/>
    </row>
    <row r="104" spans="5:38" x14ac:dyDescent="0.25">
      <c r="E104" s="6"/>
      <c r="F104" s="74"/>
      <c r="G104" s="42"/>
      <c r="H104" s="42"/>
      <c r="I104" s="42"/>
      <c r="J104" s="42"/>
      <c r="K104" s="42"/>
      <c r="L104" s="42"/>
      <c r="N104" s="42"/>
      <c r="O104" s="42"/>
      <c r="P104" s="42"/>
      <c r="Q104" s="42"/>
      <c r="R104" s="42"/>
      <c r="S104" s="42"/>
      <c r="X104" s="6"/>
      <c r="Y104" s="74"/>
      <c r="Z104" s="42"/>
      <c r="AA104" s="42"/>
      <c r="AB104" s="42"/>
      <c r="AC104" s="42"/>
      <c r="AD104" s="42"/>
      <c r="AE104" s="42"/>
      <c r="AG104" s="42"/>
      <c r="AH104" s="42"/>
      <c r="AI104" s="42"/>
      <c r="AJ104" s="42"/>
      <c r="AK104" s="42"/>
      <c r="AL104" s="42"/>
    </row>
    <row r="105" spans="5:38" x14ac:dyDescent="0.25">
      <c r="E105" s="6"/>
      <c r="F105" s="74"/>
      <c r="G105" s="42"/>
      <c r="H105" s="42"/>
      <c r="I105" s="42"/>
      <c r="J105" s="42"/>
      <c r="K105" s="42"/>
      <c r="L105" s="42"/>
      <c r="N105" s="42"/>
      <c r="O105" s="42"/>
      <c r="P105" s="42"/>
      <c r="Q105" s="42"/>
      <c r="R105" s="42"/>
      <c r="S105" s="42"/>
      <c r="X105" s="6"/>
      <c r="Y105" s="74"/>
      <c r="Z105" s="42"/>
      <c r="AA105" s="42"/>
      <c r="AB105" s="42"/>
      <c r="AC105" s="42"/>
      <c r="AD105" s="42"/>
      <c r="AE105" s="42"/>
      <c r="AG105" s="42"/>
      <c r="AH105" s="42"/>
      <c r="AI105" s="42"/>
      <c r="AJ105" s="42"/>
      <c r="AK105" s="42"/>
      <c r="AL105" s="42"/>
    </row>
    <row r="106" spans="5:38" x14ac:dyDescent="0.25">
      <c r="E106" s="6"/>
      <c r="F106" s="74"/>
      <c r="G106" s="42"/>
      <c r="H106" s="42"/>
      <c r="I106" s="42"/>
      <c r="J106" s="42"/>
      <c r="K106" s="42"/>
      <c r="L106" s="42"/>
      <c r="N106" s="42"/>
      <c r="O106" s="42"/>
      <c r="P106" s="42"/>
      <c r="Q106" s="42"/>
      <c r="R106" s="42"/>
      <c r="S106" s="42"/>
      <c r="X106" s="6"/>
      <c r="Y106" s="74"/>
      <c r="Z106" s="42"/>
      <c r="AA106" s="42"/>
      <c r="AB106" s="42"/>
      <c r="AC106" s="42"/>
      <c r="AD106" s="42"/>
      <c r="AE106" s="42"/>
      <c r="AG106" s="42"/>
      <c r="AH106" s="42"/>
      <c r="AI106" s="42"/>
      <c r="AJ106" s="42"/>
      <c r="AK106" s="42"/>
      <c r="AL106" s="42"/>
    </row>
    <row r="107" spans="5:38" x14ac:dyDescent="0.25">
      <c r="E107" s="6"/>
      <c r="F107" s="74"/>
      <c r="G107" s="42"/>
      <c r="H107" s="42"/>
      <c r="I107" s="42"/>
      <c r="J107" s="42"/>
      <c r="K107" s="42"/>
      <c r="L107" s="42"/>
      <c r="N107" s="42"/>
      <c r="O107" s="42"/>
      <c r="P107" s="42"/>
      <c r="Q107" s="42"/>
      <c r="R107" s="42"/>
      <c r="S107" s="42"/>
      <c r="X107" s="6"/>
      <c r="Y107" s="74"/>
      <c r="Z107" s="42"/>
      <c r="AA107" s="42"/>
      <c r="AB107" s="42"/>
      <c r="AC107" s="42"/>
      <c r="AD107" s="42"/>
      <c r="AE107" s="42"/>
      <c r="AG107" s="42"/>
      <c r="AH107" s="42"/>
      <c r="AI107" s="42"/>
      <c r="AJ107" s="42"/>
      <c r="AK107" s="42"/>
      <c r="AL107" s="42"/>
    </row>
    <row r="108" spans="5:38" x14ac:dyDescent="0.25">
      <c r="E108" s="6"/>
      <c r="F108" s="74"/>
      <c r="G108" s="42"/>
      <c r="H108" s="42"/>
      <c r="I108" s="42"/>
      <c r="J108" s="42"/>
      <c r="K108" s="42"/>
      <c r="L108" s="42"/>
      <c r="N108" s="42"/>
      <c r="O108" s="42"/>
      <c r="P108" s="42"/>
      <c r="Q108" s="42"/>
      <c r="R108" s="42"/>
      <c r="S108" s="42"/>
      <c r="X108" s="6"/>
      <c r="Y108" s="74"/>
      <c r="Z108" s="42"/>
      <c r="AA108" s="42"/>
      <c r="AB108" s="42"/>
      <c r="AC108" s="42"/>
      <c r="AD108" s="42"/>
      <c r="AE108" s="42"/>
      <c r="AG108" s="42"/>
      <c r="AH108" s="42"/>
      <c r="AI108" s="42"/>
      <c r="AJ108" s="42"/>
      <c r="AK108" s="42"/>
      <c r="AL108" s="42"/>
    </row>
    <row r="109" spans="5:38" x14ac:dyDescent="0.25">
      <c r="E109" s="6"/>
      <c r="F109" s="74"/>
      <c r="G109" s="42"/>
      <c r="H109" s="42"/>
      <c r="I109" s="42"/>
      <c r="J109" s="42"/>
      <c r="K109" s="42"/>
      <c r="L109" s="42"/>
      <c r="N109" s="42"/>
      <c r="O109" s="42"/>
      <c r="P109" s="42"/>
      <c r="Q109" s="42"/>
      <c r="R109" s="42"/>
      <c r="S109" s="42"/>
      <c r="X109" s="6"/>
      <c r="Y109" s="74"/>
      <c r="Z109" s="42"/>
      <c r="AA109" s="42"/>
      <c r="AB109" s="42"/>
      <c r="AC109" s="42"/>
      <c r="AD109" s="42"/>
      <c r="AE109" s="42"/>
      <c r="AG109" s="42"/>
      <c r="AH109" s="42"/>
      <c r="AI109" s="42"/>
      <c r="AJ109" s="42"/>
      <c r="AK109" s="42"/>
      <c r="AL109" s="42"/>
    </row>
    <row r="110" spans="5:38" x14ac:dyDescent="0.25">
      <c r="E110" s="6"/>
      <c r="F110" s="74"/>
      <c r="G110" s="42"/>
      <c r="H110" s="42"/>
      <c r="I110" s="42"/>
      <c r="J110" s="42"/>
      <c r="K110" s="42"/>
      <c r="L110" s="42"/>
      <c r="N110" s="42"/>
      <c r="O110" s="42"/>
      <c r="P110" s="42"/>
      <c r="Q110" s="42"/>
      <c r="R110" s="42"/>
      <c r="S110" s="42"/>
      <c r="X110" s="6"/>
      <c r="Y110" s="74"/>
      <c r="Z110" s="42"/>
      <c r="AA110" s="42"/>
      <c r="AB110" s="42"/>
      <c r="AC110" s="42"/>
      <c r="AD110" s="42"/>
      <c r="AE110" s="42"/>
      <c r="AG110" s="42"/>
      <c r="AH110" s="42"/>
      <c r="AI110" s="42"/>
      <c r="AJ110" s="42"/>
      <c r="AK110" s="42"/>
      <c r="AL110" s="42"/>
    </row>
    <row r="111" spans="5:38" x14ac:dyDescent="0.25">
      <c r="E111" s="6"/>
      <c r="F111" s="74"/>
      <c r="G111" s="42"/>
      <c r="H111" s="42"/>
      <c r="I111" s="42"/>
      <c r="J111" s="42"/>
      <c r="K111" s="42"/>
      <c r="L111" s="42"/>
      <c r="N111" s="42"/>
      <c r="O111" s="42"/>
      <c r="P111" s="42"/>
      <c r="Q111" s="42"/>
      <c r="R111" s="42"/>
      <c r="S111" s="42"/>
      <c r="X111" s="6"/>
      <c r="Y111" s="74"/>
      <c r="Z111" s="42"/>
      <c r="AA111" s="42"/>
      <c r="AB111" s="42"/>
      <c r="AC111" s="42"/>
      <c r="AD111" s="42"/>
      <c r="AE111" s="42"/>
      <c r="AG111" s="42"/>
      <c r="AH111" s="42"/>
      <c r="AI111" s="42"/>
      <c r="AJ111" s="42"/>
      <c r="AK111" s="42"/>
      <c r="AL111" s="42"/>
    </row>
    <row r="112" spans="5:38" x14ac:dyDescent="0.25">
      <c r="E112" s="6"/>
      <c r="F112" s="74"/>
      <c r="G112" s="42"/>
      <c r="H112" s="42"/>
      <c r="I112" s="42"/>
      <c r="J112" s="42"/>
      <c r="K112" s="42"/>
      <c r="L112" s="42"/>
      <c r="N112" s="42"/>
      <c r="O112" s="42"/>
      <c r="P112" s="42"/>
      <c r="Q112" s="42"/>
      <c r="R112" s="42"/>
      <c r="S112" s="42"/>
      <c r="X112" s="6"/>
      <c r="Y112" s="74"/>
      <c r="Z112" s="42"/>
      <c r="AA112" s="42"/>
      <c r="AB112" s="42"/>
      <c r="AC112" s="42"/>
      <c r="AD112" s="42"/>
      <c r="AE112" s="42"/>
      <c r="AG112" s="42"/>
      <c r="AH112" s="42"/>
      <c r="AI112" s="42"/>
      <c r="AJ112" s="42"/>
      <c r="AK112" s="42"/>
      <c r="AL112" s="42"/>
    </row>
    <row r="113" spans="5:38" x14ac:dyDescent="0.25">
      <c r="E113" s="6"/>
      <c r="F113" s="74"/>
      <c r="G113" s="42"/>
      <c r="H113" s="42"/>
      <c r="I113" s="42"/>
      <c r="J113" s="42"/>
      <c r="K113" s="42"/>
      <c r="L113" s="42"/>
      <c r="N113" s="42"/>
      <c r="O113" s="42"/>
      <c r="P113" s="42"/>
      <c r="Q113" s="42"/>
      <c r="R113" s="42"/>
      <c r="S113" s="42"/>
      <c r="X113" s="6"/>
      <c r="Y113" s="74"/>
      <c r="Z113" s="42"/>
      <c r="AA113" s="42"/>
      <c r="AB113" s="42"/>
      <c r="AC113" s="42"/>
      <c r="AD113" s="42"/>
      <c r="AE113" s="42"/>
      <c r="AG113" s="42"/>
      <c r="AH113" s="42"/>
      <c r="AI113" s="42"/>
      <c r="AJ113" s="42"/>
      <c r="AK113" s="42"/>
      <c r="AL113" s="42"/>
    </row>
    <row r="114" spans="5:38" x14ac:dyDescent="0.25">
      <c r="E114" s="6"/>
      <c r="F114" s="74"/>
      <c r="G114" s="42"/>
      <c r="H114" s="42"/>
      <c r="I114" s="42"/>
      <c r="J114" s="42"/>
      <c r="K114" s="42"/>
      <c r="L114" s="42"/>
      <c r="N114" s="42"/>
      <c r="O114" s="42"/>
      <c r="P114" s="42"/>
      <c r="Q114" s="42"/>
      <c r="R114" s="42"/>
      <c r="S114" s="42"/>
      <c r="X114" s="6"/>
      <c r="Y114" s="74"/>
      <c r="Z114" s="42"/>
      <c r="AA114" s="42"/>
      <c r="AB114" s="42"/>
      <c r="AC114" s="42"/>
      <c r="AD114" s="42"/>
      <c r="AE114" s="42"/>
      <c r="AG114" s="42"/>
      <c r="AH114" s="42"/>
      <c r="AI114" s="42"/>
      <c r="AJ114" s="42"/>
      <c r="AK114" s="42"/>
      <c r="AL114" s="42"/>
    </row>
    <row r="115" spans="5:38" x14ac:dyDescent="0.25">
      <c r="E115" s="6"/>
      <c r="F115" s="74"/>
      <c r="G115" s="42"/>
      <c r="H115" s="42"/>
      <c r="I115" s="42"/>
      <c r="J115" s="42"/>
      <c r="K115" s="42"/>
      <c r="L115" s="42"/>
      <c r="N115" s="42"/>
      <c r="O115" s="42"/>
      <c r="P115" s="42"/>
      <c r="Q115" s="42"/>
      <c r="R115" s="42"/>
      <c r="S115" s="42"/>
      <c r="X115" s="6"/>
      <c r="Y115" s="74"/>
      <c r="Z115" s="42"/>
      <c r="AA115" s="42"/>
      <c r="AB115" s="42"/>
      <c r="AC115" s="42"/>
      <c r="AD115" s="42"/>
      <c r="AE115" s="42"/>
      <c r="AG115" s="42"/>
      <c r="AH115" s="42"/>
      <c r="AI115" s="42"/>
      <c r="AJ115" s="42"/>
      <c r="AK115" s="42"/>
      <c r="AL115" s="42"/>
    </row>
    <row r="116" spans="5:38" x14ac:dyDescent="0.25">
      <c r="E116" s="6"/>
      <c r="F116" s="74"/>
      <c r="G116" s="42"/>
      <c r="H116" s="42"/>
      <c r="I116" s="42"/>
      <c r="J116" s="42"/>
      <c r="K116" s="42"/>
      <c r="L116" s="42"/>
      <c r="N116" s="42"/>
      <c r="O116" s="42"/>
      <c r="P116" s="42"/>
      <c r="Q116" s="42"/>
      <c r="R116" s="42"/>
      <c r="S116" s="42"/>
      <c r="X116" s="6"/>
      <c r="Y116" s="74"/>
      <c r="Z116" s="42"/>
      <c r="AA116" s="42"/>
      <c r="AB116" s="42"/>
      <c r="AC116" s="42"/>
      <c r="AD116" s="42"/>
      <c r="AE116" s="42"/>
      <c r="AG116" s="42"/>
      <c r="AH116" s="42"/>
      <c r="AI116" s="42"/>
      <c r="AJ116" s="42"/>
      <c r="AK116" s="42"/>
      <c r="AL116" s="42"/>
    </row>
    <row r="117" spans="5:38" x14ac:dyDescent="0.25">
      <c r="E117" s="6"/>
      <c r="F117" s="74"/>
      <c r="G117" s="42"/>
      <c r="H117" s="42"/>
      <c r="I117" s="42"/>
      <c r="J117" s="42"/>
      <c r="K117" s="42"/>
      <c r="L117" s="42"/>
      <c r="N117" s="42"/>
      <c r="O117" s="42"/>
      <c r="P117" s="42"/>
      <c r="Q117" s="42"/>
      <c r="R117" s="42"/>
      <c r="S117" s="42"/>
      <c r="X117" s="6"/>
      <c r="Y117" s="74"/>
      <c r="Z117" s="42"/>
      <c r="AA117" s="42"/>
      <c r="AB117" s="42"/>
      <c r="AC117" s="42"/>
      <c r="AD117" s="42"/>
      <c r="AE117" s="42"/>
      <c r="AG117" s="42"/>
      <c r="AH117" s="42"/>
      <c r="AI117" s="42"/>
      <c r="AJ117" s="42"/>
      <c r="AK117" s="42"/>
      <c r="AL117" s="42"/>
    </row>
    <row r="118" spans="5:38" x14ac:dyDescent="0.25">
      <c r="E118" s="6"/>
      <c r="F118" s="74"/>
      <c r="G118" s="42"/>
      <c r="H118" s="42"/>
      <c r="I118" s="42"/>
      <c r="J118" s="42"/>
      <c r="K118" s="42"/>
      <c r="L118" s="42"/>
      <c r="N118" s="42"/>
      <c r="O118" s="42"/>
      <c r="P118" s="42"/>
      <c r="Q118" s="42"/>
      <c r="R118" s="42"/>
      <c r="S118" s="42"/>
      <c r="X118" s="6"/>
      <c r="Y118" s="74"/>
      <c r="Z118" s="42"/>
      <c r="AA118" s="42"/>
      <c r="AB118" s="42"/>
      <c r="AC118" s="42"/>
      <c r="AD118" s="42"/>
      <c r="AE118" s="42"/>
      <c r="AG118" s="42"/>
      <c r="AH118" s="42"/>
      <c r="AI118" s="42"/>
      <c r="AJ118" s="42"/>
      <c r="AK118" s="42"/>
      <c r="AL118" s="42"/>
    </row>
    <row r="119" spans="5:38" x14ac:dyDescent="0.25">
      <c r="E119" s="6"/>
      <c r="F119" s="74"/>
      <c r="G119" s="42"/>
      <c r="H119" s="42"/>
      <c r="I119" s="42"/>
      <c r="J119" s="42"/>
      <c r="K119" s="42"/>
      <c r="L119" s="42"/>
      <c r="N119" s="42"/>
      <c r="O119" s="42"/>
      <c r="P119" s="42"/>
      <c r="Q119" s="42"/>
      <c r="R119" s="42"/>
      <c r="S119" s="42"/>
      <c r="X119" s="6"/>
      <c r="Y119" s="74"/>
      <c r="Z119" s="42"/>
      <c r="AA119" s="42"/>
      <c r="AB119" s="42"/>
      <c r="AC119" s="42"/>
      <c r="AD119" s="42"/>
      <c r="AE119" s="42"/>
      <c r="AG119" s="42"/>
      <c r="AH119" s="42"/>
      <c r="AI119" s="42"/>
      <c r="AJ119" s="42"/>
      <c r="AK119" s="42"/>
      <c r="AL119" s="42"/>
    </row>
    <row r="120" spans="5:38" x14ac:dyDescent="0.25">
      <c r="E120" s="6"/>
      <c r="F120" s="74"/>
      <c r="G120" s="42"/>
      <c r="H120" s="42"/>
      <c r="I120" s="42"/>
      <c r="J120" s="42"/>
      <c r="K120" s="42"/>
      <c r="L120" s="42"/>
      <c r="N120" s="42"/>
      <c r="O120" s="42"/>
      <c r="P120" s="42"/>
      <c r="Q120" s="42"/>
      <c r="R120" s="42"/>
      <c r="S120" s="42"/>
      <c r="X120" s="6"/>
      <c r="Y120" s="74"/>
      <c r="Z120" s="42"/>
      <c r="AA120" s="42"/>
      <c r="AB120" s="42"/>
      <c r="AC120" s="42"/>
      <c r="AD120" s="42"/>
      <c r="AE120" s="42"/>
      <c r="AG120" s="42"/>
      <c r="AH120" s="42"/>
      <c r="AI120" s="42"/>
      <c r="AJ120" s="42"/>
      <c r="AK120" s="42"/>
      <c r="AL120" s="42"/>
    </row>
    <row r="121" spans="5:38" x14ac:dyDescent="0.25">
      <c r="E121" s="6"/>
      <c r="F121" s="74"/>
      <c r="G121" s="42"/>
      <c r="H121" s="42"/>
      <c r="I121" s="42"/>
      <c r="J121" s="42"/>
      <c r="K121" s="42"/>
      <c r="L121" s="42"/>
      <c r="N121" s="42"/>
      <c r="O121" s="42"/>
      <c r="P121" s="42"/>
      <c r="Q121" s="42"/>
      <c r="R121" s="42"/>
      <c r="S121" s="42"/>
      <c r="X121" s="6"/>
      <c r="Y121" s="74"/>
      <c r="Z121" s="42"/>
      <c r="AA121" s="42"/>
      <c r="AB121" s="42"/>
      <c r="AC121" s="42"/>
      <c r="AD121" s="42"/>
      <c r="AE121" s="42"/>
      <c r="AG121" s="42"/>
      <c r="AH121" s="42"/>
      <c r="AI121" s="42"/>
      <c r="AJ121" s="42"/>
      <c r="AK121" s="42"/>
      <c r="AL121" s="42"/>
    </row>
    <row r="122" spans="5:38" x14ac:dyDescent="0.25">
      <c r="E122" s="6"/>
      <c r="F122" s="74"/>
      <c r="G122" s="42"/>
      <c r="H122" s="42"/>
      <c r="I122" s="42"/>
      <c r="J122" s="42"/>
      <c r="K122" s="42"/>
      <c r="L122" s="42"/>
      <c r="N122" s="42"/>
      <c r="O122" s="42"/>
      <c r="P122" s="42"/>
      <c r="Q122" s="42"/>
      <c r="R122" s="42"/>
      <c r="S122" s="42"/>
      <c r="X122" s="6"/>
      <c r="Y122" s="74"/>
      <c r="Z122" s="42"/>
      <c r="AA122" s="42"/>
      <c r="AB122" s="42"/>
      <c r="AC122" s="42"/>
      <c r="AD122" s="42"/>
      <c r="AE122" s="42"/>
      <c r="AG122" s="42"/>
      <c r="AH122" s="42"/>
      <c r="AI122" s="42"/>
      <c r="AJ122" s="42"/>
      <c r="AK122" s="42"/>
      <c r="AL122" s="42"/>
    </row>
    <row r="123" spans="5:38" x14ac:dyDescent="0.25">
      <c r="E123" s="6"/>
      <c r="F123" s="74"/>
      <c r="G123" s="42"/>
      <c r="H123" s="42"/>
      <c r="I123" s="42"/>
      <c r="J123" s="42"/>
      <c r="K123" s="42"/>
      <c r="L123" s="42"/>
      <c r="N123" s="42"/>
      <c r="O123" s="42"/>
      <c r="P123" s="42"/>
      <c r="Q123" s="42"/>
      <c r="R123" s="42"/>
      <c r="S123" s="42"/>
      <c r="X123" s="6"/>
      <c r="Y123" s="74"/>
      <c r="Z123" s="42"/>
      <c r="AA123" s="42"/>
      <c r="AB123" s="42"/>
      <c r="AC123" s="42"/>
      <c r="AD123" s="42"/>
      <c r="AE123" s="42"/>
      <c r="AG123" s="42"/>
      <c r="AH123" s="42"/>
      <c r="AI123" s="42"/>
      <c r="AJ123" s="42"/>
      <c r="AK123" s="42"/>
      <c r="AL123" s="42"/>
    </row>
    <row r="124" spans="5:38" x14ac:dyDescent="0.25">
      <c r="E124" s="6"/>
      <c r="F124" s="74"/>
      <c r="G124" s="42"/>
      <c r="H124" s="42"/>
      <c r="I124" s="42"/>
      <c r="J124" s="42"/>
      <c r="K124" s="42"/>
      <c r="L124" s="42"/>
      <c r="N124" s="42"/>
      <c r="O124" s="42"/>
      <c r="P124" s="42"/>
      <c r="Q124" s="42"/>
      <c r="R124" s="42"/>
      <c r="S124" s="42"/>
      <c r="X124" s="6"/>
      <c r="Y124" s="74"/>
      <c r="Z124" s="42"/>
      <c r="AA124" s="42"/>
      <c r="AB124" s="42"/>
      <c r="AC124" s="42"/>
      <c r="AD124" s="42"/>
      <c r="AE124" s="42"/>
      <c r="AG124" s="42"/>
      <c r="AH124" s="42"/>
      <c r="AI124" s="42"/>
      <c r="AJ124" s="42"/>
      <c r="AK124" s="42"/>
      <c r="AL124" s="42"/>
    </row>
    <row r="125" spans="5:38" x14ac:dyDescent="0.25">
      <c r="E125" s="6"/>
      <c r="F125" s="74"/>
      <c r="G125" s="42"/>
      <c r="H125" s="42"/>
      <c r="I125" s="42"/>
      <c r="J125" s="42"/>
      <c r="K125" s="42"/>
      <c r="L125" s="42"/>
      <c r="N125" s="42"/>
      <c r="O125" s="42"/>
      <c r="P125" s="42"/>
      <c r="Q125" s="42"/>
      <c r="R125" s="42"/>
      <c r="S125" s="42"/>
      <c r="X125" s="6"/>
      <c r="Y125" s="74"/>
      <c r="Z125" s="42"/>
      <c r="AA125" s="42"/>
      <c r="AB125" s="42"/>
      <c r="AC125" s="42"/>
      <c r="AD125" s="42"/>
      <c r="AE125" s="42"/>
      <c r="AG125" s="42"/>
      <c r="AH125" s="42"/>
      <c r="AI125" s="42"/>
      <c r="AJ125" s="42"/>
      <c r="AK125" s="42"/>
      <c r="AL125" s="42"/>
    </row>
    <row r="126" spans="5:38" x14ac:dyDescent="0.25">
      <c r="E126" s="6"/>
      <c r="F126" s="74"/>
      <c r="G126" s="42"/>
      <c r="H126" s="42"/>
      <c r="I126" s="42"/>
      <c r="J126" s="42"/>
      <c r="K126" s="42"/>
      <c r="L126" s="42"/>
      <c r="N126" s="42"/>
      <c r="O126" s="42"/>
      <c r="P126" s="42"/>
      <c r="Q126" s="42"/>
      <c r="R126" s="42"/>
      <c r="S126" s="42"/>
      <c r="X126" s="6"/>
      <c r="Y126" s="74"/>
      <c r="Z126" s="42"/>
      <c r="AA126" s="42"/>
      <c r="AB126" s="42"/>
      <c r="AC126" s="42"/>
      <c r="AD126" s="42"/>
      <c r="AE126" s="42"/>
      <c r="AG126" s="42"/>
      <c r="AH126" s="42"/>
      <c r="AI126" s="42"/>
      <c r="AJ126" s="42"/>
      <c r="AK126" s="42"/>
      <c r="AL126" s="42"/>
    </row>
    <row r="127" spans="5:38" x14ac:dyDescent="0.25">
      <c r="E127" s="6"/>
      <c r="F127" s="74"/>
      <c r="G127" s="42"/>
      <c r="H127" s="42"/>
      <c r="I127" s="42"/>
      <c r="J127" s="42"/>
      <c r="K127" s="42"/>
      <c r="L127" s="42"/>
      <c r="N127" s="42"/>
      <c r="O127" s="42"/>
      <c r="P127" s="42"/>
      <c r="Q127" s="42"/>
      <c r="R127" s="42"/>
      <c r="S127" s="42"/>
      <c r="X127" s="6"/>
      <c r="Y127" s="74"/>
      <c r="Z127" s="42"/>
      <c r="AA127" s="42"/>
      <c r="AB127" s="42"/>
      <c r="AC127" s="42"/>
      <c r="AD127" s="42"/>
      <c r="AE127" s="42"/>
      <c r="AG127" s="42"/>
      <c r="AH127" s="42"/>
      <c r="AI127" s="42"/>
      <c r="AJ127" s="42"/>
      <c r="AK127" s="42"/>
      <c r="AL127" s="42"/>
    </row>
    <row r="128" spans="5:38" x14ac:dyDescent="0.25">
      <c r="E128" s="6"/>
      <c r="F128" s="74"/>
      <c r="G128" s="42"/>
      <c r="H128" s="42"/>
      <c r="I128" s="42"/>
      <c r="J128" s="42"/>
      <c r="K128" s="42"/>
      <c r="L128" s="42"/>
      <c r="N128" s="42"/>
      <c r="O128" s="42"/>
      <c r="P128" s="42"/>
      <c r="Q128" s="42"/>
      <c r="R128" s="42"/>
      <c r="S128" s="42"/>
      <c r="X128" s="6"/>
      <c r="Y128" s="74"/>
      <c r="Z128" s="42"/>
      <c r="AA128" s="42"/>
      <c r="AB128" s="42"/>
      <c r="AC128" s="42"/>
      <c r="AD128" s="42"/>
      <c r="AE128" s="42"/>
      <c r="AG128" s="42"/>
      <c r="AH128" s="42"/>
      <c r="AI128" s="42"/>
      <c r="AJ128" s="42"/>
      <c r="AK128" s="42"/>
      <c r="AL128" s="42"/>
    </row>
    <row r="129" spans="5:38" x14ac:dyDescent="0.25">
      <c r="E129" s="6"/>
      <c r="F129" s="74"/>
      <c r="G129" s="42"/>
      <c r="H129" s="42"/>
      <c r="I129" s="42"/>
      <c r="J129" s="42"/>
      <c r="K129" s="42"/>
      <c r="L129" s="42"/>
      <c r="N129" s="42"/>
      <c r="O129" s="42"/>
      <c r="P129" s="42"/>
      <c r="Q129" s="42"/>
      <c r="R129" s="42"/>
      <c r="S129" s="42"/>
      <c r="X129" s="6"/>
      <c r="Y129" s="74"/>
      <c r="Z129" s="42"/>
      <c r="AA129" s="42"/>
      <c r="AB129" s="42"/>
      <c r="AC129" s="42"/>
      <c r="AD129" s="42"/>
      <c r="AE129" s="42"/>
      <c r="AG129" s="42"/>
      <c r="AH129" s="42"/>
      <c r="AI129" s="42"/>
      <c r="AJ129" s="42"/>
      <c r="AK129" s="42"/>
      <c r="AL129" s="42"/>
    </row>
    <row r="130" spans="5:38" x14ac:dyDescent="0.25">
      <c r="E130" s="6"/>
      <c r="F130" s="74"/>
      <c r="G130" s="42"/>
      <c r="H130" s="42"/>
      <c r="I130" s="42"/>
      <c r="J130" s="42"/>
      <c r="K130" s="42"/>
      <c r="L130" s="42"/>
      <c r="N130" s="42"/>
      <c r="O130" s="42"/>
      <c r="P130" s="42"/>
      <c r="Q130" s="42"/>
      <c r="R130" s="42"/>
      <c r="S130" s="42"/>
      <c r="X130" s="6"/>
      <c r="Y130" s="74"/>
      <c r="Z130" s="42"/>
      <c r="AA130" s="42"/>
      <c r="AB130" s="42"/>
      <c r="AC130" s="42"/>
      <c r="AD130" s="42"/>
      <c r="AE130" s="42"/>
      <c r="AG130" s="42"/>
      <c r="AH130" s="42"/>
      <c r="AI130" s="42"/>
      <c r="AJ130" s="42"/>
      <c r="AK130" s="42"/>
      <c r="AL130" s="42"/>
    </row>
    <row r="131" spans="5:38" x14ac:dyDescent="0.25">
      <c r="E131" s="6"/>
      <c r="F131" s="74"/>
      <c r="G131" s="42"/>
      <c r="H131" s="42"/>
      <c r="I131" s="42"/>
      <c r="J131" s="42"/>
      <c r="K131" s="42"/>
      <c r="L131" s="42"/>
      <c r="N131" s="42"/>
      <c r="O131" s="42"/>
      <c r="P131" s="42"/>
      <c r="Q131" s="42"/>
      <c r="R131" s="42"/>
      <c r="S131" s="42"/>
      <c r="X131" s="6"/>
      <c r="Y131" s="74"/>
      <c r="Z131" s="42"/>
      <c r="AA131" s="42"/>
      <c r="AB131" s="42"/>
      <c r="AC131" s="42"/>
      <c r="AD131" s="42"/>
      <c r="AE131" s="42"/>
      <c r="AG131" s="42"/>
      <c r="AH131" s="42"/>
      <c r="AI131" s="42"/>
      <c r="AJ131" s="42"/>
      <c r="AK131" s="42"/>
      <c r="AL131" s="42"/>
    </row>
    <row r="132" spans="5:38" x14ac:dyDescent="0.25">
      <c r="E132" s="6"/>
      <c r="F132" s="74"/>
      <c r="G132" s="42"/>
      <c r="H132" s="42"/>
      <c r="I132" s="42"/>
      <c r="J132" s="42"/>
      <c r="K132" s="42"/>
      <c r="L132" s="42"/>
      <c r="N132" s="42"/>
      <c r="O132" s="42"/>
      <c r="P132" s="42"/>
      <c r="Q132" s="42"/>
      <c r="R132" s="42"/>
      <c r="S132" s="42"/>
      <c r="X132" s="6"/>
      <c r="Y132" s="74"/>
      <c r="Z132" s="42"/>
      <c r="AA132" s="42"/>
      <c r="AB132" s="42"/>
      <c r="AC132" s="42"/>
      <c r="AD132" s="42"/>
      <c r="AE132" s="42"/>
      <c r="AG132" s="42"/>
      <c r="AH132" s="42"/>
      <c r="AI132" s="42"/>
      <c r="AJ132" s="42"/>
      <c r="AK132" s="42"/>
      <c r="AL132" s="42"/>
    </row>
    <row r="133" spans="5:38" x14ac:dyDescent="0.25">
      <c r="E133" s="6"/>
      <c r="F133" s="74"/>
      <c r="G133" s="42"/>
      <c r="H133" s="42"/>
      <c r="I133" s="42"/>
      <c r="J133" s="42"/>
      <c r="K133" s="42"/>
      <c r="L133" s="42"/>
      <c r="N133" s="42"/>
      <c r="O133" s="42"/>
      <c r="P133" s="42"/>
      <c r="Q133" s="42"/>
      <c r="R133" s="42"/>
      <c r="S133" s="42"/>
      <c r="X133" s="6"/>
      <c r="Y133" s="74"/>
      <c r="Z133" s="42"/>
      <c r="AA133" s="42"/>
      <c r="AB133" s="42"/>
      <c r="AC133" s="42"/>
      <c r="AD133" s="42"/>
      <c r="AE133" s="42"/>
      <c r="AG133" s="42"/>
      <c r="AH133" s="42"/>
      <c r="AI133" s="42"/>
      <c r="AJ133" s="42"/>
      <c r="AK133" s="42"/>
      <c r="AL133" s="42"/>
    </row>
    <row r="134" spans="5:38" x14ac:dyDescent="0.25">
      <c r="E134" s="6"/>
      <c r="F134" s="74"/>
      <c r="G134" s="42"/>
      <c r="H134" s="42"/>
      <c r="I134" s="42"/>
      <c r="J134" s="42"/>
      <c r="K134" s="42"/>
      <c r="L134" s="42"/>
      <c r="N134" s="42"/>
      <c r="O134" s="42"/>
      <c r="P134" s="42"/>
      <c r="Q134" s="42"/>
      <c r="R134" s="42"/>
      <c r="S134" s="42"/>
      <c r="X134" s="6"/>
      <c r="Y134" s="74"/>
      <c r="Z134" s="42"/>
      <c r="AA134" s="42"/>
      <c r="AB134" s="42"/>
      <c r="AC134" s="42"/>
      <c r="AD134" s="42"/>
      <c r="AE134" s="42"/>
      <c r="AG134" s="42"/>
      <c r="AH134" s="42"/>
      <c r="AI134" s="42"/>
      <c r="AJ134" s="42"/>
      <c r="AK134" s="42"/>
      <c r="AL134" s="42"/>
    </row>
    <row r="135" spans="5:38" x14ac:dyDescent="0.25">
      <c r="E135" s="6"/>
      <c r="F135" s="74"/>
      <c r="G135" s="42"/>
      <c r="H135" s="42"/>
      <c r="I135" s="42"/>
      <c r="J135" s="42"/>
      <c r="K135" s="42"/>
      <c r="L135" s="42"/>
      <c r="N135" s="42"/>
      <c r="O135" s="42"/>
      <c r="P135" s="42"/>
      <c r="Q135" s="42"/>
      <c r="R135" s="42"/>
      <c r="S135" s="42"/>
      <c r="X135" s="6"/>
      <c r="Y135" s="74"/>
      <c r="Z135" s="42"/>
      <c r="AA135" s="42"/>
      <c r="AB135" s="42"/>
      <c r="AC135" s="42"/>
      <c r="AD135" s="42"/>
      <c r="AE135" s="42"/>
      <c r="AG135" s="42"/>
      <c r="AH135" s="42"/>
      <c r="AI135" s="42"/>
      <c r="AJ135" s="42"/>
      <c r="AK135" s="42"/>
      <c r="AL135" s="42"/>
    </row>
    <row r="136" spans="5:38" x14ac:dyDescent="0.25">
      <c r="E136" s="6"/>
      <c r="F136" s="74"/>
      <c r="G136" s="42"/>
      <c r="H136" s="42"/>
      <c r="I136" s="42"/>
      <c r="J136" s="42"/>
      <c r="K136" s="42"/>
      <c r="L136" s="42"/>
      <c r="N136" s="42"/>
      <c r="O136" s="42"/>
      <c r="P136" s="42"/>
      <c r="Q136" s="42"/>
      <c r="R136" s="42"/>
      <c r="S136" s="42"/>
      <c r="X136" s="6"/>
      <c r="Y136" s="74"/>
      <c r="Z136" s="42"/>
      <c r="AA136" s="42"/>
      <c r="AB136" s="42"/>
      <c r="AC136" s="42"/>
      <c r="AD136" s="42"/>
      <c r="AE136" s="42"/>
      <c r="AG136" s="42"/>
      <c r="AH136" s="42"/>
      <c r="AI136" s="42"/>
      <c r="AJ136" s="42"/>
      <c r="AK136" s="42"/>
      <c r="AL136" s="42"/>
    </row>
    <row r="137" spans="5:38" x14ac:dyDescent="0.25">
      <c r="E137" s="6"/>
      <c r="F137" s="74"/>
      <c r="G137" s="42"/>
      <c r="H137" s="42"/>
      <c r="I137" s="42"/>
      <c r="J137" s="42"/>
      <c r="K137" s="42"/>
      <c r="L137" s="42"/>
      <c r="N137" s="42"/>
      <c r="O137" s="42"/>
      <c r="P137" s="42"/>
      <c r="Q137" s="42"/>
      <c r="R137" s="42"/>
      <c r="S137" s="42"/>
      <c r="X137" s="6"/>
      <c r="Y137" s="74"/>
      <c r="Z137" s="42"/>
      <c r="AA137" s="42"/>
      <c r="AB137" s="42"/>
      <c r="AC137" s="42"/>
      <c r="AD137" s="42"/>
      <c r="AE137" s="42"/>
      <c r="AG137" s="42"/>
      <c r="AH137" s="42"/>
      <c r="AI137" s="42"/>
      <c r="AJ137" s="42"/>
      <c r="AK137" s="42"/>
      <c r="AL137" s="42"/>
    </row>
    <row r="138" spans="5:38" x14ac:dyDescent="0.25">
      <c r="E138" s="6"/>
      <c r="F138" s="74"/>
      <c r="G138" s="42"/>
      <c r="H138" s="42"/>
      <c r="I138" s="42"/>
      <c r="J138" s="42"/>
      <c r="K138" s="42"/>
      <c r="L138" s="42"/>
      <c r="N138" s="42"/>
      <c r="O138" s="42"/>
      <c r="P138" s="42"/>
      <c r="Q138" s="42"/>
      <c r="R138" s="42"/>
      <c r="S138" s="42"/>
      <c r="X138" s="6"/>
      <c r="Y138" s="74"/>
      <c r="Z138" s="42"/>
      <c r="AA138" s="42"/>
      <c r="AB138" s="42"/>
      <c r="AC138" s="42"/>
      <c r="AD138" s="42"/>
      <c r="AE138" s="42"/>
      <c r="AG138" s="42"/>
      <c r="AH138" s="42"/>
      <c r="AI138" s="42"/>
      <c r="AJ138" s="42"/>
      <c r="AK138" s="42"/>
      <c r="AL138" s="42"/>
    </row>
    <row r="139" spans="5:38" x14ac:dyDescent="0.25">
      <c r="E139" s="6"/>
      <c r="F139" s="74"/>
      <c r="G139" s="42"/>
      <c r="H139" s="42"/>
      <c r="I139" s="42"/>
      <c r="J139" s="42"/>
      <c r="K139" s="42"/>
      <c r="L139" s="42"/>
      <c r="N139" s="42"/>
      <c r="O139" s="42"/>
      <c r="P139" s="42"/>
      <c r="Q139" s="42"/>
      <c r="R139" s="42"/>
      <c r="S139" s="42"/>
      <c r="X139" s="6"/>
      <c r="Y139" s="74"/>
      <c r="Z139" s="42"/>
      <c r="AA139" s="42"/>
      <c r="AB139" s="42"/>
      <c r="AC139" s="42"/>
      <c r="AD139" s="42"/>
      <c r="AE139" s="42"/>
      <c r="AG139" s="42"/>
      <c r="AH139" s="42"/>
      <c r="AI139" s="42"/>
      <c r="AJ139" s="42"/>
      <c r="AK139" s="42"/>
      <c r="AL139" s="42"/>
    </row>
    <row r="140" spans="5:38" x14ac:dyDescent="0.25">
      <c r="E140" s="6"/>
      <c r="F140" s="74"/>
      <c r="G140" s="42"/>
      <c r="H140" s="42"/>
      <c r="I140" s="42"/>
      <c r="J140" s="42"/>
      <c r="K140" s="42"/>
      <c r="L140" s="42"/>
      <c r="N140" s="42"/>
      <c r="O140" s="42"/>
      <c r="P140" s="42"/>
      <c r="Q140" s="42"/>
      <c r="R140" s="42"/>
      <c r="S140" s="42"/>
      <c r="X140" s="6"/>
      <c r="Y140" s="74"/>
      <c r="Z140" s="42"/>
      <c r="AA140" s="42"/>
      <c r="AB140" s="42"/>
      <c r="AC140" s="42"/>
      <c r="AD140" s="42"/>
      <c r="AE140" s="42"/>
      <c r="AG140" s="42"/>
      <c r="AH140" s="42"/>
      <c r="AI140" s="42"/>
      <c r="AJ140" s="42"/>
      <c r="AK140" s="42"/>
      <c r="AL140" s="42"/>
    </row>
    <row r="141" spans="5:38" x14ac:dyDescent="0.25">
      <c r="E141" s="6"/>
      <c r="F141" s="74"/>
      <c r="G141" s="42"/>
      <c r="H141" s="42"/>
      <c r="I141" s="42"/>
      <c r="J141" s="42"/>
      <c r="K141" s="42"/>
      <c r="L141" s="42"/>
      <c r="N141" s="42"/>
      <c r="O141" s="42"/>
      <c r="P141" s="42"/>
      <c r="Q141" s="42"/>
      <c r="R141" s="42"/>
      <c r="S141" s="42"/>
      <c r="X141" s="6"/>
      <c r="Y141" s="74"/>
      <c r="Z141" s="42"/>
      <c r="AA141" s="42"/>
      <c r="AB141" s="42"/>
      <c r="AC141" s="42"/>
      <c r="AD141" s="42"/>
      <c r="AE141" s="42"/>
      <c r="AG141" s="42"/>
      <c r="AH141" s="42"/>
      <c r="AI141" s="42"/>
      <c r="AJ141" s="42"/>
      <c r="AK141" s="42"/>
      <c r="AL141" s="42"/>
    </row>
    <row r="142" spans="5:38" x14ac:dyDescent="0.25">
      <c r="E142" s="6"/>
      <c r="F142" s="74"/>
      <c r="G142" s="42"/>
      <c r="H142" s="42"/>
      <c r="I142" s="42"/>
      <c r="J142" s="42"/>
      <c r="K142" s="42"/>
      <c r="L142" s="42"/>
      <c r="N142" s="42"/>
      <c r="O142" s="42"/>
      <c r="P142" s="42"/>
      <c r="Q142" s="42"/>
      <c r="R142" s="42"/>
      <c r="S142" s="42"/>
      <c r="X142" s="6"/>
      <c r="Y142" s="74"/>
      <c r="Z142" s="42"/>
      <c r="AA142" s="42"/>
      <c r="AB142" s="42"/>
      <c r="AC142" s="42"/>
      <c r="AD142" s="42"/>
      <c r="AE142" s="42"/>
      <c r="AG142" s="42"/>
      <c r="AH142" s="42"/>
      <c r="AI142" s="42"/>
      <c r="AJ142" s="42"/>
      <c r="AK142" s="42"/>
      <c r="AL142" s="42"/>
    </row>
    <row r="143" spans="5:38" x14ac:dyDescent="0.25">
      <c r="E143" s="6"/>
      <c r="F143" s="74"/>
      <c r="G143" s="42"/>
      <c r="H143" s="42"/>
      <c r="I143" s="42"/>
      <c r="J143" s="42"/>
      <c r="K143" s="42"/>
      <c r="L143" s="42"/>
      <c r="N143" s="42"/>
      <c r="O143" s="42"/>
      <c r="P143" s="42"/>
      <c r="Q143" s="42"/>
      <c r="R143" s="42"/>
      <c r="S143" s="42"/>
      <c r="X143" s="6"/>
      <c r="Y143" s="74"/>
      <c r="Z143" s="42"/>
      <c r="AA143" s="42"/>
      <c r="AB143" s="42"/>
      <c r="AC143" s="42"/>
      <c r="AD143" s="42"/>
      <c r="AE143" s="42"/>
      <c r="AG143" s="42"/>
      <c r="AH143" s="42"/>
      <c r="AI143" s="42"/>
      <c r="AJ143" s="42"/>
      <c r="AK143" s="42"/>
      <c r="AL143" s="42"/>
    </row>
    <row r="144" spans="5:38" x14ac:dyDescent="0.25">
      <c r="E144" s="6"/>
      <c r="F144" s="74"/>
      <c r="G144" s="42"/>
      <c r="H144" s="42"/>
      <c r="I144" s="42"/>
      <c r="J144" s="42"/>
      <c r="K144" s="42"/>
      <c r="L144" s="42"/>
      <c r="N144" s="42"/>
      <c r="O144" s="42"/>
      <c r="P144" s="42"/>
      <c r="Q144" s="42"/>
      <c r="R144" s="42"/>
      <c r="S144" s="42"/>
      <c r="X144" s="6"/>
      <c r="Y144" s="74"/>
      <c r="Z144" s="42"/>
      <c r="AA144" s="42"/>
      <c r="AB144" s="42"/>
      <c r="AC144" s="42"/>
      <c r="AD144" s="42"/>
      <c r="AE144" s="42"/>
      <c r="AG144" s="42"/>
      <c r="AH144" s="42"/>
      <c r="AI144" s="42"/>
      <c r="AJ144" s="42"/>
      <c r="AK144" s="42"/>
      <c r="AL144" s="42"/>
    </row>
    <row r="145" spans="5:38" x14ac:dyDescent="0.25">
      <c r="E145" s="6"/>
      <c r="F145" s="74"/>
      <c r="G145" s="42"/>
      <c r="H145" s="42"/>
      <c r="I145" s="42"/>
      <c r="J145" s="42"/>
      <c r="K145" s="42"/>
      <c r="L145" s="42"/>
      <c r="N145" s="42"/>
      <c r="O145" s="42"/>
      <c r="P145" s="42"/>
      <c r="Q145" s="42"/>
      <c r="R145" s="42"/>
      <c r="S145" s="42"/>
      <c r="X145" s="6"/>
      <c r="Y145" s="74"/>
      <c r="Z145" s="42"/>
      <c r="AA145" s="42"/>
      <c r="AB145" s="42"/>
      <c r="AC145" s="42"/>
      <c r="AD145" s="42"/>
      <c r="AE145" s="42"/>
      <c r="AG145" s="42"/>
      <c r="AH145" s="42"/>
      <c r="AI145" s="42"/>
      <c r="AJ145" s="42"/>
      <c r="AK145" s="42"/>
      <c r="AL145" s="42"/>
    </row>
    <row r="146" spans="5:38" x14ac:dyDescent="0.25">
      <c r="E146" s="6"/>
      <c r="F146" s="74"/>
      <c r="G146" s="42"/>
      <c r="H146" s="42"/>
      <c r="I146" s="42"/>
      <c r="J146" s="42"/>
      <c r="K146" s="42"/>
      <c r="L146" s="42"/>
      <c r="N146" s="42"/>
      <c r="O146" s="42"/>
      <c r="P146" s="42"/>
      <c r="Q146" s="42"/>
      <c r="R146" s="42"/>
      <c r="S146" s="42"/>
      <c r="X146" s="6"/>
      <c r="Y146" s="74"/>
      <c r="Z146" s="42"/>
      <c r="AA146" s="42"/>
      <c r="AB146" s="42"/>
      <c r="AC146" s="42"/>
      <c r="AD146" s="42"/>
      <c r="AE146" s="42"/>
      <c r="AG146" s="42"/>
      <c r="AH146" s="42"/>
      <c r="AI146" s="42"/>
      <c r="AJ146" s="42"/>
      <c r="AK146" s="42"/>
      <c r="AL146" s="42"/>
    </row>
    <row r="147" spans="5:38" x14ac:dyDescent="0.25">
      <c r="E147" s="6"/>
      <c r="F147" s="74"/>
      <c r="G147" s="42"/>
      <c r="H147" s="42"/>
      <c r="I147" s="42"/>
      <c r="J147" s="42"/>
      <c r="K147" s="42"/>
      <c r="L147" s="42"/>
      <c r="N147" s="42"/>
      <c r="O147" s="42"/>
      <c r="P147" s="42"/>
      <c r="Q147" s="42"/>
      <c r="R147" s="42"/>
      <c r="S147" s="42"/>
      <c r="X147" s="6"/>
      <c r="Y147" s="74"/>
      <c r="Z147" s="42"/>
      <c r="AA147" s="42"/>
      <c r="AB147" s="42"/>
      <c r="AC147" s="42"/>
      <c r="AD147" s="42"/>
      <c r="AE147" s="42"/>
      <c r="AG147" s="42"/>
      <c r="AH147" s="42"/>
      <c r="AI147" s="42"/>
      <c r="AJ147" s="42"/>
      <c r="AK147" s="42"/>
      <c r="AL147" s="42"/>
    </row>
    <row r="148" spans="5:38" x14ac:dyDescent="0.25">
      <c r="E148" s="6"/>
      <c r="F148" s="74"/>
      <c r="G148" s="42"/>
      <c r="H148" s="42"/>
      <c r="I148" s="42"/>
      <c r="J148" s="42"/>
      <c r="K148" s="42"/>
      <c r="L148" s="42"/>
      <c r="N148" s="42"/>
      <c r="O148" s="42"/>
      <c r="P148" s="42"/>
      <c r="Q148" s="42"/>
      <c r="R148" s="42"/>
      <c r="S148" s="42"/>
      <c r="X148" s="6"/>
      <c r="Y148" s="74"/>
      <c r="Z148" s="42"/>
      <c r="AA148" s="42"/>
      <c r="AB148" s="42"/>
      <c r="AC148" s="42"/>
      <c r="AD148" s="42"/>
      <c r="AE148" s="42"/>
      <c r="AG148" s="42"/>
      <c r="AH148" s="42"/>
      <c r="AI148" s="42"/>
      <c r="AJ148" s="42"/>
      <c r="AK148" s="42"/>
      <c r="AL148" s="42"/>
    </row>
    <row r="149" spans="5:38" x14ac:dyDescent="0.25">
      <c r="E149" s="6"/>
      <c r="F149" s="74"/>
      <c r="G149" s="42"/>
      <c r="H149" s="42"/>
      <c r="I149" s="42"/>
      <c r="J149" s="42"/>
      <c r="K149" s="42"/>
      <c r="L149" s="42"/>
      <c r="N149" s="42"/>
      <c r="O149" s="42"/>
      <c r="P149" s="42"/>
      <c r="Q149" s="42"/>
      <c r="R149" s="42"/>
      <c r="S149" s="42"/>
      <c r="X149" s="6"/>
      <c r="Y149" s="74"/>
      <c r="Z149" s="42"/>
      <c r="AA149" s="42"/>
      <c r="AB149" s="42"/>
      <c r="AC149" s="42"/>
      <c r="AD149" s="42"/>
      <c r="AE149" s="42"/>
      <c r="AG149" s="42"/>
      <c r="AH149" s="42"/>
      <c r="AI149" s="42"/>
      <c r="AJ149" s="42"/>
      <c r="AK149" s="42"/>
      <c r="AL149" s="42"/>
    </row>
    <row r="150" spans="5:38" x14ac:dyDescent="0.25">
      <c r="E150" s="6"/>
      <c r="F150" s="74"/>
      <c r="G150" s="42"/>
      <c r="H150" s="42"/>
      <c r="I150" s="42"/>
      <c r="J150" s="42"/>
      <c r="K150" s="42"/>
      <c r="L150" s="42"/>
      <c r="N150" s="42"/>
      <c r="O150" s="42"/>
      <c r="P150" s="42"/>
      <c r="Q150" s="42"/>
      <c r="R150" s="42"/>
      <c r="S150" s="42"/>
      <c r="X150" s="6"/>
      <c r="Y150" s="74"/>
      <c r="Z150" s="42"/>
      <c r="AA150" s="42"/>
      <c r="AB150" s="42"/>
      <c r="AC150" s="42"/>
      <c r="AD150" s="42"/>
      <c r="AE150" s="42"/>
      <c r="AG150" s="42"/>
      <c r="AH150" s="42"/>
      <c r="AI150" s="42"/>
      <c r="AJ150" s="42"/>
      <c r="AK150" s="42"/>
      <c r="AL150" s="42"/>
    </row>
    <row r="151" spans="5:38" x14ac:dyDescent="0.25">
      <c r="E151" s="6"/>
      <c r="F151" s="74"/>
      <c r="G151" s="42"/>
      <c r="H151" s="42"/>
      <c r="I151" s="42"/>
      <c r="J151" s="42"/>
      <c r="K151" s="42"/>
      <c r="L151" s="42"/>
      <c r="N151" s="42"/>
      <c r="O151" s="42"/>
      <c r="P151" s="42"/>
      <c r="Q151" s="42"/>
      <c r="R151" s="42"/>
      <c r="S151" s="42"/>
      <c r="X151" s="6"/>
      <c r="Y151" s="74"/>
      <c r="Z151" s="42"/>
      <c r="AA151" s="42"/>
      <c r="AB151" s="42"/>
      <c r="AC151" s="42"/>
      <c r="AD151" s="42"/>
      <c r="AE151" s="42"/>
      <c r="AG151" s="42"/>
      <c r="AH151" s="42"/>
      <c r="AI151" s="42"/>
      <c r="AJ151" s="42"/>
      <c r="AK151" s="42"/>
      <c r="AL151" s="42"/>
    </row>
    <row r="152" spans="5:38" x14ac:dyDescent="0.25">
      <c r="E152" s="6"/>
      <c r="F152" s="74"/>
      <c r="G152" s="42"/>
      <c r="H152" s="42"/>
      <c r="I152" s="42"/>
      <c r="J152" s="42"/>
      <c r="K152" s="42"/>
      <c r="L152" s="42"/>
      <c r="N152" s="42"/>
      <c r="O152" s="42"/>
      <c r="P152" s="42"/>
      <c r="Q152" s="42"/>
      <c r="R152" s="42"/>
      <c r="S152" s="42"/>
      <c r="X152" s="6"/>
      <c r="Y152" s="74"/>
      <c r="Z152" s="42"/>
      <c r="AA152" s="42"/>
      <c r="AB152" s="42"/>
      <c r="AC152" s="42"/>
      <c r="AD152" s="42"/>
      <c r="AE152" s="42"/>
      <c r="AG152" s="42"/>
      <c r="AH152" s="42"/>
      <c r="AI152" s="42"/>
      <c r="AJ152" s="42"/>
      <c r="AK152" s="42"/>
      <c r="AL152" s="42"/>
    </row>
    <row r="153" spans="5:38" x14ac:dyDescent="0.25">
      <c r="E153" s="6"/>
      <c r="F153" s="74"/>
      <c r="G153" s="42"/>
      <c r="H153" s="42"/>
      <c r="I153" s="42"/>
      <c r="J153" s="42"/>
      <c r="K153" s="42"/>
      <c r="L153" s="42"/>
      <c r="N153" s="42"/>
      <c r="O153" s="42"/>
      <c r="P153" s="42"/>
      <c r="Q153" s="42"/>
      <c r="R153" s="42"/>
      <c r="S153" s="42"/>
      <c r="X153" s="6"/>
      <c r="Y153" s="74"/>
      <c r="Z153" s="42"/>
      <c r="AA153" s="42"/>
      <c r="AB153" s="42"/>
      <c r="AC153" s="42"/>
      <c r="AD153" s="42"/>
      <c r="AE153" s="42"/>
      <c r="AG153" s="42"/>
      <c r="AH153" s="42"/>
      <c r="AI153" s="42"/>
      <c r="AJ153" s="42"/>
      <c r="AK153" s="42"/>
      <c r="AL153" s="42"/>
    </row>
    <row r="154" spans="5:38" x14ac:dyDescent="0.25">
      <c r="E154" s="6"/>
      <c r="F154" s="74"/>
      <c r="G154" s="42"/>
      <c r="H154" s="42"/>
      <c r="I154" s="42"/>
      <c r="J154" s="42"/>
      <c r="K154" s="42"/>
      <c r="L154" s="42"/>
      <c r="N154" s="42"/>
      <c r="O154" s="42"/>
      <c r="P154" s="42"/>
      <c r="Q154" s="42"/>
      <c r="R154" s="42"/>
      <c r="S154" s="42"/>
      <c r="X154" s="6"/>
      <c r="Y154" s="74"/>
      <c r="Z154" s="42"/>
      <c r="AA154" s="42"/>
      <c r="AB154" s="42"/>
      <c r="AC154" s="42"/>
      <c r="AD154" s="42"/>
      <c r="AE154" s="42"/>
      <c r="AG154" s="42"/>
      <c r="AH154" s="42"/>
      <c r="AI154" s="42"/>
      <c r="AJ154" s="42"/>
      <c r="AK154" s="42"/>
      <c r="AL154" s="42"/>
    </row>
    <row r="155" spans="5:38" x14ac:dyDescent="0.25">
      <c r="E155" s="6"/>
      <c r="F155" s="74"/>
      <c r="G155" s="42"/>
      <c r="H155" s="42"/>
      <c r="I155" s="42"/>
      <c r="J155" s="42"/>
      <c r="K155" s="42"/>
      <c r="L155" s="42"/>
      <c r="N155" s="42"/>
      <c r="O155" s="42"/>
      <c r="P155" s="42"/>
      <c r="Q155" s="42"/>
      <c r="R155" s="42"/>
      <c r="S155" s="42"/>
      <c r="X155" s="6"/>
      <c r="Y155" s="74"/>
      <c r="Z155" s="42"/>
      <c r="AA155" s="42"/>
      <c r="AB155" s="42"/>
      <c r="AC155" s="42"/>
      <c r="AD155" s="42"/>
      <c r="AE155" s="42"/>
      <c r="AG155" s="42"/>
      <c r="AH155" s="42"/>
      <c r="AI155" s="42"/>
      <c r="AJ155" s="42"/>
      <c r="AK155" s="42"/>
      <c r="AL155" s="42"/>
    </row>
    <row r="156" spans="5:38" x14ac:dyDescent="0.25">
      <c r="E156" s="6"/>
      <c r="F156" s="74"/>
      <c r="G156" s="42"/>
      <c r="H156" s="42"/>
      <c r="I156" s="42"/>
      <c r="J156" s="42"/>
      <c r="K156" s="42"/>
      <c r="L156" s="42"/>
      <c r="N156" s="42"/>
      <c r="O156" s="42"/>
      <c r="P156" s="42"/>
      <c r="Q156" s="42"/>
      <c r="R156" s="42"/>
      <c r="S156" s="42"/>
      <c r="X156" s="6"/>
      <c r="Y156" s="74"/>
      <c r="Z156" s="42"/>
      <c r="AA156" s="42"/>
      <c r="AB156" s="42"/>
      <c r="AC156" s="42"/>
      <c r="AD156" s="42"/>
      <c r="AE156" s="42"/>
      <c r="AG156" s="42"/>
      <c r="AH156" s="42"/>
      <c r="AI156" s="42"/>
      <c r="AJ156" s="42"/>
      <c r="AK156" s="42"/>
      <c r="AL156" s="42"/>
    </row>
    <row r="157" spans="5:38" x14ac:dyDescent="0.25">
      <c r="E157" s="6"/>
      <c r="F157" s="74"/>
      <c r="G157" s="42"/>
      <c r="H157" s="42"/>
      <c r="I157" s="42"/>
      <c r="J157" s="42"/>
      <c r="K157" s="42"/>
      <c r="L157" s="42"/>
      <c r="N157" s="42"/>
      <c r="O157" s="42"/>
      <c r="P157" s="42"/>
      <c r="Q157" s="42"/>
      <c r="R157" s="42"/>
      <c r="S157" s="42"/>
      <c r="X157" s="6"/>
      <c r="Y157" s="74"/>
      <c r="Z157" s="42"/>
      <c r="AA157" s="42"/>
      <c r="AB157" s="42"/>
      <c r="AC157" s="42"/>
      <c r="AD157" s="42"/>
      <c r="AE157" s="42"/>
      <c r="AG157" s="42"/>
      <c r="AH157" s="42"/>
      <c r="AI157" s="42"/>
      <c r="AJ157" s="42"/>
      <c r="AK157" s="42"/>
      <c r="AL157" s="42"/>
    </row>
    <row r="158" spans="5:38" x14ac:dyDescent="0.25">
      <c r="E158" s="6"/>
      <c r="F158" s="74"/>
      <c r="G158" s="42"/>
      <c r="H158" s="42"/>
      <c r="I158" s="42"/>
      <c r="J158" s="42"/>
      <c r="K158" s="42"/>
      <c r="L158" s="42"/>
      <c r="N158" s="42"/>
      <c r="O158" s="42"/>
      <c r="P158" s="42"/>
      <c r="Q158" s="42"/>
      <c r="R158" s="42"/>
      <c r="S158" s="42"/>
      <c r="X158" s="6"/>
      <c r="Y158" s="74"/>
      <c r="Z158" s="42"/>
      <c r="AA158" s="42"/>
      <c r="AB158" s="42"/>
      <c r="AC158" s="42"/>
      <c r="AD158" s="42"/>
      <c r="AE158" s="42"/>
      <c r="AG158" s="42"/>
      <c r="AH158" s="42"/>
      <c r="AI158" s="42"/>
      <c r="AJ158" s="42"/>
      <c r="AK158" s="42"/>
      <c r="AL158" s="42"/>
    </row>
    <row r="159" spans="5:38" x14ac:dyDescent="0.25">
      <c r="E159" s="6"/>
      <c r="F159" s="74"/>
      <c r="G159" s="42"/>
      <c r="H159" s="42"/>
      <c r="I159" s="42"/>
      <c r="J159" s="42"/>
      <c r="K159" s="42"/>
      <c r="L159" s="42"/>
      <c r="N159" s="42"/>
      <c r="O159" s="42"/>
      <c r="P159" s="42"/>
      <c r="Q159" s="42"/>
      <c r="R159" s="42"/>
      <c r="S159" s="42"/>
      <c r="X159" s="6"/>
      <c r="Y159" s="74"/>
      <c r="Z159" s="42"/>
      <c r="AA159" s="42"/>
      <c r="AB159" s="42"/>
      <c r="AC159" s="42"/>
      <c r="AD159" s="42"/>
      <c r="AE159" s="42"/>
      <c r="AG159" s="42"/>
      <c r="AH159" s="42"/>
      <c r="AI159" s="42"/>
      <c r="AJ159" s="42"/>
      <c r="AK159" s="42"/>
      <c r="AL159" s="42"/>
    </row>
    <row r="160" spans="5:38" x14ac:dyDescent="0.25">
      <c r="E160" s="6"/>
      <c r="F160" s="74"/>
      <c r="G160" s="42"/>
      <c r="H160" s="42"/>
      <c r="I160" s="42"/>
      <c r="J160" s="42"/>
      <c r="K160" s="42"/>
      <c r="L160" s="42"/>
      <c r="N160" s="42"/>
      <c r="O160" s="42"/>
      <c r="P160" s="42"/>
      <c r="Q160" s="42"/>
      <c r="R160" s="42"/>
      <c r="S160" s="42"/>
      <c r="X160" s="6"/>
      <c r="Y160" s="74"/>
      <c r="Z160" s="42"/>
      <c r="AA160" s="42"/>
      <c r="AB160" s="42"/>
      <c r="AC160" s="42"/>
      <c r="AD160" s="42"/>
      <c r="AE160" s="42"/>
      <c r="AG160" s="42"/>
      <c r="AH160" s="42"/>
      <c r="AI160" s="42"/>
      <c r="AJ160" s="42"/>
      <c r="AK160" s="42"/>
      <c r="AL160" s="42"/>
    </row>
    <row r="161" spans="5:38" x14ac:dyDescent="0.25">
      <c r="E161" s="6"/>
      <c r="F161" s="74"/>
      <c r="G161" s="42"/>
      <c r="H161" s="42"/>
      <c r="I161" s="42"/>
      <c r="J161" s="42"/>
      <c r="K161" s="42"/>
      <c r="L161" s="42"/>
      <c r="N161" s="42"/>
      <c r="O161" s="42"/>
      <c r="P161" s="42"/>
      <c r="Q161" s="42"/>
      <c r="R161" s="42"/>
      <c r="S161" s="42"/>
      <c r="X161" s="6"/>
      <c r="Y161" s="74"/>
      <c r="Z161" s="42"/>
      <c r="AA161" s="42"/>
      <c r="AB161" s="42"/>
      <c r="AC161" s="42"/>
      <c r="AD161" s="42"/>
      <c r="AE161" s="42"/>
      <c r="AG161" s="42"/>
      <c r="AH161" s="42"/>
      <c r="AI161" s="42"/>
      <c r="AJ161" s="42"/>
      <c r="AK161" s="42"/>
      <c r="AL161" s="42"/>
    </row>
    <row r="162" spans="5:38" x14ac:dyDescent="0.25">
      <c r="E162" s="6"/>
      <c r="F162" s="74"/>
      <c r="G162" s="42"/>
      <c r="H162" s="42"/>
      <c r="I162" s="42"/>
      <c r="J162" s="42"/>
      <c r="K162" s="42"/>
      <c r="L162" s="42"/>
      <c r="N162" s="42"/>
      <c r="O162" s="42"/>
      <c r="P162" s="42"/>
      <c r="Q162" s="42"/>
      <c r="R162" s="42"/>
      <c r="S162" s="42"/>
      <c r="X162" s="6"/>
      <c r="Y162" s="74"/>
      <c r="Z162" s="42"/>
      <c r="AA162" s="42"/>
      <c r="AB162" s="42"/>
      <c r="AC162" s="42"/>
      <c r="AD162" s="42"/>
      <c r="AE162" s="42"/>
      <c r="AG162" s="42"/>
      <c r="AH162" s="42"/>
      <c r="AI162" s="42"/>
      <c r="AJ162" s="42"/>
      <c r="AK162" s="42"/>
      <c r="AL162" s="42"/>
    </row>
    <row r="163" spans="5:38" x14ac:dyDescent="0.25">
      <c r="E163" s="6"/>
      <c r="F163" s="74"/>
      <c r="G163" s="42"/>
      <c r="H163" s="42"/>
      <c r="I163" s="42"/>
      <c r="J163" s="42"/>
      <c r="K163" s="42"/>
      <c r="L163" s="42"/>
      <c r="N163" s="42"/>
      <c r="O163" s="42"/>
      <c r="P163" s="42"/>
      <c r="Q163" s="42"/>
      <c r="R163" s="42"/>
      <c r="S163" s="42"/>
      <c r="X163" s="6"/>
      <c r="Y163" s="74"/>
      <c r="Z163" s="42"/>
      <c r="AA163" s="42"/>
      <c r="AB163" s="42"/>
      <c r="AC163" s="42"/>
      <c r="AD163" s="42"/>
      <c r="AE163" s="42"/>
      <c r="AG163" s="42"/>
      <c r="AH163" s="42"/>
      <c r="AI163" s="42"/>
      <c r="AJ163" s="42"/>
      <c r="AK163" s="42"/>
      <c r="AL163" s="42"/>
    </row>
    <row r="164" spans="5:38" x14ac:dyDescent="0.25">
      <c r="E164" s="6"/>
      <c r="F164" s="74"/>
      <c r="G164" s="42"/>
      <c r="H164" s="42"/>
      <c r="I164" s="42"/>
      <c r="J164" s="42"/>
      <c r="K164" s="42"/>
      <c r="L164" s="42"/>
      <c r="N164" s="42"/>
      <c r="O164" s="42"/>
      <c r="P164" s="42"/>
      <c r="Q164" s="42"/>
      <c r="R164" s="42"/>
      <c r="S164" s="42"/>
      <c r="X164" s="6"/>
      <c r="Y164" s="74"/>
      <c r="Z164" s="42"/>
      <c r="AA164" s="42"/>
      <c r="AB164" s="42"/>
      <c r="AC164" s="42"/>
      <c r="AD164" s="42"/>
      <c r="AE164" s="42"/>
      <c r="AG164" s="42"/>
      <c r="AH164" s="42"/>
      <c r="AI164" s="42"/>
      <c r="AJ164" s="42"/>
      <c r="AK164" s="42"/>
      <c r="AL164" s="42"/>
    </row>
    <row r="165" spans="5:38" x14ac:dyDescent="0.25">
      <c r="E165" s="6"/>
      <c r="F165" s="74"/>
      <c r="G165" s="42"/>
      <c r="H165" s="42"/>
      <c r="I165" s="42"/>
      <c r="J165" s="42"/>
      <c r="K165" s="42"/>
      <c r="L165" s="42"/>
      <c r="N165" s="42"/>
      <c r="O165" s="42"/>
      <c r="P165" s="42"/>
      <c r="Q165" s="42"/>
      <c r="R165" s="42"/>
      <c r="S165" s="42"/>
      <c r="X165" s="6"/>
      <c r="Y165" s="74"/>
      <c r="Z165" s="42"/>
      <c r="AA165" s="42"/>
      <c r="AB165" s="42"/>
      <c r="AC165" s="42"/>
      <c r="AD165" s="42"/>
      <c r="AE165" s="42"/>
      <c r="AG165" s="42"/>
      <c r="AH165" s="42"/>
      <c r="AI165" s="42"/>
      <c r="AJ165" s="42"/>
      <c r="AK165" s="42"/>
      <c r="AL165" s="42"/>
    </row>
    <row r="166" spans="5:38" x14ac:dyDescent="0.25">
      <c r="E166" s="6"/>
      <c r="F166" s="74"/>
      <c r="G166" s="42"/>
      <c r="H166" s="42"/>
      <c r="I166" s="42"/>
      <c r="J166" s="42"/>
      <c r="K166" s="42"/>
      <c r="L166" s="42"/>
      <c r="N166" s="42"/>
      <c r="O166" s="42"/>
      <c r="P166" s="42"/>
      <c r="Q166" s="42"/>
      <c r="R166" s="42"/>
      <c r="S166" s="42"/>
      <c r="X166" s="6"/>
      <c r="Y166" s="74"/>
      <c r="Z166" s="42"/>
      <c r="AA166" s="42"/>
      <c r="AB166" s="42"/>
      <c r="AC166" s="42"/>
      <c r="AD166" s="42"/>
      <c r="AE166" s="42"/>
      <c r="AG166" s="42"/>
      <c r="AH166" s="42"/>
      <c r="AI166" s="42"/>
      <c r="AJ166" s="42"/>
      <c r="AK166" s="42"/>
      <c r="AL166" s="42"/>
    </row>
    <row r="167" spans="5:38" x14ac:dyDescent="0.25">
      <c r="E167" s="6"/>
      <c r="F167" s="74"/>
      <c r="G167" s="42"/>
      <c r="H167" s="42"/>
      <c r="I167" s="42"/>
      <c r="J167" s="42"/>
      <c r="K167" s="42"/>
      <c r="L167" s="42"/>
      <c r="N167" s="42"/>
      <c r="O167" s="42"/>
      <c r="P167" s="42"/>
      <c r="Q167" s="42"/>
      <c r="R167" s="42"/>
      <c r="S167" s="42"/>
      <c r="X167" s="6"/>
      <c r="Y167" s="74"/>
      <c r="Z167" s="42"/>
      <c r="AA167" s="42"/>
      <c r="AB167" s="42"/>
      <c r="AC167" s="42"/>
      <c r="AD167" s="42"/>
      <c r="AE167" s="42"/>
      <c r="AG167" s="42"/>
      <c r="AH167" s="42"/>
      <c r="AI167" s="42"/>
      <c r="AJ167" s="42"/>
      <c r="AK167" s="42"/>
      <c r="AL167" s="42"/>
    </row>
    <row r="168" spans="5:38" x14ac:dyDescent="0.25">
      <c r="E168" s="6"/>
      <c r="G168" s="42"/>
      <c r="H168" s="42"/>
      <c r="I168" s="42"/>
      <c r="J168" s="42"/>
      <c r="K168" s="42"/>
      <c r="L168" s="42"/>
      <c r="N168" s="42"/>
      <c r="O168" s="42"/>
      <c r="P168" s="42"/>
      <c r="Q168" s="42"/>
      <c r="R168" s="42"/>
      <c r="S168" s="42"/>
      <c r="X168" s="6"/>
      <c r="Y168" s="74"/>
      <c r="Z168" s="42"/>
      <c r="AA168" s="42"/>
      <c r="AB168" s="42"/>
      <c r="AC168" s="42"/>
      <c r="AD168" s="42"/>
      <c r="AE168" s="42"/>
      <c r="AG168" s="42"/>
      <c r="AH168" s="42"/>
      <c r="AI168" s="42"/>
      <c r="AJ168" s="42"/>
      <c r="AK168" s="42"/>
      <c r="AL168" s="42"/>
    </row>
    <row r="169" spans="5:38" x14ac:dyDescent="0.25">
      <c r="E169" s="6"/>
      <c r="G169" s="42"/>
      <c r="H169" s="42"/>
      <c r="I169" s="42"/>
      <c r="J169" s="42"/>
      <c r="K169" s="42"/>
      <c r="L169" s="42"/>
      <c r="N169" s="42"/>
      <c r="O169" s="42"/>
      <c r="P169" s="42"/>
      <c r="Q169" s="42"/>
      <c r="R169" s="42"/>
      <c r="S169" s="42"/>
      <c r="X169" s="6"/>
      <c r="Y169" s="74"/>
      <c r="Z169" s="42"/>
      <c r="AA169" s="42"/>
      <c r="AB169" s="42"/>
      <c r="AC169" s="42"/>
      <c r="AD169" s="42"/>
      <c r="AE169" s="42"/>
      <c r="AG169" s="42"/>
      <c r="AH169" s="42"/>
      <c r="AI169" s="42"/>
      <c r="AJ169" s="42"/>
      <c r="AK169" s="42"/>
      <c r="AL169" s="42"/>
    </row>
    <row r="170" spans="5:38" x14ac:dyDescent="0.25">
      <c r="E170" s="6"/>
      <c r="G170" s="42"/>
      <c r="H170" s="42"/>
      <c r="I170" s="42"/>
      <c r="J170" s="42"/>
      <c r="K170" s="42"/>
      <c r="L170" s="42"/>
      <c r="N170" s="42"/>
      <c r="O170" s="42"/>
      <c r="P170" s="42"/>
      <c r="Q170" s="42"/>
      <c r="R170" s="42"/>
      <c r="S170" s="42"/>
      <c r="X170" s="6"/>
      <c r="Y170" s="74"/>
      <c r="Z170" s="42"/>
      <c r="AA170" s="42"/>
      <c r="AB170" s="42"/>
      <c r="AC170" s="42"/>
      <c r="AD170" s="42"/>
      <c r="AE170" s="42"/>
      <c r="AG170" s="42"/>
      <c r="AH170" s="42"/>
      <c r="AI170" s="42"/>
      <c r="AJ170" s="42"/>
      <c r="AK170" s="42"/>
      <c r="AL170" s="42"/>
    </row>
    <row r="171" spans="5:38" x14ac:dyDescent="0.25">
      <c r="E171" s="6"/>
      <c r="G171" s="42"/>
      <c r="H171" s="42"/>
      <c r="I171" s="42"/>
      <c r="J171" s="42"/>
      <c r="K171" s="42"/>
      <c r="L171" s="42"/>
      <c r="N171" s="42"/>
      <c r="O171" s="42"/>
      <c r="P171" s="42"/>
      <c r="Q171" s="42"/>
      <c r="R171" s="42"/>
      <c r="S171" s="42"/>
      <c r="X171" s="6"/>
      <c r="Y171" s="74"/>
      <c r="Z171" s="42"/>
      <c r="AA171" s="42"/>
      <c r="AB171" s="42"/>
      <c r="AC171" s="42"/>
      <c r="AD171" s="42"/>
      <c r="AE171" s="42"/>
      <c r="AG171" s="42"/>
      <c r="AH171" s="42"/>
      <c r="AI171" s="42"/>
      <c r="AJ171" s="42"/>
      <c r="AK171" s="42"/>
      <c r="AL171" s="42"/>
    </row>
    <row r="172" spans="5:38" x14ac:dyDescent="0.25">
      <c r="E172" s="6"/>
      <c r="G172" s="42"/>
      <c r="H172" s="42"/>
      <c r="I172" s="42"/>
      <c r="J172" s="42"/>
      <c r="K172" s="42"/>
      <c r="L172" s="42"/>
      <c r="N172" s="42"/>
      <c r="O172" s="42"/>
      <c r="P172" s="42"/>
      <c r="Q172" s="42"/>
      <c r="R172" s="42"/>
      <c r="S172" s="42"/>
      <c r="X172" s="6"/>
      <c r="Y172" s="74"/>
      <c r="Z172" s="42"/>
      <c r="AA172" s="42"/>
      <c r="AB172" s="42"/>
      <c r="AC172" s="42"/>
      <c r="AD172" s="42"/>
      <c r="AE172" s="42"/>
      <c r="AG172" s="42"/>
      <c r="AH172" s="42"/>
      <c r="AI172" s="42"/>
      <c r="AJ172" s="42"/>
      <c r="AK172" s="42"/>
      <c r="AL172" s="42"/>
    </row>
    <row r="173" spans="5:38" x14ac:dyDescent="0.25">
      <c r="E173" s="6"/>
      <c r="G173" s="42"/>
      <c r="H173" s="42"/>
      <c r="I173" s="42"/>
      <c r="J173" s="42"/>
      <c r="K173" s="42"/>
      <c r="L173" s="42"/>
      <c r="N173" s="42"/>
      <c r="O173" s="42"/>
      <c r="P173" s="42"/>
      <c r="Q173" s="42"/>
      <c r="R173" s="42"/>
      <c r="S173" s="42"/>
      <c r="X173" s="6"/>
      <c r="Y173" s="74"/>
      <c r="Z173" s="42"/>
      <c r="AA173" s="42"/>
      <c r="AB173" s="42"/>
      <c r="AC173" s="42"/>
      <c r="AD173" s="42"/>
      <c r="AE173" s="42"/>
      <c r="AG173" s="42"/>
      <c r="AH173" s="42"/>
      <c r="AI173" s="42"/>
      <c r="AJ173" s="42"/>
      <c r="AK173" s="42"/>
      <c r="AL173" s="42"/>
    </row>
    <row r="174" spans="5:38" x14ac:dyDescent="0.25">
      <c r="E174" s="6"/>
      <c r="G174" s="42"/>
      <c r="H174" s="42"/>
      <c r="I174" s="42"/>
      <c r="J174" s="42"/>
      <c r="K174" s="42"/>
      <c r="L174" s="42"/>
      <c r="N174" s="42"/>
      <c r="O174" s="42"/>
      <c r="P174" s="42"/>
      <c r="Q174" s="42"/>
      <c r="R174" s="42"/>
      <c r="S174" s="42"/>
      <c r="X174" s="6"/>
      <c r="Y174" s="74"/>
      <c r="Z174" s="42"/>
      <c r="AA174" s="42"/>
      <c r="AB174" s="42"/>
      <c r="AC174" s="42"/>
      <c r="AD174" s="42"/>
      <c r="AE174" s="42"/>
      <c r="AG174" s="42"/>
      <c r="AH174" s="42"/>
      <c r="AI174" s="42"/>
      <c r="AJ174" s="42"/>
      <c r="AK174" s="42"/>
      <c r="AL174" s="42"/>
    </row>
    <row r="175" spans="5:38" x14ac:dyDescent="0.25">
      <c r="E175" s="6"/>
      <c r="G175" s="42"/>
      <c r="H175" s="42"/>
      <c r="I175" s="42"/>
      <c r="J175" s="42"/>
      <c r="K175" s="42"/>
      <c r="L175" s="42"/>
      <c r="N175" s="42"/>
      <c r="O175" s="42"/>
      <c r="P175" s="42"/>
      <c r="Q175" s="42"/>
      <c r="R175" s="42"/>
      <c r="S175" s="42"/>
      <c r="X175" s="6"/>
      <c r="Y175" s="74"/>
      <c r="Z175" s="42"/>
      <c r="AA175" s="42"/>
      <c r="AB175" s="42"/>
      <c r="AC175" s="42"/>
      <c r="AD175" s="42"/>
      <c r="AE175" s="42"/>
      <c r="AG175" s="42"/>
      <c r="AH175" s="42"/>
      <c r="AI175" s="42"/>
      <c r="AJ175" s="42"/>
      <c r="AK175" s="42"/>
      <c r="AL175" s="42"/>
    </row>
    <row r="176" spans="5:38" x14ac:dyDescent="0.25">
      <c r="E176" s="6"/>
      <c r="G176" s="42"/>
      <c r="H176" s="42"/>
      <c r="I176" s="42"/>
      <c r="J176" s="42"/>
      <c r="K176" s="42"/>
      <c r="L176" s="42"/>
      <c r="N176" s="42"/>
      <c r="O176" s="42"/>
      <c r="P176" s="42"/>
      <c r="Q176" s="42"/>
      <c r="R176" s="42"/>
      <c r="S176" s="42"/>
      <c r="X176" s="6"/>
      <c r="Y176" s="74"/>
      <c r="Z176" s="42"/>
      <c r="AA176" s="42"/>
      <c r="AB176" s="42"/>
      <c r="AC176" s="42"/>
      <c r="AD176" s="42"/>
      <c r="AE176" s="42"/>
      <c r="AG176" s="42"/>
      <c r="AH176" s="42"/>
      <c r="AI176" s="42"/>
      <c r="AJ176" s="42"/>
      <c r="AK176" s="42"/>
      <c r="AL176" s="42"/>
    </row>
    <row r="177" spans="5:38" x14ac:dyDescent="0.25">
      <c r="E177" s="6"/>
      <c r="G177" s="42"/>
      <c r="H177" s="42"/>
      <c r="I177" s="42"/>
      <c r="J177" s="42"/>
      <c r="K177" s="42"/>
      <c r="L177" s="42"/>
      <c r="N177" s="42"/>
      <c r="O177" s="42"/>
      <c r="P177" s="42"/>
      <c r="Q177" s="42"/>
      <c r="R177" s="42"/>
      <c r="S177" s="42"/>
      <c r="X177" s="6"/>
      <c r="Y177" s="74"/>
      <c r="Z177" s="42"/>
      <c r="AA177" s="42"/>
      <c r="AB177" s="42"/>
      <c r="AC177" s="42"/>
      <c r="AD177" s="42"/>
      <c r="AE177" s="42"/>
      <c r="AG177" s="42"/>
      <c r="AH177" s="42"/>
      <c r="AI177" s="42"/>
      <c r="AJ177" s="42"/>
      <c r="AK177" s="42"/>
      <c r="AL177" s="42"/>
    </row>
    <row r="178" spans="5:38" x14ac:dyDescent="0.25">
      <c r="E178" s="6"/>
      <c r="G178" s="42"/>
      <c r="H178" s="42"/>
      <c r="I178" s="42"/>
      <c r="J178" s="42"/>
      <c r="K178" s="42"/>
      <c r="L178" s="42"/>
      <c r="N178" s="42"/>
      <c r="O178" s="42"/>
      <c r="P178" s="42"/>
      <c r="Q178" s="42"/>
      <c r="R178" s="42"/>
      <c r="S178" s="42"/>
      <c r="X178" s="6"/>
      <c r="Y178" s="74"/>
      <c r="Z178" s="42"/>
      <c r="AA178" s="42"/>
      <c r="AB178" s="42"/>
      <c r="AC178" s="42"/>
      <c r="AD178" s="42"/>
      <c r="AE178" s="42"/>
      <c r="AG178" s="42"/>
      <c r="AH178" s="42"/>
      <c r="AI178" s="42"/>
      <c r="AJ178" s="42"/>
      <c r="AK178" s="42"/>
      <c r="AL178" s="42"/>
    </row>
    <row r="179" spans="5:38" x14ac:dyDescent="0.25">
      <c r="E179" s="6"/>
      <c r="G179" s="42"/>
      <c r="H179" s="42"/>
      <c r="I179" s="42"/>
      <c r="J179" s="42"/>
      <c r="K179" s="42"/>
      <c r="L179" s="42"/>
      <c r="N179" s="42"/>
      <c r="O179" s="42"/>
      <c r="P179" s="42"/>
      <c r="Q179" s="42"/>
      <c r="R179" s="42"/>
      <c r="S179" s="42"/>
      <c r="X179" s="6"/>
      <c r="Y179" s="74"/>
      <c r="Z179" s="42"/>
      <c r="AA179" s="42"/>
      <c r="AB179" s="42"/>
      <c r="AC179" s="42"/>
      <c r="AD179" s="42"/>
      <c r="AE179" s="42"/>
      <c r="AG179" s="42"/>
      <c r="AH179" s="42"/>
      <c r="AI179" s="42"/>
      <c r="AJ179" s="42"/>
      <c r="AK179" s="42"/>
      <c r="AL179" s="42"/>
    </row>
    <row r="180" spans="5:38" x14ac:dyDescent="0.25">
      <c r="E180" s="6"/>
      <c r="G180" s="42"/>
      <c r="H180" s="42"/>
      <c r="I180" s="42"/>
      <c r="J180" s="42"/>
      <c r="K180" s="42"/>
      <c r="L180" s="42"/>
      <c r="N180" s="42"/>
      <c r="O180" s="42"/>
      <c r="P180" s="42"/>
      <c r="Q180" s="42"/>
      <c r="R180" s="42"/>
      <c r="S180" s="42"/>
      <c r="X180" s="6"/>
      <c r="Y180" s="74"/>
      <c r="Z180" s="42"/>
      <c r="AA180" s="42"/>
      <c r="AB180" s="42"/>
      <c r="AC180" s="42"/>
      <c r="AD180" s="42"/>
      <c r="AE180" s="42"/>
      <c r="AG180" s="42"/>
      <c r="AH180" s="42"/>
      <c r="AI180" s="42"/>
      <c r="AJ180" s="42"/>
      <c r="AK180" s="42"/>
      <c r="AL180" s="42"/>
    </row>
    <row r="181" spans="5:38" x14ac:dyDescent="0.25">
      <c r="E181" s="6"/>
      <c r="G181" s="42"/>
      <c r="H181" s="42"/>
      <c r="I181" s="42"/>
      <c r="J181" s="42"/>
      <c r="K181" s="42"/>
      <c r="L181" s="42"/>
      <c r="N181" s="42"/>
      <c r="O181" s="42"/>
      <c r="P181" s="42"/>
      <c r="Q181" s="42"/>
      <c r="R181" s="42"/>
      <c r="S181" s="42"/>
      <c r="X181" s="6"/>
      <c r="Y181" s="74"/>
      <c r="Z181" s="42"/>
      <c r="AA181" s="42"/>
      <c r="AB181" s="42"/>
      <c r="AC181" s="42"/>
      <c r="AD181" s="42"/>
      <c r="AE181" s="42"/>
      <c r="AG181" s="42"/>
      <c r="AH181" s="42"/>
      <c r="AI181" s="42"/>
      <c r="AJ181" s="42"/>
      <c r="AK181" s="42"/>
      <c r="AL181" s="42"/>
    </row>
    <row r="182" spans="5:38" x14ac:dyDescent="0.25">
      <c r="E182" s="6"/>
      <c r="G182" s="42"/>
      <c r="H182" s="42"/>
      <c r="I182" s="42"/>
      <c r="J182" s="42"/>
      <c r="K182" s="42"/>
      <c r="L182" s="42"/>
      <c r="N182" s="42"/>
      <c r="O182" s="42"/>
      <c r="P182" s="42"/>
      <c r="Q182" s="42"/>
      <c r="R182" s="42"/>
      <c r="S182" s="42"/>
      <c r="X182" s="6"/>
      <c r="Y182" s="74"/>
      <c r="Z182" s="42"/>
      <c r="AA182" s="42"/>
      <c r="AB182" s="42"/>
      <c r="AC182" s="42"/>
      <c r="AD182" s="42"/>
      <c r="AE182" s="42"/>
      <c r="AG182" s="42"/>
      <c r="AH182" s="42"/>
      <c r="AI182" s="42"/>
      <c r="AJ182" s="42"/>
      <c r="AK182" s="42"/>
      <c r="AL182" s="42"/>
    </row>
    <row r="183" spans="5:38" x14ac:dyDescent="0.25">
      <c r="E183" s="6"/>
      <c r="G183" s="42"/>
      <c r="H183" s="42"/>
      <c r="I183" s="42"/>
      <c r="J183" s="42"/>
      <c r="K183" s="42"/>
      <c r="L183" s="42"/>
      <c r="N183" s="42"/>
      <c r="O183" s="42"/>
      <c r="P183" s="42"/>
      <c r="Q183" s="42"/>
      <c r="R183" s="42"/>
      <c r="S183" s="42"/>
      <c r="X183" s="6"/>
      <c r="Y183" s="74"/>
      <c r="Z183" s="42"/>
      <c r="AA183" s="42"/>
      <c r="AB183" s="42"/>
      <c r="AC183" s="42"/>
      <c r="AD183" s="42"/>
      <c r="AE183" s="42"/>
      <c r="AG183" s="42"/>
      <c r="AH183" s="42"/>
      <c r="AI183" s="42"/>
      <c r="AJ183" s="42"/>
      <c r="AK183" s="42"/>
      <c r="AL183" s="42"/>
    </row>
    <row r="184" spans="5:38" x14ac:dyDescent="0.25">
      <c r="E184" s="6"/>
      <c r="G184" s="42"/>
      <c r="H184" s="42"/>
      <c r="I184" s="42"/>
      <c r="J184" s="42"/>
      <c r="K184" s="42"/>
      <c r="L184" s="42"/>
      <c r="N184" s="42"/>
      <c r="O184" s="42"/>
      <c r="P184" s="42"/>
      <c r="Q184" s="42"/>
      <c r="R184" s="42"/>
      <c r="S184" s="42"/>
      <c r="X184" s="6"/>
      <c r="Y184" s="74"/>
      <c r="Z184" s="42"/>
      <c r="AA184" s="42"/>
      <c r="AB184" s="42"/>
      <c r="AC184" s="42"/>
      <c r="AD184" s="42"/>
      <c r="AE184" s="42"/>
      <c r="AG184" s="42"/>
      <c r="AH184" s="42"/>
      <c r="AI184" s="42"/>
      <c r="AJ184" s="42"/>
      <c r="AK184" s="42"/>
      <c r="AL184" s="42"/>
    </row>
    <row r="185" spans="5:38" x14ac:dyDescent="0.25">
      <c r="E185" s="6"/>
      <c r="G185" s="42"/>
      <c r="H185" s="42"/>
      <c r="I185" s="42"/>
      <c r="J185" s="42"/>
      <c r="K185" s="42"/>
      <c r="L185" s="42"/>
      <c r="N185" s="42"/>
      <c r="O185" s="42"/>
      <c r="P185" s="42"/>
      <c r="Q185" s="42"/>
      <c r="R185" s="42"/>
      <c r="S185" s="42"/>
      <c r="X185" s="6"/>
      <c r="Y185" s="74"/>
      <c r="Z185" s="42"/>
      <c r="AA185" s="42"/>
      <c r="AB185" s="42"/>
      <c r="AC185" s="42"/>
      <c r="AD185" s="42"/>
      <c r="AE185" s="42"/>
      <c r="AG185" s="42"/>
      <c r="AH185" s="42"/>
      <c r="AI185" s="42"/>
      <c r="AJ185" s="42"/>
      <c r="AK185" s="42"/>
      <c r="AL185" s="42"/>
    </row>
    <row r="186" spans="5:38" x14ac:dyDescent="0.25">
      <c r="E186" s="6"/>
      <c r="G186" s="42"/>
      <c r="H186" s="42"/>
      <c r="I186" s="42"/>
      <c r="J186" s="42"/>
      <c r="K186" s="42"/>
      <c r="L186" s="42"/>
      <c r="N186" s="42"/>
      <c r="O186" s="42"/>
      <c r="P186" s="42"/>
      <c r="Q186" s="42"/>
      <c r="R186" s="42"/>
      <c r="S186" s="42"/>
      <c r="X186" s="6"/>
      <c r="Y186" s="74"/>
      <c r="Z186" s="42"/>
      <c r="AA186" s="42"/>
      <c r="AB186" s="42"/>
      <c r="AC186" s="42"/>
      <c r="AD186" s="42"/>
      <c r="AE186" s="42"/>
      <c r="AG186" s="42"/>
      <c r="AH186" s="42"/>
      <c r="AI186" s="42"/>
      <c r="AJ186" s="42"/>
      <c r="AK186" s="42"/>
      <c r="AL186" s="42"/>
    </row>
    <row r="187" spans="5:38" x14ac:dyDescent="0.25">
      <c r="E187" s="6"/>
      <c r="G187" s="42"/>
      <c r="H187" s="42"/>
      <c r="I187" s="42"/>
      <c r="J187" s="42"/>
      <c r="K187" s="42"/>
      <c r="L187" s="42"/>
      <c r="N187" s="42"/>
      <c r="O187" s="42"/>
      <c r="P187" s="42"/>
      <c r="Q187" s="42"/>
      <c r="R187" s="42"/>
      <c r="S187" s="42"/>
      <c r="X187" s="6"/>
      <c r="Y187" s="74"/>
      <c r="Z187" s="42"/>
      <c r="AA187" s="42"/>
      <c r="AB187" s="42"/>
      <c r="AC187" s="42"/>
      <c r="AD187" s="42"/>
      <c r="AE187" s="42"/>
      <c r="AG187" s="42"/>
      <c r="AH187" s="42"/>
      <c r="AI187" s="42"/>
      <c r="AJ187" s="42"/>
      <c r="AK187" s="42"/>
      <c r="AL187" s="42"/>
    </row>
    <row r="188" spans="5:38" x14ac:dyDescent="0.25">
      <c r="E188" s="6"/>
      <c r="G188" s="42"/>
      <c r="H188" s="42"/>
      <c r="I188" s="42"/>
      <c r="J188" s="42"/>
      <c r="K188" s="42"/>
      <c r="L188" s="42"/>
      <c r="N188" s="42"/>
      <c r="O188" s="42"/>
      <c r="P188" s="42"/>
      <c r="Q188" s="42"/>
      <c r="R188" s="42"/>
      <c r="S188" s="42"/>
      <c r="X188" s="6"/>
      <c r="Y188" s="74"/>
      <c r="Z188" s="42"/>
      <c r="AA188" s="42"/>
      <c r="AB188" s="42"/>
      <c r="AC188" s="42"/>
      <c r="AD188" s="42"/>
      <c r="AE188" s="42"/>
      <c r="AG188" s="42"/>
      <c r="AH188" s="42"/>
      <c r="AI188" s="42"/>
      <c r="AJ188" s="42"/>
      <c r="AK188" s="42"/>
      <c r="AL188" s="42"/>
    </row>
    <row r="189" spans="5:38" x14ac:dyDescent="0.25">
      <c r="E189" s="6"/>
      <c r="G189" s="42"/>
      <c r="H189" s="42"/>
      <c r="I189" s="42"/>
      <c r="J189" s="42"/>
      <c r="K189" s="42"/>
      <c r="L189" s="42"/>
      <c r="N189" s="42"/>
      <c r="O189" s="42"/>
      <c r="P189" s="42"/>
      <c r="Q189" s="42"/>
      <c r="R189" s="42"/>
      <c r="S189" s="42"/>
      <c r="X189" s="6"/>
      <c r="Y189" s="74"/>
      <c r="Z189" s="42"/>
      <c r="AA189" s="42"/>
      <c r="AB189" s="42"/>
      <c r="AC189" s="42"/>
      <c r="AD189" s="42"/>
      <c r="AE189" s="42"/>
      <c r="AG189" s="42"/>
      <c r="AH189" s="42"/>
      <c r="AI189" s="42"/>
      <c r="AJ189" s="42"/>
      <c r="AK189" s="42"/>
      <c r="AL189" s="42"/>
    </row>
    <row r="190" spans="5:38" x14ac:dyDescent="0.25">
      <c r="E190" s="6"/>
      <c r="G190" s="42"/>
      <c r="H190" s="42"/>
      <c r="I190" s="42"/>
      <c r="J190" s="42"/>
      <c r="K190" s="42"/>
      <c r="L190" s="42"/>
      <c r="N190" s="42"/>
      <c r="O190" s="42"/>
      <c r="P190" s="42"/>
      <c r="Q190" s="42"/>
      <c r="R190" s="42"/>
      <c r="S190" s="42"/>
      <c r="X190" s="6"/>
      <c r="Y190" s="74"/>
      <c r="Z190" s="42"/>
      <c r="AA190" s="42"/>
      <c r="AB190" s="42"/>
      <c r="AC190" s="42"/>
      <c r="AD190" s="42"/>
      <c r="AE190" s="42"/>
      <c r="AG190" s="42"/>
      <c r="AH190" s="42"/>
      <c r="AI190" s="42"/>
      <c r="AJ190" s="42"/>
      <c r="AK190" s="42"/>
      <c r="AL190" s="42"/>
    </row>
    <row r="191" spans="5:38" x14ac:dyDescent="0.25">
      <c r="E191" s="6"/>
      <c r="G191" s="42"/>
      <c r="H191" s="42"/>
      <c r="I191" s="42"/>
      <c r="J191" s="42"/>
      <c r="K191" s="42"/>
      <c r="L191" s="42"/>
      <c r="N191" s="42"/>
      <c r="O191" s="42"/>
      <c r="P191" s="42"/>
      <c r="Q191" s="42"/>
      <c r="R191" s="42"/>
      <c r="S191" s="42"/>
      <c r="X191" s="6"/>
      <c r="Y191" s="74"/>
      <c r="Z191" s="42"/>
      <c r="AA191" s="42"/>
      <c r="AB191" s="42"/>
      <c r="AC191" s="42"/>
      <c r="AD191" s="42"/>
      <c r="AE191" s="42"/>
      <c r="AG191" s="42"/>
      <c r="AH191" s="42"/>
      <c r="AI191" s="42"/>
      <c r="AJ191" s="42"/>
      <c r="AK191" s="42"/>
      <c r="AL191" s="42"/>
    </row>
    <row r="192" spans="5:38" x14ac:dyDescent="0.25">
      <c r="E192" s="6"/>
      <c r="G192" s="42"/>
      <c r="H192" s="42"/>
      <c r="I192" s="42"/>
      <c r="J192" s="42"/>
      <c r="K192" s="42"/>
      <c r="L192" s="42"/>
      <c r="N192" s="42"/>
      <c r="O192" s="42"/>
      <c r="P192" s="42"/>
      <c r="Q192" s="42"/>
      <c r="R192" s="42"/>
      <c r="S192" s="42"/>
      <c r="X192" s="6"/>
      <c r="Y192" s="74"/>
      <c r="Z192" s="42"/>
      <c r="AA192" s="42"/>
      <c r="AB192" s="42"/>
      <c r="AC192" s="42"/>
      <c r="AD192" s="42"/>
      <c r="AE192" s="42"/>
      <c r="AG192" s="42"/>
      <c r="AH192" s="42"/>
      <c r="AI192" s="42"/>
      <c r="AJ192" s="42"/>
      <c r="AK192" s="42"/>
      <c r="AL192" s="42"/>
    </row>
    <row r="193" spans="5:38" x14ac:dyDescent="0.25">
      <c r="E193" s="6"/>
      <c r="G193" s="42"/>
      <c r="H193" s="42"/>
      <c r="I193" s="42"/>
      <c r="J193" s="42"/>
      <c r="K193" s="42"/>
      <c r="L193" s="42"/>
      <c r="N193" s="42"/>
      <c r="O193" s="42"/>
      <c r="P193" s="42"/>
      <c r="Q193" s="42"/>
      <c r="R193" s="42"/>
      <c r="S193" s="42"/>
      <c r="X193" s="6"/>
      <c r="Y193" s="74"/>
      <c r="Z193" s="42"/>
      <c r="AA193" s="42"/>
      <c r="AB193" s="42"/>
      <c r="AC193" s="42"/>
      <c r="AD193" s="42"/>
      <c r="AE193" s="42"/>
      <c r="AG193" s="42"/>
      <c r="AH193" s="42"/>
      <c r="AI193" s="42"/>
      <c r="AJ193" s="42"/>
      <c r="AK193" s="42"/>
      <c r="AL193" s="42"/>
    </row>
    <row r="194" spans="5:38" x14ac:dyDescent="0.25">
      <c r="E194" s="6"/>
      <c r="G194" s="42"/>
      <c r="H194" s="42"/>
      <c r="I194" s="42"/>
      <c r="J194" s="42"/>
      <c r="K194" s="42"/>
      <c r="L194" s="42"/>
      <c r="N194" s="42"/>
      <c r="O194" s="42"/>
      <c r="P194" s="42"/>
      <c r="Q194" s="42"/>
      <c r="R194" s="42"/>
      <c r="S194" s="42"/>
      <c r="X194" s="6"/>
      <c r="Y194" s="74"/>
      <c r="Z194" s="42"/>
      <c r="AA194" s="42"/>
      <c r="AB194" s="42"/>
      <c r="AC194" s="42"/>
      <c r="AD194" s="42"/>
      <c r="AE194" s="42"/>
      <c r="AG194" s="42"/>
      <c r="AH194" s="42"/>
      <c r="AI194" s="42"/>
      <c r="AJ194" s="42"/>
      <c r="AK194" s="42"/>
      <c r="AL194" s="42"/>
    </row>
    <row r="195" spans="5:38" x14ac:dyDescent="0.25">
      <c r="E195" s="6"/>
      <c r="G195" s="42"/>
      <c r="H195" s="42"/>
      <c r="I195" s="42"/>
      <c r="J195" s="42"/>
      <c r="K195" s="42"/>
      <c r="L195" s="42"/>
      <c r="N195" s="42"/>
      <c r="O195" s="42"/>
      <c r="P195" s="42"/>
      <c r="Q195" s="42"/>
      <c r="R195" s="42"/>
      <c r="S195" s="42"/>
      <c r="X195" s="6"/>
      <c r="Y195" s="74"/>
      <c r="Z195" s="42"/>
      <c r="AA195" s="42"/>
      <c r="AB195" s="42"/>
      <c r="AC195" s="42"/>
      <c r="AD195" s="42"/>
      <c r="AE195" s="42"/>
      <c r="AG195" s="42"/>
      <c r="AH195" s="42"/>
      <c r="AI195" s="42"/>
      <c r="AJ195" s="42"/>
      <c r="AK195" s="42"/>
      <c r="AL195" s="42"/>
    </row>
    <row r="196" spans="5:38" x14ac:dyDescent="0.25">
      <c r="E196" s="6"/>
      <c r="G196" s="42"/>
      <c r="H196" s="42"/>
      <c r="I196" s="42"/>
      <c r="J196" s="42"/>
      <c r="K196" s="42"/>
      <c r="L196" s="42"/>
      <c r="N196" s="42"/>
      <c r="O196" s="42"/>
      <c r="P196" s="42"/>
      <c r="Q196" s="42"/>
      <c r="R196" s="42"/>
      <c r="S196" s="42"/>
      <c r="X196" s="6"/>
      <c r="Y196" s="74"/>
      <c r="Z196" s="42"/>
      <c r="AA196" s="42"/>
      <c r="AB196" s="42"/>
      <c r="AC196" s="42"/>
      <c r="AD196" s="42"/>
      <c r="AE196" s="42"/>
      <c r="AG196" s="42"/>
      <c r="AH196" s="42"/>
      <c r="AI196" s="42"/>
      <c r="AJ196" s="42"/>
      <c r="AK196" s="42"/>
      <c r="AL196" s="42"/>
    </row>
    <row r="197" spans="5:38" x14ac:dyDescent="0.25">
      <c r="E197" s="6"/>
      <c r="G197" s="42"/>
      <c r="H197" s="42"/>
      <c r="I197" s="42"/>
      <c r="J197" s="42"/>
      <c r="K197" s="42"/>
      <c r="L197" s="42"/>
      <c r="N197" s="42"/>
      <c r="O197" s="42"/>
      <c r="P197" s="42"/>
      <c r="Q197" s="42"/>
      <c r="R197" s="42"/>
      <c r="S197" s="42"/>
      <c r="X197" s="6"/>
      <c r="Y197" s="74"/>
      <c r="Z197" s="42"/>
      <c r="AA197" s="42"/>
      <c r="AB197" s="42"/>
      <c r="AC197" s="42"/>
      <c r="AD197" s="42"/>
      <c r="AE197" s="42"/>
      <c r="AG197" s="42"/>
      <c r="AH197" s="42"/>
      <c r="AI197" s="42"/>
      <c r="AJ197" s="42"/>
      <c r="AK197" s="42"/>
      <c r="AL197" s="42"/>
    </row>
    <row r="198" spans="5:38" x14ac:dyDescent="0.25">
      <c r="E198" s="6"/>
      <c r="G198" s="42"/>
      <c r="H198" s="42"/>
      <c r="I198" s="42"/>
      <c r="J198" s="42"/>
      <c r="K198" s="42"/>
      <c r="L198" s="42"/>
      <c r="N198" s="42"/>
      <c r="O198" s="42"/>
      <c r="P198" s="42"/>
      <c r="Q198" s="42"/>
      <c r="R198" s="42"/>
      <c r="S198" s="42"/>
      <c r="X198" s="6"/>
      <c r="Y198" s="74"/>
      <c r="Z198" s="42"/>
      <c r="AA198" s="42"/>
      <c r="AB198" s="42"/>
      <c r="AC198" s="42"/>
      <c r="AD198" s="42"/>
      <c r="AE198" s="42"/>
      <c r="AG198" s="42"/>
      <c r="AH198" s="42"/>
      <c r="AI198" s="42"/>
      <c r="AJ198" s="42"/>
      <c r="AK198" s="42"/>
      <c r="AL198" s="42"/>
    </row>
    <row r="199" spans="5:38" x14ac:dyDescent="0.25">
      <c r="E199" s="6"/>
      <c r="G199" s="42"/>
      <c r="H199" s="42"/>
      <c r="I199" s="42"/>
      <c r="J199" s="42"/>
      <c r="K199" s="42"/>
      <c r="L199" s="42"/>
      <c r="N199" s="42"/>
      <c r="O199" s="42"/>
      <c r="P199" s="42"/>
      <c r="Q199" s="42"/>
      <c r="R199" s="42"/>
      <c r="S199" s="42"/>
      <c r="X199" s="6"/>
      <c r="Y199" s="74"/>
      <c r="Z199" s="42"/>
      <c r="AA199" s="42"/>
      <c r="AB199" s="42"/>
      <c r="AC199" s="42"/>
      <c r="AD199" s="42"/>
      <c r="AE199" s="42"/>
      <c r="AG199" s="42"/>
      <c r="AH199" s="42"/>
      <c r="AI199" s="42"/>
      <c r="AJ199" s="42"/>
      <c r="AK199" s="42"/>
      <c r="AL199" s="42"/>
    </row>
    <row r="200" spans="5:38" x14ac:dyDescent="0.25">
      <c r="E200" s="6"/>
      <c r="G200" s="42"/>
      <c r="H200" s="42"/>
      <c r="I200" s="42"/>
      <c r="J200" s="42"/>
      <c r="K200" s="42"/>
      <c r="L200" s="42"/>
      <c r="N200" s="42"/>
      <c r="O200" s="42"/>
      <c r="P200" s="42"/>
      <c r="Q200" s="42"/>
      <c r="R200" s="42"/>
      <c r="S200" s="42"/>
      <c r="X200" s="6"/>
      <c r="Y200" s="74"/>
      <c r="Z200" s="42"/>
      <c r="AA200" s="42"/>
      <c r="AB200" s="42"/>
      <c r="AC200" s="42"/>
      <c r="AD200" s="42"/>
      <c r="AE200" s="42"/>
      <c r="AG200" s="42"/>
      <c r="AH200" s="42"/>
      <c r="AI200" s="42"/>
      <c r="AJ200" s="42"/>
      <c r="AK200" s="42"/>
      <c r="AL200" s="42"/>
    </row>
    <row r="201" spans="5:38" x14ac:dyDescent="0.25">
      <c r="E201" s="6"/>
      <c r="G201" s="42"/>
      <c r="H201" s="42"/>
      <c r="I201" s="42"/>
      <c r="J201" s="42"/>
      <c r="K201" s="42"/>
      <c r="L201" s="42"/>
      <c r="N201" s="42"/>
      <c r="O201" s="42"/>
      <c r="P201" s="42"/>
      <c r="Q201" s="42"/>
      <c r="R201" s="42"/>
      <c r="S201" s="42"/>
      <c r="X201" s="6"/>
      <c r="Y201" s="74"/>
      <c r="Z201" s="42"/>
      <c r="AA201" s="42"/>
      <c r="AB201" s="42"/>
      <c r="AC201" s="42"/>
      <c r="AD201" s="42"/>
      <c r="AE201" s="42"/>
      <c r="AG201" s="42"/>
      <c r="AH201" s="42"/>
      <c r="AI201" s="42"/>
      <c r="AJ201" s="42"/>
      <c r="AK201" s="42"/>
      <c r="AL201" s="42"/>
    </row>
    <row r="202" spans="5:38" x14ac:dyDescent="0.25">
      <c r="E202" s="6"/>
      <c r="G202" s="42"/>
      <c r="H202" s="42"/>
      <c r="I202" s="42"/>
      <c r="J202" s="42"/>
      <c r="K202" s="42"/>
      <c r="L202" s="42"/>
      <c r="N202" s="42"/>
      <c r="O202" s="42"/>
      <c r="P202" s="42"/>
      <c r="Q202" s="42"/>
      <c r="R202" s="42"/>
      <c r="S202" s="42"/>
      <c r="X202" s="6"/>
      <c r="Y202" s="74"/>
      <c r="Z202" s="42"/>
      <c r="AA202" s="42"/>
      <c r="AB202" s="42"/>
      <c r="AC202" s="42"/>
      <c r="AD202" s="42"/>
      <c r="AE202" s="42"/>
      <c r="AG202" s="42"/>
      <c r="AH202" s="42"/>
      <c r="AI202" s="42"/>
      <c r="AJ202" s="42"/>
      <c r="AK202" s="42"/>
      <c r="AL202" s="42"/>
    </row>
    <row r="203" spans="5:38" x14ac:dyDescent="0.25">
      <c r="E203" s="6"/>
      <c r="G203" s="42"/>
      <c r="H203" s="42"/>
      <c r="I203" s="42"/>
      <c r="J203" s="42"/>
      <c r="K203" s="42"/>
      <c r="L203" s="42"/>
      <c r="N203" s="42"/>
      <c r="O203" s="42"/>
      <c r="P203" s="42"/>
      <c r="Q203" s="42"/>
      <c r="R203" s="42"/>
      <c r="S203" s="42"/>
      <c r="X203" s="6"/>
      <c r="Y203" s="74"/>
      <c r="Z203" s="42"/>
      <c r="AA203" s="42"/>
      <c r="AB203" s="42"/>
      <c r="AC203" s="42"/>
      <c r="AD203" s="42"/>
      <c r="AE203" s="42"/>
      <c r="AG203" s="42"/>
      <c r="AH203" s="42"/>
      <c r="AI203" s="42"/>
      <c r="AJ203" s="42"/>
      <c r="AK203" s="42"/>
      <c r="AL203" s="42"/>
    </row>
    <row r="204" spans="5:38" x14ac:dyDescent="0.25">
      <c r="E204" s="6"/>
      <c r="G204" s="42"/>
      <c r="H204" s="42"/>
      <c r="I204" s="42"/>
      <c r="J204" s="42"/>
      <c r="K204" s="42"/>
      <c r="L204" s="42"/>
      <c r="N204" s="42"/>
      <c r="O204" s="42"/>
      <c r="P204" s="42"/>
      <c r="Q204" s="42"/>
      <c r="R204" s="42"/>
      <c r="S204" s="42"/>
      <c r="X204" s="6"/>
      <c r="Y204" s="74"/>
      <c r="Z204" s="42"/>
      <c r="AA204" s="42"/>
      <c r="AB204" s="42"/>
      <c r="AC204" s="42"/>
      <c r="AD204" s="42"/>
      <c r="AE204" s="42"/>
      <c r="AG204" s="42"/>
      <c r="AH204" s="42"/>
      <c r="AI204" s="42"/>
      <c r="AJ204" s="42"/>
      <c r="AK204" s="42"/>
      <c r="AL204" s="42"/>
    </row>
    <row r="205" spans="5:38" x14ac:dyDescent="0.25">
      <c r="E205" s="6"/>
      <c r="G205" s="42"/>
      <c r="H205" s="42"/>
      <c r="I205" s="42"/>
      <c r="J205" s="42"/>
      <c r="K205" s="42"/>
      <c r="L205" s="42"/>
      <c r="N205" s="42"/>
      <c r="O205" s="42"/>
      <c r="P205" s="42"/>
      <c r="Q205" s="42"/>
      <c r="R205" s="42"/>
      <c r="S205" s="42"/>
      <c r="X205" s="6"/>
      <c r="Y205" s="74"/>
      <c r="Z205" s="42"/>
      <c r="AA205" s="42"/>
      <c r="AB205" s="42"/>
      <c r="AC205" s="42"/>
      <c r="AD205" s="42"/>
      <c r="AE205" s="42"/>
      <c r="AG205" s="42"/>
      <c r="AH205" s="42"/>
      <c r="AI205" s="42"/>
      <c r="AJ205" s="42"/>
      <c r="AK205" s="42"/>
      <c r="AL205" s="42"/>
    </row>
    <row r="399" spans="1:20" x14ac:dyDescent="0.25">
      <c r="A399" s="37" t="s">
        <v>234</v>
      </c>
      <c r="T399" s="37" t="s">
        <v>234</v>
      </c>
    </row>
    <row r="1243" spans="1:20" x14ac:dyDescent="0.25">
      <c r="A1243" s="37" t="s">
        <v>219</v>
      </c>
      <c r="T1243" s="37" t="s">
        <v>220</v>
      </c>
    </row>
  </sheetData>
  <mergeCells count="4">
    <mergeCell ref="Y1:AD1"/>
    <mergeCell ref="AG1:AL1"/>
    <mergeCell ref="F1:K1"/>
    <mergeCell ref="N1:S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209"/>
  <sheetViews>
    <sheetView workbookViewId="0">
      <selection activeCell="X7" sqref="X7"/>
    </sheetView>
  </sheetViews>
  <sheetFormatPr defaultRowHeight="15" x14ac:dyDescent="0.25"/>
  <cols>
    <col min="1" max="1" width="13.7109375" style="38" customWidth="1"/>
    <col min="2" max="2" width="10" customWidth="1"/>
    <col min="3" max="3" width="1.7109375" style="17" customWidth="1"/>
    <col min="11" max="11" width="2.140625" style="17" customWidth="1"/>
    <col min="12" max="17" width="10.7109375" style="6" customWidth="1"/>
    <col min="18" max="18" width="13.7109375" style="38" customWidth="1"/>
    <col min="19" max="19" width="10" customWidth="1"/>
    <col min="20" max="20" width="1.7109375" style="17" customWidth="1"/>
    <col min="28" max="28" width="2.140625" style="17" customWidth="1"/>
    <col min="29" max="34" width="10.7109375" style="6" customWidth="1"/>
    <col min="35" max="35" width="1.7109375" style="17" customWidth="1"/>
  </cols>
  <sheetData>
    <row r="1" spans="1:35" x14ac:dyDescent="0.25">
      <c r="D1" s="123" t="s">
        <v>236</v>
      </c>
      <c r="E1" s="123"/>
      <c r="F1" s="123"/>
      <c r="G1" s="123"/>
      <c r="H1" s="123"/>
      <c r="I1" s="123"/>
      <c r="J1" s="123"/>
      <c r="K1" s="40"/>
      <c r="L1" s="123" t="s">
        <v>235</v>
      </c>
      <c r="M1" s="123"/>
      <c r="N1" s="123"/>
      <c r="O1" s="123"/>
      <c r="P1" s="123"/>
      <c r="Q1" s="123"/>
      <c r="U1" s="123" t="s">
        <v>237</v>
      </c>
      <c r="V1" s="123"/>
      <c r="W1" s="123"/>
      <c r="X1" s="123"/>
      <c r="Y1" s="123"/>
      <c r="Z1" s="123"/>
      <c r="AA1" s="81"/>
      <c r="AB1" s="40"/>
      <c r="AC1" s="123" t="s">
        <v>238</v>
      </c>
      <c r="AD1" s="123"/>
      <c r="AE1" s="123"/>
      <c r="AF1" s="123"/>
      <c r="AG1" s="123"/>
      <c r="AH1" s="123"/>
    </row>
    <row r="2" spans="1:35" x14ac:dyDescent="0.25">
      <c r="A2" s="37" t="s">
        <v>106</v>
      </c>
      <c r="B2" t="s">
        <v>226</v>
      </c>
      <c r="D2" s="68">
        <v>17</v>
      </c>
      <c r="E2" s="68">
        <v>15</v>
      </c>
      <c r="F2" s="68">
        <v>13</v>
      </c>
      <c r="G2" s="68">
        <v>11</v>
      </c>
      <c r="H2" s="68">
        <v>9</v>
      </c>
      <c r="I2" s="68">
        <v>7</v>
      </c>
      <c r="J2" s="68">
        <v>5</v>
      </c>
      <c r="L2" s="68">
        <v>25</v>
      </c>
      <c r="M2" s="68">
        <v>22</v>
      </c>
      <c r="N2" s="68">
        <v>19</v>
      </c>
      <c r="O2" s="68">
        <v>16</v>
      </c>
      <c r="P2" s="68">
        <v>13</v>
      </c>
      <c r="Q2" s="68" t="s">
        <v>229</v>
      </c>
      <c r="R2" s="37" t="s">
        <v>107</v>
      </c>
      <c r="U2" s="68">
        <v>17</v>
      </c>
      <c r="V2" s="68">
        <v>15</v>
      </c>
      <c r="W2" s="68">
        <v>13</v>
      </c>
      <c r="X2" s="68">
        <v>11</v>
      </c>
      <c r="Y2" s="68">
        <v>9</v>
      </c>
      <c r="Z2" s="68">
        <v>7</v>
      </c>
      <c r="AA2" s="68">
        <v>5</v>
      </c>
      <c r="AC2" s="68" t="s">
        <v>217</v>
      </c>
      <c r="AD2" s="68" t="s">
        <v>218</v>
      </c>
      <c r="AE2" s="68" t="s">
        <v>211</v>
      </c>
      <c r="AF2" s="68" t="s">
        <v>212</v>
      </c>
      <c r="AG2" s="68" t="s">
        <v>213</v>
      </c>
      <c r="AH2" s="68" t="s">
        <v>214</v>
      </c>
    </row>
    <row r="3" spans="1:35" x14ac:dyDescent="0.25">
      <c r="D3" s="42">
        <f>'P1dB CL'!C8</f>
        <v>0</v>
      </c>
      <c r="E3" s="42">
        <f>'P1dB CL'!C64</f>
        <v>0</v>
      </c>
      <c r="F3" s="42">
        <f>'P1dB CL'!C120</f>
        <v>0</v>
      </c>
      <c r="G3" s="42">
        <f>'P1dB CL'!C176</f>
        <v>0</v>
      </c>
      <c r="H3" s="42">
        <f>'P1dB CL'!C232</f>
        <v>0</v>
      </c>
      <c r="I3" s="42">
        <f>'P1dB CL'!C288</f>
        <v>0</v>
      </c>
      <c r="J3" s="42">
        <f>'P1dB CL'!C344</f>
        <v>0</v>
      </c>
      <c r="L3" s="42">
        <f>'P1dB CL'!C399</f>
        <v>0</v>
      </c>
      <c r="M3" s="42">
        <f>'P1dB CL'!C454</f>
        <v>0</v>
      </c>
      <c r="N3" s="42">
        <f>'P1dB CL'!C509</f>
        <v>0</v>
      </c>
      <c r="O3" s="42">
        <f>'P1dB CL'!C564</f>
        <v>0</v>
      </c>
      <c r="P3" s="42">
        <f>'P1dB CL'!C619</f>
        <v>0</v>
      </c>
      <c r="Q3" s="42">
        <f>'P1dB CL'!C670</f>
        <v>0</v>
      </c>
      <c r="U3" s="42">
        <f>'P1dB CL'!V8</f>
        <v>0</v>
      </c>
      <c r="V3" s="42">
        <f>'P1dB CL'!V64</f>
        <v>0</v>
      </c>
      <c r="W3" s="42">
        <f>'P1dB CL'!V120</f>
        <v>0</v>
      </c>
      <c r="X3" s="42">
        <f>'P1dB CL'!V176</f>
        <v>0</v>
      </c>
      <c r="Y3" s="42">
        <f>'P1dB CL'!V232</f>
        <v>0</v>
      </c>
      <c r="Z3" s="42">
        <f>'P1dB CL'!V288</f>
        <v>0</v>
      </c>
      <c r="AA3" s="42">
        <f>'P1dB CL'!V345</f>
        <v>0</v>
      </c>
      <c r="AC3" s="42">
        <f>'P1dB CL'!V399</f>
        <v>0</v>
      </c>
      <c r="AD3" s="42">
        <f>'P1dB CL'!V454</f>
        <v>0</v>
      </c>
      <c r="AE3" s="42">
        <f>'P1dB CL'!V509</f>
        <v>0</v>
      </c>
      <c r="AF3" s="42">
        <f>'P1dB CL'!V564</f>
        <v>0</v>
      </c>
      <c r="AG3" s="42">
        <f>'P1dB CL'!V621</f>
        <v>0</v>
      </c>
      <c r="AH3" s="42">
        <f>'P1dB CL'!V674</f>
        <v>0</v>
      </c>
    </row>
    <row r="5" spans="1:35" x14ac:dyDescent="0.25">
      <c r="B5" t="s">
        <v>225</v>
      </c>
      <c r="C5" s="18"/>
      <c r="D5" s="42">
        <f>MAX('P1dB CL'!F5:F55)</f>
        <v>0</v>
      </c>
      <c r="E5" s="42">
        <f>MAX('P1dB CL'!G5:G55)</f>
        <v>0</v>
      </c>
      <c r="F5" s="42">
        <f>MAX('P1dB CL'!H5:H55)</f>
        <v>0</v>
      </c>
      <c r="G5" s="42">
        <f>MAX('P1dB CL'!I5:I55)</f>
        <v>0</v>
      </c>
      <c r="H5" s="42">
        <f>MAX('P1dB CL'!J5:J55)</f>
        <v>0</v>
      </c>
      <c r="I5" s="42">
        <f>MAX('P1dB CL'!K5:K55)</f>
        <v>0</v>
      </c>
      <c r="J5" s="42">
        <f>MAX('P1dB CL'!L5:L55)</f>
        <v>0</v>
      </c>
      <c r="K5" s="75"/>
      <c r="L5" s="42">
        <f>MAX('P1dB CL'!N5:N55)</f>
        <v>0</v>
      </c>
      <c r="M5" s="42">
        <f>MAX('P1dB CL'!O5:O55)</f>
        <v>0</v>
      </c>
      <c r="N5" s="42">
        <f>MAX('P1dB CL'!P5:P55)</f>
        <v>0</v>
      </c>
      <c r="O5" s="42">
        <f>MAX('P1dB CL'!Q5:Q55)</f>
        <v>0</v>
      </c>
      <c r="P5" s="42">
        <f>MAX('P1dB CL'!R5:R55)</f>
        <v>0</v>
      </c>
      <c r="Q5" s="42">
        <f>MAX('P1dB CL'!S5:S55)</f>
        <v>0</v>
      </c>
      <c r="S5" t="s">
        <v>225</v>
      </c>
      <c r="T5" s="18"/>
      <c r="U5" s="42">
        <f>MAX('P1dB CL'!Y5:Y55)</f>
        <v>0</v>
      </c>
      <c r="V5" s="42">
        <f>MAX('P1dB CL'!Z5:Z55)</f>
        <v>0</v>
      </c>
      <c r="W5" s="42">
        <f>MAX('P1dB CL'!AA5:AA55)</f>
        <v>0</v>
      </c>
      <c r="X5" s="42">
        <f>MAX('P1dB CL'!AB5:AB55)</f>
        <v>0</v>
      </c>
      <c r="Y5" s="42">
        <f>MAX('P1dB CL'!AC5:AC55)</f>
        <v>0</v>
      </c>
      <c r="Z5" s="42">
        <f>MAX('P1dB CL'!AD5:AD55)</f>
        <v>0</v>
      </c>
      <c r="AA5" s="42">
        <f>MAX('P1dB CL'!AE5:AE55)</f>
        <v>0</v>
      </c>
      <c r="AB5" s="18"/>
      <c r="AC5" s="42">
        <v>-7.5583109999999998</v>
      </c>
      <c r="AD5" s="42">
        <v>-7.6491132000000004</v>
      </c>
      <c r="AE5" s="42">
        <v>-7.9301237999999996</v>
      </c>
      <c r="AF5" s="42">
        <v>-8.5125426999999991</v>
      </c>
      <c r="AG5" s="42">
        <v>-9.7261609999999994</v>
      </c>
      <c r="AH5" s="42">
        <v>0</v>
      </c>
      <c r="AI5" s="18"/>
    </row>
    <row r="6" spans="1:35" x14ac:dyDescent="0.25">
      <c r="B6" t="s">
        <v>227</v>
      </c>
      <c r="C6" s="18"/>
      <c r="D6" s="69" t="e">
        <f>D7+INDEX('P1dB CL'!F5:'P1dB CL'!F55,MATCH(TRUE,INDEX(D9:D59&gt;1,0),))+1</f>
        <v>#N/A</v>
      </c>
      <c r="E6" s="69" t="e">
        <f>E7+INDEX('P1dB CL'!G5:'P1dB CL'!G55,MATCH(TRUE,INDEX(E9:E59&gt;1,0),))+1</f>
        <v>#N/A</v>
      </c>
      <c r="F6" s="69" t="e">
        <f>F7+INDEX('P1dB CL'!H5:'P1dB CL'!H55,MATCH(TRUE,INDEX(F9:F59&gt;1,0),))+1</f>
        <v>#N/A</v>
      </c>
      <c r="G6" s="69" t="e">
        <f>G7+INDEX('P1dB CL'!I5:'P1dB CL'!I55,MATCH(TRUE,INDEX(G9:G59&gt;1,0),))+1</f>
        <v>#N/A</v>
      </c>
      <c r="H6" s="69" t="e">
        <f>H7+INDEX('P1dB CL'!J5:'P1dB CL'!J55,MATCH(TRUE,INDEX(H9:H59&gt;1,0),))+1</f>
        <v>#N/A</v>
      </c>
      <c r="I6" s="69" t="e">
        <f>I7+INDEX('P1dB CL'!K5:'P1dB CL'!K55,MATCH(TRUE,INDEX(I9:I59&gt;1,0),))+1</f>
        <v>#N/A</v>
      </c>
      <c r="J6" s="69" t="e">
        <f>J7+INDEX('P1dB CL'!L5:'P1dB CL'!L55,MATCH(TRUE,INDEX(J9:J59&gt;1,0),))+1</f>
        <v>#N/A</v>
      </c>
      <c r="K6" s="70"/>
      <c r="L6" s="69" t="e">
        <f>L7+INDEX('P1dB CL'!N5:'P1dB CL'!N55,MATCH(TRUE,INDEX(L9:L59&gt;1,0),))+1</f>
        <v>#N/A</v>
      </c>
      <c r="M6" s="69" t="e">
        <f>M7+INDEX('P1dB CL'!O5:'P1dB CL'!O55,MATCH(TRUE,INDEX(M9:M59&gt;1,0),))+1</f>
        <v>#N/A</v>
      </c>
      <c r="N6" s="69" t="e">
        <f>N7+INDEX('P1dB CL'!P5:'P1dB CL'!P55,MATCH(TRUE,INDEX(N9:N59&gt;1,0),))+1</f>
        <v>#N/A</v>
      </c>
      <c r="O6" s="69" t="e">
        <f>O7+INDEX('P1dB CL'!Q5:'P1dB CL'!Q55,MATCH(TRUE,INDEX(O9:O59&gt;1,0),))+1</f>
        <v>#N/A</v>
      </c>
      <c r="P6" s="69" t="e">
        <f>P7+INDEX('P1dB CL'!R5:'P1dB CL'!R55,MATCH(TRUE,INDEX(P9:P59&gt;1,0),))+1</f>
        <v>#N/A</v>
      </c>
      <c r="Q6" s="69" t="e">
        <f>Q7+INDEX('P1dB CL'!S5:'P1dB CL'!S55,MATCH(TRUE,INDEX(Q9:Q59&gt;1,0),))+1</f>
        <v>#N/A</v>
      </c>
      <c r="R6" s="71"/>
      <c r="S6" s="72"/>
      <c r="T6" s="70"/>
      <c r="U6" s="69" t="e">
        <f>U7+INDEX('P1dB CL'!Y5:'P1dB CL'!Y55,MATCH(TRUE,INDEX(U9:U59&gt;1,0),))+1</f>
        <v>#N/A</v>
      </c>
      <c r="V6" s="69" t="e">
        <f>V7+INDEX('P1dB CL'!Z5:'P1dB CL'!Z55,MATCH(TRUE,INDEX(V9:V59&gt;1,0),))+1</f>
        <v>#N/A</v>
      </c>
      <c r="W6" s="69" t="e">
        <f>W7+INDEX('P1dB CL'!AA5:'P1dB CL'!AA55,MATCH(TRUE,INDEX(W9:W59&gt;1,0),))+1</f>
        <v>#N/A</v>
      </c>
      <c r="X6" s="69" t="e">
        <f>X7+INDEX('P1dB CL'!AB5:'P1dB CL'!AB55,MATCH(TRUE,INDEX(X9:X59&gt;1,0),))+1</f>
        <v>#N/A</v>
      </c>
      <c r="Y6" s="69" t="e">
        <f>Y7+INDEX('P1dB CL'!AC5:'P1dB CL'!AC55,MATCH(TRUE,INDEX(Y9:Y59&gt;1,0),))+1</f>
        <v>#N/A</v>
      </c>
      <c r="Z6" s="69" t="e">
        <f>Z7+INDEX('P1dB CL'!AD5:'P1dB CL'!AD55,MATCH(TRUE,INDEX(Z9:Z59&gt;1,0),))+1</f>
        <v>#N/A</v>
      </c>
      <c r="AA6" s="69" t="e">
        <f>AA7+INDEX('P1dB CL'!AE5:'P1dB CL'!AE55,MATCH(TRUE,INDEX(AA9:AA59&gt;1,0),))+1</f>
        <v>#N/A</v>
      </c>
      <c r="AB6" s="70"/>
      <c r="AC6" s="69" t="e">
        <f>AC7+INDEX('P1dB CL'!AG5:'P1dB CL'!AG55,MATCH(TRUE,INDEX(AC9:AC59&gt;1,0),))+1</f>
        <v>#N/A</v>
      </c>
      <c r="AD6" s="69" t="e">
        <f>AD7+INDEX('P1dB CL'!AH5:'P1dB CL'!AH55,MATCH(TRUE,INDEX(AD9:AD59&gt;1,0),))+1</f>
        <v>#N/A</v>
      </c>
      <c r="AE6" s="69" t="e">
        <f>AE7+INDEX('P1dB CL'!AI5:'P1dB CL'!AI55,MATCH(TRUE,INDEX(AE9:AE59&gt;1,0),))+1</f>
        <v>#N/A</v>
      </c>
      <c r="AF6" s="69" t="e">
        <f>AF7+INDEX('P1dB CL'!AJ5:'P1dB CL'!AJ55,MATCH(TRUE,INDEX(AF9:AF59&gt;1,0),))+1</f>
        <v>#N/A</v>
      </c>
      <c r="AG6" s="69" t="e">
        <f>AG7+INDEX('P1dB CL'!AK5:'P1dB CL'!AK55,MATCH(TRUE,INDEX(AG9:AG59&gt;1,0),))+1</f>
        <v>#N/A</v>
      </c>
      <c r="AH6" s="69" t="e">
        <f>AH7+INDEX('P1dB CL'!AL5:'P1dB CL'!AL55,MATCH(TRUE,INDEX(AH9:AH59&gt;1,0),))+1</f>
        <v>#N/A</v>
      </c>
    </row>
    <row r="7" spans="1:35" x14ac:dyDescent="0.25">
      <c r="B7" t="s">
        <v>228</v>
      </c>
      <c r="D7" s="69" t="e">
        <f>INDEX(B9:B59,MATCH(TRUE,INDEX(D9:D59&gt;1,0),))</f>
        <v>#N/A</v>
      </c>
      <c r="E7" s="69" t="e">
        <f>INDEX(B9:B59,MATCH(TRUE,INDEX(E9:E59&gt;1,0),))</f>
        <v>#N/A</v>
      </c>
      <c r="F7" s="69" t="e">
        <f>INDEX(B9:B59,MATCH(TRUE,INDEX(F9:F59&gt;1,0),))</f>
        <v>#N/A</v>
      </c>
      <c r="G7" s="69" t="e">
        <f>INDEX(B9:B59,MATCH(TRUE,INDEX(G9:G59&gt;1,0),))</f>
        <v>#N/A</v>
      </c>
      <c r="H7" s="69" t="e">
        <f>INDEX(B9:B59,MATCH(TRUE,INDEX(H9:H59&gt;1,0),))</f>
        <v>#N/A</v>
      </c>
      <c r="I7" s="69" t="e">
        <f>INDEX(B9:B59,MATCH(TRUE,INDEX(I9:I59&gt;1,0),))</f>
        <v>#N/A</v>
      </c>
      <c r="J7" s="69" t="e">
        <f>INDEX(C9:C59,MATCH(TRUE,INDEX(J9:J59&gt;1,0),))</f>
        <v>#N/A</v>
      </c>
      <c r="K7" s="70"/>
      <c r="L7" s="69" t="e">
        <f>INDEX(B9:B59,MATCH(TRUE,INDEX(L9:L59&gt;1,0),))</f>
        <v>#N/A</v>
      </c>
      <c r="M7" s="69" t="e">
        <f>INDEX(B9:B59,MATCH(TRUE,INDEX(M9:M59&gt;1,0),))</f>
        <v>#N/A</v>
      </c>
      <c r="N7" s="69" t="e">
        <f>INDEX(B9:B59,MATCH(TRUE,INDEX(N9:N59&gt;1,0),))</f>
        <v>#N/A</v>
      </c>
      <c r="O7" s="69" t="e">
        <f>INDEX(B9:B59,MATCH(TRUE,INDEX(O9:O59&gt;1,0),))</f>
        <v>#N/A</v>
      </c>
      <c r="P7" s="69" t="e">
        <f>INDEX(B9:B59,MATCH(TRUE,INDEX(P9:P59&gt;1,0),))</f>
        <v>#N/A</v>
      </c>
      <c r="Q7" s="69" t="e">
        <f>INDEX(B9:B209,MATCH(TRUE,INDEX(Q9:Q209&gt;1,0),))</f>
        <v>#N/A</v>
      </c>
      <c r="R7" s="71"/>
      <c r="S7" s="72"/>
      <c r="T7" s="70"/>
      <c r="U7" s="69" t="e">
        <f>INDEX(S9:S59,MATCH(TRUE,INDEX(U9:U59&gt;1,0),))</f>
        <v>#N/A</v>
      </c>
      <c r="V7" s="69" t="e">
        <f>INDEX(S9:S59,MATCH(TRUE,INDEX(V9:V59&gt;1,0),))</f>
        <v>#N/A</v>
      </c>
      <c r="W7" s="69" t="e">
        <f>INDEX(S9:S59,MATCH(TRUE,INDEX(W9:W59&gt;1,0),))</f>
        <v>#N/A</v>
      </c>
      <c r="X7" s="69" t="e">
        <f>INDEX(S9:S59,MATCH(TRUE,INDEX(X9:X59&gt;1,0),))</f>
        <v>#N/A</v>
      </c>
      <c r="Y7" s="69" t="e">
        <f>INDEX(S9:S59,MATCH(TRUE,INDEX(Y9:Y59&gt;1,0),))</f>
        <v>#N/A</v>
      </c>
      <c r="Z7" s="69" t="e">
        <f>INDEX(S9:S59,MATCH(TRUE,INDEX(Z9:Z59&gt;1,0),))</f>
        <v>#N/A</v>
      </c>
      <c r="AA7" s="69" t="e">
        <f>INDEX(S9:S59,MATCH(TRUE,INDEX(AA9:AA59&gt;1,0),))</f>
        <v>#N/A</v>
      </c>
      <c r="AB7" s="70"/>
      <c r="AC7" s="69" t="e">
        <f>INDEX(S9:S59,MATCH(TRUE,INDEX(AC9:AC59&gt;1,0),))</f>
        <v>#N/A</v>
      </c>
      <c r="AD7" s="69" t="e">
        <f>INDEX(S9:S59,MATCH(TRUE,INDEX(AD9:AD59&gt;1,0),))</f>
        <v>#N/A</v>
      </c>
      <c r="AE7" s="69" t="e">
        <f>INDEX(S9:S59,MATCH(TRUE,INDEX(AE9:AE59&gt;1,0),))</f>
        <v>#N/A</v>
      </c>
      <c r="AF7" s="69" t="e">
        <f>INDEX(S9:S59,MATCH(TRUE,INDEX(AF9:AF59&gt;1,0),))</f>
        <v>#N/A</v>
      </c>
      <c r="AG7" s="69" t="e">
        <f>INDEX(S9:S59,MATCH(TRUE,INDEX(AG9:AG59&gt;1,0),))</f>
        <v>#N/A</v>
      </c>
      <c r="AH7" s="69" t="e">
        <f>INDEX(S9:S59,MATCH(TRUE,INDEX(AH9:AH59&gt;1,0),))</f>
        <v>#N/A</v>
      </c>
    </row>
    <row r="8" spans="1:35" x14ac:dyDescent="0.25">
      <c r="B8" t="s">
        <v>216</v>
      </c>
      <c r="C8" s="18"/>
      <c r="D8" s="69"/>
      <c r="E8" s="42"/>
      <c r="F8" s="42"/>
      <c r="G8" s="42"/>
      <c r="H8" s="42"/>
      <c r="I8" s="42"/>
      <c r="J8" s="42"/>
      <c r="K8" s="18"/>
      <c r="L8" s="42"/>
      <c r="M8" s="42"/>
      <c r="N8" s="42"/>
      <c r="O8" s="42"/>
      <c r="P8" s="42"/>
      <c r="Q8" s="42"/>
      <c r="S8" t="s">
        <v>216</v>
      </c>
      <c r="T8" s="18"/>
      <c r="U8" s="69"/>
      <c r="V8" s="42"/>
      <c r="W8" s="42"/>
      <c r="X8" s="42"/>
      <c r="Y8" s="42"/>
      <c r="Z8" s="42"/>
      <c r="AA8" s="42"/>
      <c r="AB8" s="18"/>
      <c r="AC8" s="42"/>
      <c r="AD8" s="42"/>
      <c r="AE8" s="42"/>
      <c r="AF8" s="42"/>
      <c r="AG8" s="42"/>
      <c r="AH8" s="42"/>
      <c r="AI8" s="18"/>
    </row>
    <row r="9" spans="1:35" x14ac:dyDescent="0.25">
      <c r="B9" s="6">
        <f>'P1dB CL'!E5</f>
        <v>0</v>
      </c>
      <c r="C9" s="18"/>
      <c r="D9" s="74">
        <f>ABS('P1dB CL'!C9-D$5)</f>
        <v>0</v>
      </c>
      <c r="E9" s="42">
        <f>ABS('P1dB CL'!C65-E$5)</f>
        <v>0</v>
      </c>
      <c r="F9" s="42">
        <f>ABS('P1dB CL'!C121-F$5)</f>
        <v>0</v>
      </c>
      <c r="G9" s="42">
        <f>ABS('P1dB CL'!C177-G$5)</f>
        <v>0</v>
      </c>
      <c r="H9" s="42">
        <f>ABS('P1dB CL'!C233-H$5)</f>
        <v>0</v>
      </c>
      <c r="I9" s="42">
        <f>ABS('P1dB CL'!C289-I$5)</f>
        <v>0</v>
      </c>
      <c r="J9" s="42">
        <f>ABS('P1dB CL'!C345-J$5)</f>
        <v>0</v>
      </c>
      <c r="K9" s="18"/>
      <c r="L9" s="42">
        <f>ABS('P1dB CL'!C400-L$5)</f>
        <v>0</v>
      </c>
      <c r="M9" s="42">
        <f>ABS('P1dB CL'!C455-M$5)</f>
        <v>0</v>
      </c>
      <c r="N9" s="42">
        <f>ABS('P1dB CL'!C510-N$5)</f>
        <v>0</v>
      </c>
      <c r="O9" s="42">
        <f>ABS('P1dB CL'!C565-O$5)</f>
        <v>0</v>
      </c>
      <c r="P9" s="42">
        <f>ABS('P1dB CL'!C620-P$5)</f>
        <v>0</v>
      </c>
      <c r="Q9" s="42">
        <f>ABS('P1dB CL'!C671-Q$5)</f>
        <v>0</v>
      </c>
      <c r="S9" s="6">
        <f>'P1dB CL'!E5</f>
        <v>0</v>
      </c>
      <c r="T9" s="18"/>
      <c r="U9" s="81">
        <f>ABS('P1dB CL'!V9-U$5)</f>
        <v>0</v>
      </c>
      <c r="V9" s="42">
        <f>ABS('P1dB CL'!V65-V$5)</f>
        <v>0</v>
      </c>
      <c r="W9" s="42">
        <f>ABS('P1dB CL'!V121-W$5)</f>
        <v>0</v>
      </c>
      <c r="X9" s="42">
        <f>ABS('P1dB CL'!V177-X$5)</f>
        <v>0</v>
      </c>
      <c r="Y9" s="42">
        <f>ABS('P1dB CL'!V233-Y$5)</f>
        <v>0</v>
      </c>
      <c r="Z9" s="42">
        <f>ABS('P1dB CL'!V289-Z$5)</f>
        <v>0</v>
      </c>
      <c r="AA9" s="42">
        <f>ABS('P1dB CL'!V345-AA$5)</f>
        <v>0</v>
      </c>
      <c r="AB9" s="18"/>
      <c r="AC9" s="42">
        <f>ABS('P1dB CL'!V400-0)</f>
        <v>0</v>
      </c>
      <c r="AD9" s="42">
        <f>ABS('P1dB CL'!V455-0)</f>
        <v>0</v>
      </c>
      <c r="AE9" s="42">
        <f>ABS('P1dB CL'!V510-0)</f>
        <v>0</v>
      </c>
      <c r="AF9" s="42">
        <f>ABS('P1dB CL'!V565-0)</f>
        <v>0</v>
      </c>
      <c r="AG9" s="42">
        <f>ABS('P1dB CL'!V620-0)</f>
        <v>0</v>
      </c>
      <c r="AH9" s="42">
        <f>ABS('P1dB CL'!V675-0)</f>
        <v>0</v>
      </c>
      <c r="AI9" s="18"/>
    </row>
    <row r="10" spans="1:35" x14ac:dyDescent="0.25">
      <c r="B10" s="74">
        <f>'P1dB CL'!E6</f>
        <v>0</v>
      </c>
      <c r="C10" s="18"/>
      <c r="D10" s="81">
        <f>ABS('P1dB CL'!C10-D$5)</f>
        <v>0</v>
      </c>
      <c r="E10" s="42">
        <f>ABS('P1dB CL'!C66-E$5)</f>
        <v>0</v>
      </c>
      <c r="F10" s="42">
        <f>ABS('P1dB CL'!C122-F$5)</f>
        <v>0</v>
      </c>
      <c r="G10" s="42">
        <f>ABS('P1dB CL'!C178-G$5)</f>
        <v>0</v>
      </c>
      <c r="H10" s="42">
        <f>ABS('P1dB CL'!C234-H$5)</f>
        <v>0</v>
      </c>
      <c r="I10" s="42">
        <f>ABS('P1dB CL'!C290-I$5)</f>
        <v>0</v>
      </c>
      <c r="J10" s="42">
        <f>ABS('P1dB CL'!C346-J$5)</f>
        <v>0</v>
      </c>
      <c r="K10" s="18"/>
      <c r="L10" s="42">
        <f>ABS('P1dB CL'!C401-L$5)</f>
        <v>0</v>
      </c>
      <c r="M10" s="42">
        <f>ABS('P1dB CL'!C456-M$5)</f>
        <v>0</v>
      </c>
      <c r="N10" s="42">
        <f>ABS('P1dB CL'!C511-N$5)</f>
        <v>0</v>
      </c>
      <c r="O10" s="42">
        <f>ABS('P1dB CL'!C566-O$5)</f>
        <v>0</v>
      </c>
      <c r="P10" s="42">
        <f>ABS('P1dB CL'!C621-P$5)</f>
        <v>0</v>
      </c>
      <c r="Q10" s="42">
        <f>ABS('P1dB CL'!C672-Q$5)</f>
        <v>0</v>
      </c>
      <c r="S10" s="74">
        <f>'P1dB CL'!E6</f>
        <v>0</v>
      </c>
      <c r="T10" s="18"/>
      <c r="U10" s="81">
        <f>ABS('P1dB CL'!V10-U$5)</f>
        <v>0</v>
      </c>
      <c r="V10" s="42">
        <f>ABS('P1dB CL'!V66-V$5)</f>
        <v>0</v>
      </c>
      <c r="W10" s="42">
        <f>ABS('P1dB CL'!V122-W$5)</f>
        <v>0</v>
      </c>
      <c r="X10" s="42">
        <f>ABS('P1dB CL'!V178-X$5)</f>
        <v>0</v>
      </c>
      <c r="Y10" s="42">
        <f>ABS('P1dB CL'!V234-Y$5)</f>
        <v>0</v>
      </c>
      <c r="Z10" s="42">
        <f>ABS('P1dB CL'!V290-Z$5)</f>
        <v>0</v>
      </c>
      <c r="AA10" s="42">
        <f>ABS('P1dB CL'!V346-AA$5)</f>
        <v>0</v>
      </c>
      <c r="AB10" s="18"/>
      <c r="AC10" s="42">
        <f>ABS('P1dB CL'!V401-0)</f>
        <v>0</v>
      </c>
      <c r="AD10" s="42">
        <f>ABS('P1dB CL'!V456-0)</f>
        <v>0</v>
      </c>
      <c r="AE10" s="42">
        <f>ABS('P1dB CL'!V511-0)</f>
        <v>0</v>
      </c>
      <c r="AF10" s="42">
        <f>ABS('P1dB CL'!V566-0)</f>
        <v>0</v>
      </c>
      <c r="AG10" s="42">
        <f>ABS('P1dB CL'!V621-0)</f>
        <v>0</v>
      </c>
      <c r="AH10" s="42">
        <f>ABS('P1dB CL'!V676-0)</f>
        <v>0</v>
      </c>
      <c r="AI10" s="18"/>
    </row>
    <row r="11" spans="1:35" x14ac:dyDescent="0.25">
      <c r="B11" s="74">
        <f>'P1dB CL'!E7</f>
        <v>0</v>
      </c>
      <c r="C11" s="18"/>
      <c r="D11" s="81">
        <f>ABS('P1dB CL'!C11-D$5)</f>
        <v>0</v>
      </c>
      <c r="E11" s="42">
        <f>ABS('P1dB CL'!C67-E$5)</f>
        <v>0</v>
      </c>
      <c r="F11" s="42">
        <f>ABS('P1dB CL'!C123-F$5)</f>
        <v>0</v>
      </c>
      <c r="G11" s="42">
        <f>ABS('P1dB CL'!C179-G$5)</f>
        <v>0</v>
      </c>
      <c r="H11" s="42">
        <f>ABS('P1dB CL'!C235-H$5)</f>
        <v>0</v>
      </c>
      <c r="I11" s="42">
        <f>ABS('P1dB CL'!C291-I$5)</f>
        <v>0</v>
      </c>
      <c r="J11" s="42">
        <f>ABS('P1dB CL'!C347-J$5)</f>
        <v>0</v>
      </c>
      <c r="K11" s="18"/>
      <c r="L11" s="42">
        <f>ABS('P1dB CL'!C402-L$5)</f>
        <v>0</v>
      </c>
      <c r="M11" s="42">
        <f>ABS('P1dB CL'!C457-M$5)</f>
        <v>0</v>
      </c>
      <c r="N11" s="42">
        <f>ABS('P1dB CL'!C512-N$5)</f>
        <v>0</v>
      </c>
      <c r="O11" s="42">
        <f>ABS('P1dB CL'!C567-O$5)</f>
        <v>0</v>
      </c>
      <c r="P11" s="42">
        <f>ABS('P1dB CL'!C622-P$5)</f>
        <v>0</v>
      </c>
      <c r="Q11" s="42">
        <f>ABS('P1dB CL'!C673-Q$5)</f>
        <v>0</v>
      </c>
      <c r="S11" s="74">
        <f>'P1dB CL'!E7</f>
        <v>0</v>
      </c>
      <c r="T11" s="18"/>
      <c r="U11" s="81">
        <f>ABS('P1dB CL'!V11-U$5)</f>
        <v>0</v>
      </c>
      <c r="V11" s="42">
        <f>ABS('P1dB CL'!V67-V$5)</f>
        <v>0</v>
      </c>
      <c r="W11" s="42">
        <f>ABS('P1dB CL'!V123-W$5)</f>
        <v>0</v>
      </c>
      <c r="X11" s="42">
        <f>ABS('P1dB CL'!V179-X$5)</f>
        <v>0</v>
      </c>
      <c r="Y11" s="42">
        <f>ABS('P1dB CL'!V235-Y$5)</f>
        <v>0</v>
      </c>
      <c r="Z11" s="42">
        <f>ABS('P1dB CL'!V291-Z$5)</f>
        <v>0</v>
      </c>
      <c r="AA11" s="42">
        <f>ABS('P1dB CL'!V347-AA$5)</f>
        <v>0</v>
      </c>
      <c r="AB11" s="18"/>
      <c r="AC11" s="42">
        <f>ABS('P1dB CL'!V402-0)</f>
        <v>0</v>
      </c>
      <c r="AD11" s="42">
        <f>ABS('P1dB CL'!V457-0)</f>
        <v>0</v>
      </c>
      <c r="AE11" s="42">
        <f>ABS('P1dB CL'!V512-0)</f>
        <v>0</v>
      </c>
      <c r="AF11" s="42">
        <f>ABS('P1dB CL'!V567-0)</f>
        <v>0</v>
      </c>
      <c r="AG11" s="42">
        <f>ABS('P1dB CL'!V622-0)</f>
        <v>0</v>
      </c>
      <c r="AH11" s="42">
        <f>ABS('P1dB CL'!V677-0)</f>
        <v>0</v>
      </c>
      <c r="AI11" s="18"/>
    </row>
    <row r="12" spans="1:35" x14ac:dyDescent="0.25">
      <c r="B12" s="74">
        <f>'P1dB CL'!E8</f>
        <v>0</v>
      </c>
      <c r="C12" s="18"/>
      <c r="D12" s="81">
        <f>ABS('P1dB CL'!C12-D$5)</f>
        <v>0</v>
      </c>
      <c r="E12" s="42">
        <f>ABS('P1dB CL'!C68-E$5)</f>
        <v>0</v>
      </c>
      <c r="F12" s="42">
        <f>ABS('P1dB CL'!C124-F$5)</f>
        <v>0</v>
      </c>
      <c r="G12" s="42">
        <f>ABS('P1dB CL'!C180-G$5)</f>
        <v>0</v>
      </c>
      <c r="H12" s="42">
        <f>ABS('P1dB CL'!C236-H$5)</f>
        <v>0</v>
      </c>
      <c r="I12" s="42">
        <f>ABS('P1dB CL'!C292-I$5)</f>
        <v>0</v>
      </c>
      <c r="J12" s="42">
        <f>ABS('P1dB CL'!C348-J$5)</f>
        <v>0</v>
      </c>
      <c r="K12" s="18"/>
      <c r="L12" s="42">
        <f>ABS('P1dB CL'!C403-L$5)</f>
        <v>0</v>
      </c>
      <c r="M12" s="42">
        <f>ABS('P1dB CL'!C458-M$5)</f>
        <v>0</v>
      </c>
      <c r="N12" s="42">
        <f>ABS('P1dB CL'!C513-N$5)</f>
        <v>0</v>
      </c>
      <c r="O12" s="42">
        <f>ABS('P1dB CL'!C568-O$5)</f>
        <v>0</v>
      </c>
      <c r="P12" s="42">
        <f>ABS('P1dB CL'!C623-P$5)</f>
        <v>0</v>
      </c>
      <c r="Q12" s="42">
        <f>ABS('P1dB CL'!C674-Q$5)</f>
        <v>0</v>
      </c>
      <c r="S12" s="74">
        <f>'P1dB CL'!E8</f>
        <v>0</v>
      </c>
      <c r="T12" s="18"/>
      <c r="U12" s="81">
        <f>ABS('P1dB CL'!V12-U$5)</f>
        <v>0</v>
      </c>
      <c r="V12" s="42">
        <f>ABS('P1dB CL'!V68-V$5)</f>
        <v>0</v>
      </c>
      <c r="W12" s="42">
        <f>ABS('P1dB CL'!V124-W$5)</f>
        <v>0</v>
      </c>
      <c r="X12" s="42">
        <f>ABS('P1dB CL'!V180-X$5)</f>
        <v>0</v>
      </c>
      <c r="Y12" s="42">
        <f>ABS('P1dB CL'!V236-Y$5)</f>
        <v>0</v>
      </c>
      <c r="Z12" s="42">
        <f>ABS('P1dB CL'!V292-Z$5)</f>
        <v>0</v>
      </c>
      <c r="AA12" s="42">
        <f>ABS('P1dB CL'!V348-AA$5)</f>
        <v>0</v>
      </c>
      <c r="AB12" s="18"/>
      <c r="AC12" s="42">
        <f>ABS('P1dB CL'!V403-0)</f>
        <v>0</v>
      </c>
      <c r="AD12" s="42">
        <f>ABS('P1dB CL'!V458-0)</f>
        <v>0</v>
      </c>
      <c r="AE12" s="42">
        <f>ABS('P1dB CL'!V513-0)</f>
        <v>0</v>
      </c>
      <c r="AF12" s="42">
        <f>ABS('P1dB CL'!V568-0)</f>
        <v>0</v>
      </c>
      <c r="AG12" s="42">
        <f>ABS('P1dB CL'!V623-0)</f>
        <v>0</v>
      </c>
      <c r="AH12" s="42">
        <f>ABS('P1dB CL'!V678-0)</f>
        <v>0</v>
      </c>
      <c r="AI12" s="18"/>
    </row>
    <row r="13" spans="1:35" x14ac:dyDescent="0.25">
      <c r="B13" s="74">
        <f>'P1dB CL'!E9</f>
        <v>0</v>
      </c>
      <c r="C13" s="18"/>
      <c r="D13" s="81">
        <f>ABS('P1dB CL'!C13-D$5)</f>
        <v>0</v>
      </c>
      <c r="E13" s="42">
        <f>ABS('P1dB CL'!C69-E$5)</f>
        <v>0</v>
      </c>
      <c r="F13" s="42">
        <f>ABS('P1dB CL'!C125-F$5)</f>
        <v>0</v>
      </c>
      <c r="G13" s="42">
        <f>ABS('P1dB CL'!C181-G$5)</f>
        <v>0</v>
      </c>
      <c r="H13" s="42">
        <f>ABS('P1dB CL'!C237-H$5)</f>
        <v>0</v>
      </c>
      <c r="I13" s="42">
        <f>ABS('P1dB CL'!C293-I$5)</f>
        <v>0</v>
      </c>
      <c r="J13" s="42">
        <f>ABS('P1dB CL'!C349-J$5)</f>
        <v>0</v>
      </c>
      <c r="K13" s="18"/>
      <c r="L13" s="42">
        <f>ABS('P1dB CL'!C404-L$5)</f>
        <v>0</v>
      </c>
      <c r="M13" s="42">
        <f>ABS('P1dB CL'!C459-M$5)</f>
        <v>0</v>
      </c>
      <c r="N13" s="42">
        <f>ABS('P1dB CL'!C514-N$5)</f>
        <v>0</v>
      </c>
      <c r="O13" s="42">
        <f>ABS('P1dB CL'!C569-O$5)</f>
        <v>0</v>
      </c>
      <c r="P13" s="42">
        <f>ABS('P1dB CL'!C624-P$5)</f>
        <v>0</v>
      </c>
      <c r="Q13" s="42">
        <f>ABS('P1dB CL'!C675-Q$5)</f>
        <v>0</v>
      </c>
      <c r="S13" s="74">
        <f>'P1dB CL'!E9</f>
        <v>0</v>
      </c>
      <c r="T13" s="18"/>
      <c r="U13" s="81">
        <f>ABS('P1dB CL'!V13-U$5)</f>
        <v>0</v>
      </c>
      <c r="V13" s="42">
        <f>ABS('P1dB CL'!V69-V$5)</f>
        <v>0</v>
      </c>
      <c r="W13" s="42">
        <f>ABS('P1dB CL'!V125-W$5)</f>
        <v>0</v>
      </c>
      <c r="X13" s="42">
        <f>ABS('P1dB CL'!V181-X$5)</f>
        <v>0</v>
      </c>
      <c r="Y13" s="42">
        <f>ABS('P1dB CL'!V237-Y$5)</f>
        <v>0</v>
      </c>
      <c r="Z13" s="42">
        <f>ABS('P1dB CL'!V293-Z$5)</f>
        <v>0</v>
      </c>
      <c r="AA13" s="42">
        <f>ABS('P1dB CL'!V349-AA$5)</f>
        <v>0</v>
      </c>
      <c r="AB13" s="18"/>
      <c r="AC13" s="42">
        <f>ABS('P1dB CL'!V404-0)</f>
        <v>0</v>
      </c>
      <c r="AD13" s="42">
        <f>ABS('P1dB CL'!V459-0)</f>
        <v>0</v>
      </c>
      <c r="AE13" s="42">
        <f>ABS('P1dB CL'!V514-0)</f>
        <v>0</v>
      </c>
      <c r="AF13" s="42">
        <f>ABS('P1dB CL'!V569-0)</f>
        <v>0</v>
      </c>
      <c r="AG13" s="42">
        <f>ABS('P1dB CL'!V624-0)</f>
        <v>0</v>
      </c>
      <c r="AH13" s="42">
        <f>ABS('P1dB CL'!V679-0)</f>
        <v>0</v>
      </c>
      <c r="AI13" s="18"/>
    </row>
    <row r="14" spans="1:35" x14ac:dyDescent="0.25">
      <c r="B14" s="74">
        <f>'P1dB CL'!E10</f>
        <v>0</v>
      </c>
      <c r="C14" s="18"/>
      <c r="D14" s="81">
        <f>ABS('P1dB CL'!C14-D$5)</f>
        <v>0</v>
      </c>
      <c r="E14" s="42">
        <f>ABS('P1dB CL'!C70-E$5)</f>
        <v>0</v>
      </c>
      <c r="F14" s="42">
        <f>ABS('P1dB CL'!C126-F$5)</f>
        <v>0</v>
      </c>
      <c r="G14" s="42">
        <f>ABS('P1dB CL'!C182-G$5)</f>
        <v>0</v>
      </c>
      <c r="H14" s="42">
        <f>ABS('P1dB CL'!C238-H$5)</f>
        <v>0</v>
      </c>
      <c r="I14" s="42">
        <f>ABS('P1dB CL'!C294-I$5)</f>
        <v>0</v>
      </c>
      <c r="J14" s="42">
        <f>ABS('P1dB CL'!C350-J$5)</f>
        <v>0</v>
      </c>
      <c r="K14" s="18"/>
      <c r="L14" s="42">
        <f>ABS('P1dB CL'!C405-L$5)</f>
        <v>0</v>
      </c>
      <c r="M14" s="42">
        <f>ABS('P1dB CL'!C460-M$5)</f>
        <v>0</v>
      </c>
      <c r="N14" s="42">
        <f>ABS('P1dB CL'!C515-N$5)</f>
        <v>0</v>
      </c>
      <c r="O14" s="42">
        <f>ABS('P1dB CL'!C570-O$5)</f>
        <v>0</v>
      </c>
      <c r="P14" s="42">
        <f>ABS('P1dB CL'!C625-P$5)</f>
        <v>0</v>
      </c>
      <c r="Q14" s="42">
        <f>ABS('P1dB CL'!C676-Q$5)</f>
        <v>0</v>
      </c>
      <c r="S14" s="74">
        <f>'P1dB CL'!E10</f>
        <v>0</v>
      </c>
      <c r="T14" s="18"/>
      <c r="U14" s="81">
        <f>ABS('P1dB CL'!V14-U$5)</f>
        <v>0</v>
      </c>
      <c r="V14" s="42">
        <f>ABS('P1dB CL'!V70-V$5)</f>
        <v>0</v>
      </c>
      <c r="W14" s="42">
        <f>ABS('P1dB CL'!V126-W$5)</f>
        <v>0</v>
      </c>
      <c r="X14" s="42">
        <f>ABS('P1dB CL'!V182-X$5)</f>
        <v>0</v>
      </c>
      <c r="Y14" s="42">
        <f>ABS('P1dB CL'!V238-Y$5)</f>
        <v>0</v>
      </c>
      <c r="Z14" s="42">
        <f>ABS('P1dB CL'!V294-Z$5)</f>
        <v>0</v>
      </c>
      <c r="AA14" s="42">
        <f>ABS('P1dB CL'!V350-AA$5)</f>
        <v>0</v>
      </c>
      <c r="AB14" s="18"/>
      <c r="AC14" s="42">
        <f>ABS('P1dB CL'!V405-0)</f>
        <v>0</v>
      </c>
      <c r="AD14" s="42">
        <f>ABS('P1dB CL'!V460-0)</f>
        <v>0</v>
      </c>
      <c r="AE14" s="42">
        <f>ABS('P1dB CL'!V515-0)</f>
        <v>0</v>
      </c>
      <c r="AF14" s="42">
        <f>ABS('P1dB CL'!V570-0)</f>
        <v>0</v>
      </c>
      <c r="AG14" s="42">
        <f>ABS('P1dB CL'!V625-0)</f>
        <v>0</v>
      </c>
      <c r="AH14" s="42">
        <f>ABS('P1dB CL'!V680-0)</f>
        <v>0</v>
      </c>
      <c r="AI14" s="18"/>
    </row>
    <row r="15" spans="1:35" x14ac:dyDescent="0.25">
      <c r="B15" s="74">
        <f>'P1dB CL'!E11</f>
        <v>0</v>
      </c>
      <c r="C15" s="18"/>
      <c r="D15" s="81">
        <f>ABS('P1dB CL'!C15-D$5)</f>
        <v>0</v>
      </c>
      <c r="E15" s="42">
        <f>ABS('P1dB CL'!C71-E$5)</f>
        <v>0</v>
      </c>
      <c r="F15" s="42">
        <f>ABS('P1dB CL'!C127-F$5)</f>
        <v>0</v>
      </c>
      <c r="G15" s="42">
        <f>ABS('P1dB CL'!C183-G$5)</f>
        <v>0</v>
      </c>
      <c r="H15" s="42">
        <f>ABS('P1dB CL'!C239-H$5)</f>
        <v>0</v>
      </c>
      <c r="I15" s="42">
        <f>ABS('P1dB CL'!C295-I$5)</f>
        <v>0</v>
      </c>
      <c r="J15" s="42">
        <f>ABS('P1dB CL'!C351-J$5)</f>
        <v>0</v>
      </c>
      <c r="K15" s="18"/>
      <c r="L15" s="42">
        <f>ABS('P1dB CL'!C406-L$5)</f>
        <v>0</v>
      </c>
      <c r="M15" s="42">
        <f>ABS('P1dB CL'!C461-M$5)</f>
        <v>0</v>
      </c>
      <c r="N15" s="42">
        <f>ABS('P1dB CL'!C516-N$5)</f>
        <v>0</v>
      </c>
      <c r="O15" s="42">
        <f>ABS('P1dB CL'!C571-O$5)</f>
        <v>0</v>
      </c>
      <c r="P15" s="42">
        <f>ABS('P1dB CL'!C626-P$5)</f>
        <v>0</v>
      </c>
      <c r="Q15" s="42">
        <f>ABS('P1dB CL'!C677-Q$5)</f>
        <v>0</v>
      </c>
      <c r="S15" s="74">
        <f>'P1dB CL'!E11</f>
        <v>0</v>
      </c>
      <c r="T15" s="18"/>
      <c r="U15" s="81">
        <f>ABS('P1dB CL'!V15-U$5)</f>
        <v>0</v>
      </c>
      <c r="V15" s="42">
        <f>ABS('P1dB CL'!V71-V$5)</f>
        <v>0</v>
      </c>
      <c r="W15" s="42">
        <f>ABS('P1dB CL'!V127-W$5)</f>
        <v>0</v>
      </c>
      <c r="X15" s="42">
        <f>ABS('P1dB CL'!V183-X$5)</f>
        <v>0</v>
      </c>
      <c r="Y15" s="42">
        <f>ABS('P1dB CL'!V239-Y$5)</f>
        <v>0</v>
      </c>
      <c r="Z15" s="42">
        <f>ABS('P1dB CL'!V295-Z$5)</f>
        <v>0</v>
      </c>
      <c r="AA15" s="42">
        <f>ABS('P1dB CL'!V351-AA$5)</f>
        <v>0</v>
      </c>
      <c r="AB15" s="18"/>
      <c r="AC15" s="42">
        <f>ABS('P1dB CL'!V406-0)</f>
        <v>0</v>
      </c>
      <c r="AD15" s="42">
        <f>ABS('P1dB CL'!V461-0)</f>
        <v>0</v>
      </c>
      <c r="AE15" s="42">
        <f>ABS('P1dB CL'!V516-0)</f>
        <v>0</v>
      </c>
      <c r="AF15" s="42">
        <f>ABS('P1dB CL'!V571-0)</f>
        <v>0</v>
      </c>
      <c r="AG15" s="42">
        <f>ABS('P1dB CL'!V626-0)</f>
        <v>0</v>
      </c>
      <c r="AH15" s="42">
        <f>ABS('P1dB CL'!V681-0)</f>
        <v>0</v>
      </c>
      <c r="AI15" s="18"/>
    </row>
    <row r="16" spans="1:35" x14ac:dyDescent="0.25">
      <c r="B16" s="74">
        <f>'P1dB CL'!E12</f>
        <v>0</v>
      </c>
      <c r="C16" s="18"/>
      <c r="D16" s="81">
        <f>ABS('P1dB CL'!C16-D$5)</f>
        <v>0</v>
      </c>
      <c r="E16" s="42">
        <f>ABS('P1dB CL'!C72-E$5)</f>
        <v>0</v>
      </c>
      <c r="F16" s="42">
        <f>ABS('P1dB CL'!C128-F$5)</f>
        <v>0</v>
      </c>
      <c r="G16" s="42">
        <f>ABS('P1dB CL'!C184-G$5)</f>
        <v>0</v>
      </c>
      <c r="H16" s="42">
        <f>ABS('P1dB CL'!C240-H$5)</f>
        <v>0</v>
      </c>
      <c r="I16" s="42">
        <f>ABS('P1dB CL'!C296-I$5)</f>
        <v>0</v>
      </c>
      <c r="J16" s="42">
        <f>ABS('P1dB CL'!C352-J$5)</f>
        <v>0</v>
      </c>
      <c r="K16" s="18"/>
      <c r="L16" s="42">
        <f>ABS('P1dB CL'!C407-L$5)</f>
        <v>0</v>
      </c>
      <c r="M16" s="42">
        <f>ABS('P1dB CL'!C462-M$5)</f>
        <v>0</v>
      </c>
      <c r="N16" s="42">
        <f>ABS('P1dB CL'!C517-N$5)</f>
        <v>0</v>
      </c>
      <c r="O16" s="42">
        <f>ABS('P1dB CL'!C572-O$5)</f>
        <v>0</v>
      </c>
      <c r="P16" s="42">
        <f>ABS('P1dB CL'!C627-P$5)</f>
        <v>0</v>
      </c>
      <c r="Q16" s="42">
        <f>ABS('P1dB CL'!C678-Q$5)</f>
        <v>0</v>
      </c>
      <c r="S16" s="74">
        <f>'P1dB CL'!E12</f>
        <v>0</v>
      </c>
      <c r="T16" s="18"/>
      <c r="U16" s="81">
        <f>ABS('P1dB CL'!V16-U$5)</f>
        <v>0</v>
      </c>
      <c r="V16" s="42">
        <f>ABS('P1dB CL'!V72-V$5)</f>
        <v>0</v>
      </c>
      <c r="W16" s="42">
        <f>ABS('P1dB CL'!V128-W$5)</f>
        <v>0</v>
      </c>
      <c r="X16" s="42">
        <f>ABS('P1dB CL'!V184-X$5)</f>
        <v>0</v>
      </c>
      <c r="Y16" s="42">
        <f>ABS('P1dB CL'!V240-Y$5)</f>
        <v>0</v>
      </c>
      <c r="Z16" s="42">
        <f>ABS('P1dB CL'!V296-Z$5)</f>
        <v>0</v>
      </c>
      <c r="AA16" s="42">
        <f>ABS('P1dB CL'!V352-AA$5)</f>
        <v>0</v>
      </c>
      <c r="AB16" s="18"/>
      <c r="AC16" s="42">
        <f>ABS('P1dB CL'!V407-0)</f>
        <v>0</v>
      </c>
      <c r="AD16" s="42">
        <f>ABS('P1dB CL'!V462-0)</f>
        <v>0</v>
      </c>
      <c r="AE16" s="42">
        <f>ABS('P1dB CL'!V517-0)</f>
        <v>0</v>
      </c>
      <c r="AF16" s="42">
        <f>ABS('P1dB CL'!V572-0)</f>
        <v>0</v>
      </c>
      <c r="AG16" s="42">
        <f>ABS('P1dB CL'!V627-0)</f>
        <v>0</v>
      </c>
      <c r="AH16" s="42">
        <f>ABS('P1dB CL'!V682-0)</f>
        <v>0</v>
      </c>
      <c r="AI16" s="18"/>
    </row>
    <row r="17" spans="2:35" x14ac:dyDescent="0.25">
      <c r="B17" s="74">
        <f>'P1dB CL'!E13</f>
        <v>0</v>
      </c>
      <c r="C17" s="18"/>
      <c r="D17" s="81">
        <f>ABS('P1dB CL'!C17-D$5)</f>
        <v>0</v>
      </c>
      <c r="E17" s="42">
        <f>ABS('P1dB CL'!C73-E$5)</f>
        <v>0</v>
      </c>
      <c r="F17" s="42">
        <f>ABS('P1dB CL'!C129-F$5)</f>
        <v>0</v>
      </c>
      <c r="G17" s="42">
        <f>ABS('P1dB CL'!C185-G$5)</f>
        <v>0</v>
      </c>
      <c r="H17" s="42">
        <f>ABS('P1dB CL'!C241-H$5)</f>
        <v>0</v>
      </c>
      <c r="I17" s="42">
        <f>ABS('P1dB CL'!C297-I$5)</f>
        <v>0</v>
      </c>
      <c r="J17" s="42">
        <f>ABS('P1dB CL'!C353-J$5)</f>
        <v>0</v>
      </c>
      <c r="K17" s="18"/>
      <c r="L17" s="42">
        <f>ABS('P1dB CL'!C408-L$5)</f>
        <v>0</v>
      </c>
      <c r="M17" s="42">
        <f>ABS('P1dB CL'!C463-M$5)</f>
        <v>0</v>
      </c>
      <c r="N17" s="42">
        <f>ABS('P1dB CL'!C518-N$5)</f>
        <v>0</v>
      </c>
      <c r="O17" s="42">
        <f>ABS('P1dB CL'!C573-O$5)</f>
        <v>0</v>
      </c>
      <c r="P17" s="42">
        <f>ABS('P1dB CL'!C628-P$5)</f>
        <v>0</v>
      </c>
      <c r="Q17" s="42">
        <f>ABS('P1dB CL'!C679-Q$5)</f>
        <v>0</v>
      </c>
      <c r="S17" s="74">
        <f>'P1dB CL'!E13</f>
        <v>0</v>
      </c>
      <c r="T17" s="18"/>
      <c r="U17" s="81">
        <f>ABS('P1dB CL'!V17-U$5)</f>
        <v>0</v>
      </c>
      <c r="V17" s="42">
        <f>ABS('P1dB CL'!V73-V$5)</f>
        <v>0</v>
      </c>
      <c r="W17" s="42">
        <f>ABS('P1dB CL'!V129-W$5)</f>
        <v>0</v>
      </c>
      <c r="X17" s="42">
        <f>ABS('P1dB CL'!V185-X$5)</f>
        <v>0</v>
      </c>
      <c r="Y17" s="42">
        <f>ABS('P1dB CL'!V241-Y$5)</f>
        <v>0</v>
      </c>
      <c r="Z17" s="42">
        <f>ABS('P1dB CL'!V297-Z$5)</f>
        <v>0</v>
      </c>
      <c r="AA17" s="42">
        <f>ABS('P1dB CL'!V353-AA$5)</f>
        <v>0</v>
      </c>
      <c r="AB17" s="18"/>
      <c r="AC17" s="42">
        <f>ABS('P1dB CL'!V408-0)</f>
        <v>0</v>
      </c>
      <c r="AD17" s="42">
        <f>ABS('P1dB CL'!V463-0)</f>
        <v>0</v>
      </c>
      <c r="AE17" s="42">
        <f>ABS('P1dB CL'!V518-0)</f>
        <v>0</v>
      </c>
      <c r="AF17" s="42">
        <f>ABS('P1dB CL'!V573-0)</f>
        <v>0</v>
      </c>
      <c r="AG17" s="42">
        <f>ABS('P1dB CL'!V628-0)</f>
        <v>0</v>
      </c>
      <c r="AH17" s="42">
        <f>ABS('P1dB CL'!V683-0)</f>
        <v>0</v>
      </c>
      <c r="AI17" s="18"/>
    </row>
    <row r="18" spans="2:35" x14ac:dyDescent="0.25">
      <c r="B18" s="74">
        <f>'P1dB CL'!E14</f>
        <v>0</v>
      </c>
      <c r="C18" s="18"/>
      <c r="D18" s="81">
        <f>ABS('P1dB CL'!C18-D$5)</f>
        <v>0</v>
      </c>
      <c r="E18" s="42">
        <f>ABS('P1dB CL'!C74-E$5)</f>
        <v>0</v>
      </c>
      <c r="F18" s="42">
        <f>ABS('P1dB CL'!C130-F$5)</f>
        <v>0</v>
      </c>
      <c r="G18" s="42">
        <f>ABS('P1dB CL'!C186-G$5)</f>
        <v>0</v>
      </c>
      <c r="H18" s="42">
        <f>ABS('P1dB CL'!C242-H$5)</f>
        <v>0</v>
      </c>
      <c r="I18" s="42">
        <f>ABS('P1dB CL'!C298-I$5)</f>
        <v>0</v>
      </c>
      <c r="J18" s="42">
        <f>ABS('P1dB CL'!C354-J$5)</f>
        <v>0</v>
      </c>
      <c r="K18" s="18"/>
      <c r="L18" s="42">
        <f>ABS('P1dB CL'!C409-L$5)</f>
        <v>0</v>
      </c>
      <c r="M18" s="42">
        <f>ABS('P1dB CL'!C464-M$5)</f>
        <v>0</v>
      </c>
      <c r="N18" s="42">
        <f>ABS('P1dB CL'!C519-N$5)</f>
        <v>0</v>
      </c>
      <c r="O18" s="42">
        <f>ABS('P1dB CL'!C574-O$5)</f>
        <v>0</v>
      </c>
      <c r="P18" s="42">
        <f>ABS('P1dB CL'!C629-P$5)</f>
        <v>0</v>
      </c>
      <c r="Q18" s="42">
        <f>ABS('P1dB CL'!C680-Q$5)</f>
        <v>0</v>
      </c>
      <c r="S18" s="74">
        <f>'P1dB CL'!E14</f>
        <v>0</v>
      </c>
      <c r="T18" s="18"/>
      <c r="U18" s="81">
        <f>ABS('P1dB CL'!V18-U$5)</f>
        <v>0</v>
      </c>
      <c r="V18" s="42">
        <f>ABS('P1dB CL'!V74-V$5)</f>
        <v>0</v>
      </c>
      <c r="W18" s="42">
        <f>ABS('P1dB CL'!V130-W$5)</f>
        <v>0</v>
      </c>
      <c r="X18" s="42">
        <f>ABS('P1dB CL'!V186-X$5)</f>
        <v>0</v>
      </c>
      <c r="Y18" s="42">
        <f>ABS('P1dB CL'!V242-Y$5)</f>
        <v>0</v>
      </c>
      <c r="Z18" s="42">
        <f>ABS('P1dB CL'!V298-Z$5)</f>
        <v>0</v>
      </c>
      <c r="AA18" s="42">
        <f>ABS('P1dB CL'!V354-AA$5)</f>
        <v>0</v>
      </c>
      <c r="AB18" s="18"/>
      <c r="AC18" s="42">
        <f>ABS('P1dB CL'!V409-0)</f>
        <v>0</v>
      </c>
      <c r="AD18" s="42">
        <f>ABS('P1dB CL'!V464-0)</f>
        <v>0</v>
      </c>
      <c r="AE18" s="42">
        <f>ABS('P1dB CL'!V519-0)</f>
        <v>0</v>
      </c>
      <c r="AF18" s="42">
        <f>ABS('P1dB CL'!V574-0)</f>
        <v>0</v>
      </c>
      <c r="AG18" s="42">
        <f>ABS('P1dB CL'!V629-0)</f>
        <v>0</v>
      </c>
      <c r="AH18" s="42">
        <f>ABS('P1dB CL'!V684-0)</f>
        <v>0</v>
      </c>
      <c r="AI18" s="18"/>
    </row>
    <row r="19" spans="2:35" x14ac:dyDescent="0.25">
      <c r="B19" s="74">
        <f>'P1dB CL'!E15</f>
        <v>0</v>
      </c>
      <c r="C19" s="18"/>
      <c r="D19" s="81">
        <f>ABS('P1dB CL'!C19-D$5)</f>
        <v>0</v>
      </c>
      <c r="E19" s="42">
        <f>ABS('P1dB CL'!C75-E$5)</f>
        <v>0</v>
      </c>
      <c r="F19" s="42">
        <f>ABS('P1dB CL'!C131-F$5)</f>
        <v>0</v>
      </c>
      <c r="G19" s="42">
        <f>ABS('P1dB CL'!C187-G$5)</f>
        <v>0</v>
      </c>
      <c r="H19" s="42">
        <f>ABS('P1dB CL'!C243-H$5)</f>
        <v>0</v>
      </c>
      <c r="I19" s="42">
        <f>ABS('P1dB CL'!C299-I$5)</f>
        <v>0</v>
      </c>
      <c r="J19" s="42">
        <f>ABS('P1dB CL'!C355-J$5)</f>
        <v>0</v>
      </c>
      <c r="K19" s="18"/>
      <c r="L19" s="42">
        <f>ABS('P1dB CL'!C410-L$5)</f>
        <v>0</v>
      </c>
      <c r="M19" s="42">
        <f>ABS('P1dB CL'!C465-M$5)</f>
        <v>0</v>
      </c>
      <c r="N19" s="42">
        <f>ABS('P1dB CL'!C520-N$5)</f>
        <v>0</v>
      </c>
      <c r="O19" s="42">
        <f>ABS('P1dB CL'!C575-O$5)</f>
        <v>0</v>
      </c>
      <c r="P19" s="42">
        <f>ABS('P1dB CL'!C630-P$5)</f>
        <v>0</v>
      </c>
      <c r="Q19" s="42">
        <f>ABS('P1dB CL'!C681-Q$5)</f>
        <v>0</v>
      </c>
      <c r="S19" s="74">
        <f>'P1dB CL'!E15</f>
        <v>0</v>
      </c>
      <c r="T19" s="18"/>
      <c r="U19" s="81">
        <f>ABS('P1dB CL'!V19-U$5)</f>
        <v>0</v>
      </c>
      <c r="V19" s="42">
        <f>ABS('P1dB CL'!V75-V$5)</f>
        <v>0</v>
      </c>
      <c r="W19" s="42">
        <f>ABS('P1dB CL'!V131-W$5)</f>
        <v>0</v>
      </c>
      <c r="X19" s="42">
        <f>ABS('P1dB CL'!V187-X$5)</f>
        <v>0</v>
      </c>
      <c r="Y19" s="42">
        <f>ABS('P1dB CL'!V243-Y$5)</f>
        <v>0</v>
      </c>
      <c r="Z19" s="42">
        <f>ABS('P1dB CL'!V299-Z$5)</f>
        <v>0</v>
      </c>
      <c r="AA19" s="42">
        <f>ABS('P1dB CL'!V355-AA$5)</f>
        <v>0</v>
      </c>
      <c r="AB19" s="18"/>
      <c r="AC19" s="42">
        <f>ABS('P1dB CL'!V410-0)</f>
        <v>0</v>
      </c>
      <c r="AD19" s="42">
        <f>ABS('P1dB CL'!V465-0)</f>
        <v>0</v>
      </c>
      <c r="AE19" s="42">
        <f>ABS('P1dB CL'!V520-0)</f>
        <v>0</v>
      </c>
      <c r="AF19" s="42">
        <f>ABS('P1dB CL'!V575-0)</f>
        <v>0</v>
      </c>
      <c r="AG19" s="42">
        <f>ABS('P1dB CL'!V630-0)</f>
        <v>0</v>
      </c>
      <c r="AH19" s="42">
        <f>ABS('P1dB CL'!V685-0)</f>
        <v>0</v>
      </c>
      <c r="AI19" s="18"/>
    </row>
    <row r="20" spans="2:35" x14ac:dyDescent="0.25">
      <c r="B20" s="74">
        <f>'P1dB CL'!E16</f>
        <v>0</v>
      </c>
      <c r="C20" s="18"/>
      <c r="D20" s="81">
        <f>ABS('P1dB CL'!C20-D$5)</f>
        <v>0</v>
      </c>
      <c r="E20" s="42">
        <f>ABS('P1dB CL'!C76-E$5)</f>
        <v>0</v>
      </c>
      <c r="F20" s="42">
        <f>ABS('P1dB CL'!C132-F$5)</f>
        <v>0</v>
      </c>
      <c r="G20" s="42">
        <f>ABS('P1dB CL'!C188-G$5)</f>
        <v>0</v>
      </c>
      <c r="H20" s="42">
        <f>ABS('P1dB CL'!C244-H$5)</f>
        <v>0</v>
      </c>
      <c r="I20" s="42">
        <f>ABS('P1dB CL'!C300-I$5)</f>
        <v>0</v>
      </c>
      <c r="J20" s="42">
        <f>ABS('P1dB CL'!C356-J$5)</f>
        <v>0</v>
      </c>
      <c r="K20" s="18"/>
      <c r="L20" s="42">
        <f>ABS('P1dB CL'!C411-L$5)</f>
        <v>0</v>
      </c>
      <c r="M20" s="42">
        <f>ABS('P1dB CL'!C466-M$5)</f>
        <v>0</v>
      </c>
      <c r="N20" s="42">
        <f>ABS('P1dB CL'!C521-N$5)</f>
        <v>0</v>
      </c>
      <c r="O20" s="42">
        <f>ABS('P1dB CL'!C576-O$5)</f>
        <v>0</v>
      </c>
      <c r="P20" s="42">
        <f>ABS('P1dB CL'!C631-P$5)</f>
        <v>0</v>
      </c>
      <c r="Q20" s="42">
        <f>ABS('P1dB CL'!C682-Q$5)</f>
        <v>0</v>
      </c>
      <c r="S20" s="74">
        <f>'P1dB CL'!E16</f>
        <v>0</v>
      </c>
      <c r="T20" s="18"/>
      <c r="U20" s="81">
        <f>ABS('P1dB CL'!V20-U$5)</f>
        <v>0</v>
      </c>
      <c r="V20" s="42">
        <f>ABS('P1dB CL'!V76-V$5)</f>
        <v>0</v>
      </c>
      <c r="W20" s="42">
        <f>ABS('P1dB CL'!V132-W$5)</f>
        <v>0</v>
      </c>
      <c r="X20" s="42">
        <f>ABS('P1dB CL'!V188-X$5)</f>
        <v>0</v>
      </c>
      <c r="Y20" s="42">
        <f>ABS('P1dB CL'!V244-Y$5)</f>
        <v>0</v>
      </c>
      <c r="Z20" s="42">
        <f>ABS('P1dB CL'!V300-Z$5)</f>
        <v>0</v>
      </c>
      <c r="AA20" s="42">
        <f>ABS('P1dB CL'!V356-AA$5)</f>
        <v>0</v>
      </c>
      <c r="AB20" s="18"/>
      <c r="AC20" s="42">
        <f>ABS('P1dB CL'!V411-0)</f>
        <v>0</v>
      </c>
      <c r="AD20" s="42">
        <f>ABS('P1dB CL'!V466-0)</f>
        <v>0</v>
      </c>
      <c r="AE20" s="42">
        <f>ABS('P1dB CL'!V521-0)</f>
        <v>0</v>
      </c>
      <c r="AF20" s="42">
        <f>ABS('P1dB CL'!V576-0)</f>
        <v>0</v>
      </c>
      <c r="AG20" s="42">
        <f>ABS('P1dB CL'!V631-0)</f>
        <v>0</v>
      </c>
      <c r="AH20" s="42">
        <f>ABS('P1dB CL'!V686-0)</f>
        <v>0</v>
      </c>
      <c r="AI20" s="18"/>
    </row>
    <row r="21" spans="2:35" x14ac:dyDescent="0.25">
      <c r="B21" s="74">
        <f>'P1dB CL'!E17</f>
        <v>0</v>
      </c>
      <c r="C21" s="18"/>
      <c r="D21" s="81">
        <f>ABS('P1dB CL'!C21-D$5)</f>
        <v>0</v>
      </c>
      <c r="E21" s="42">
        <f>ABS('P1dB CL'!C77-E$5)</f>
        <v>0</v>
      </c>
      <c r="F21" s="42">
        <f>ABS('P1dB CL'!C133-F$5)</f>
        <v>0</v>
      </c>
      <c r="G21" s="42">
        <f>ABS('P1dB CL'!C189-G$5)</f>
        <v>0</v>
      </c>
      <c r="H21" s="42">
        <f>ABS('P1dB CL'!C245-H$5)</f>
        <v>0</v>
      </c>
      <c r="I21" s="42">
        <f>ABS('P1dB CL'!C301-I$5)</f>
        <v>0</v>
      </c>
      <c r="J21" s="42">
        <f>ABS('P1dB CL'!C357-J$5)</f>
        <v>0</v>
      </c>
      <c r="K21" s="18"/>
      <c r="L21" s="42">
        <f>ABS('P1dB CL'!C412-L$5)</f>
        <v>0</v>
      </c>
      <c r="M21" s="42">
        <f>ABS('P1dB CL'!C467-M$5)</f>
        <v>0</v>
      </c>
      <c r="N21" s="42">
        <f>ABS('P1dB CL'!C522-N$5)</f>
        <v>0</v>
      </c>
      <c r="O21" s="42">
        <f>ABS('P1dB CL'!C577-O$5)</f>
        <v>0</v>
      </c>
      <c r="P21" s="42">
        <f>ABS('P1dB CL'!C632-P$5)</f>
        <v>0</v>
      </c>
      <c r="Q21" s="42">
        <f>ABS('P1dB CL'!C683-Q$5)</f>
        <v>0</v>
      </c>
      <c r="S21" s="74">
        <f>'P1dB CL'!E17</f>
        <v>0</v>
      </c>
      <c r="T21" s="18"/>
      <c r="U21" s="81">
        <f>ABS('P1dB CL'!V21-U$5)</f>
        <v>0</v>
      </c>
      <c r="V21" s="42">
        <f>ABS('P1dB CL'!V77-V$5)</f>
        <v>0</v>
      </c>
      <c r="W21" s="42">
        <f>ABS('P1dB CL'!V133-W$5)</f>
        <v>0</v>
      </c>
      <c r="X21" s="42">
        <f>ABS('P1dB CL'!V189-X$5)</f>
        <v>0</v>
      </c>
      <c r="Y21" s="42">
        <f>ABS('P1dB CL'!V245-Y$5)</f>
        <v>0</v>
      </c>
      <c r="Z21" s="42">
        <f>ABS('P1dB CL'!V301-Z$5)</f>
        <v>0</v>
      </c>
      <c r="AA21" s="42">
        <f>ABS('P1dB CL'!V357-AA$5)</f>
        <v>0</v>
      </c>
      <c r="AB21" s="18"/>
      <c r="AC21" s="42">
        <f>ABS('P1dB CL'!V412-0)</f>
        <v>0</v>
      </c>
      <c r="AD21" s="42">
        <f>ABS('P1dB CL'!V467-0)</f>
        <v>0</v>
      </c>
      <c r="AE21" s="42">
        <f>ABS('P1dB CL'!V522-0)</f>
        <v>0</v>
      </c>
      <c r="AF21" s="42">
        <f>ABS('P1dB CL'!V577-0)</f>
        <v>0</v>
      </c>
      <c r="AG21" s="42">
        <f>ABS('P1dB CL'!V632-0)</f>
        <v>0</v>
      </c>
      <c r="AH21" s="42">
        <f>ABS('P1dB CL'!V687-0)</f>
        <v>0</v>
      </c>
      <c r="AI21" s="18"/>
    </row>
    <row r="22" spans="2:35" x14ac:dyDescent="0.25">
      <c r="B22" s="74">
        <f>'P1dB CL'!E18</f>
        <v>0</v>
      </c>
      <c r="C22" s="18"/>
      <c r="D22" s="81">
        <f>ABS('P1dB CL'!C22-D$5)</f>
        <v>0</v>
      </c>
      <c r="E22" s="42">
        <f>ABS('P1dB CL'!C78-E$5)</f>
        <v>0</v>
      </c>
      <c r="F22" s="42">
        <f>ABS('P1dB CL'!C134-F$5)</f>
        <v>0</v>
      </c>
      <c r="G22" s="42">
        <f>ABS('P1dB CL'!C190-G$5)</f>
        <v>0</v>
      </c>
      <c r="H22" s="42">
        <f>ABS('P1dB CL'!C246-H$5)</f>
        <v>0</v>
      </c>
      <c r="I22" s="42">
        <f>ABS('P1dB CL'!C302-I$5)</f>
        <v>0</v>
      </c>
      <c r="J22" s="42">
        <f>ABS('P1dB CL'!C358-J$5)</f>
        <v>0</v>
      </c>
      <c r="K22" s="18"/>
      <c r="L22" s="42">
        <f>ABS('P1dB CL'!C413-L$5)</f>
        <v>0</v>
      </c>
      <c r="M22" s="42">
        <f>ABS('P1dB CL'!C468-M$5)</f>
        <v>0</v>
      </c>
      <c r="N22" s="42">
        <f>ABS('P1dB CL'!C523-N$5)</f>
        <v>0</v>
      </c>
      <c r="O22" s="42">
        <f>ABS('P1dB CL'!C578-O$5)</f>
        <v>0</v>
      </c>
      <c r="P22" s="42">
        <f>ABS('P1dB CL'!C633-P$5)</f>
        <v>0</v>
      </c>
      <c r="Q22" s="42">
        <f>ABS('P1dB CL'!C684-Q$5)</f>
        <v>0</v>
      </c>
      <c r="S22" s="74">
        <f>'P1dB CL'!E18</f>
        <v>0</v>
      </c>
      <c r="T22" s="18"/>
      <c r="U22" s="81">
        <f>ABS('P1dB CL'!V22-U$5)</f>
        <v>0</v>
      </c>
      <c r="V22" s="42">
        <f>ABS('P1dB CL'!V78-V$5)</f>
        <v>0</v>
      </c>
      <c r="W22" s="42">
        <f>ABS('P1dB CL'!V134-W$5)</f>
        <v>0</v>
      </c>
      <c r="X22" s="42">
        <f>ABS('P1dB CL'!V190-X$5)</f>
        <v>0</v>
      </c>
      <c r="Y22" s="42">
        <f>ABS('P1dB CL'!V246-Y$5)</f>
        <v>0</v>
      </c>
      <c r="Z22" s="42">
        <f>ABS('P1dB CL'!V302-Z$5)</f>
        <v>0</v>
      </c>
      <c r="AA22" s="42">
        <f>ABS('P1dB CL'!V358-AA$5)</f>
        <v>0</v>
      </c>
      <c r="AB22" s="18"/>
      <c r="AC22" s="42">
        <f>ABS('P1dB CL'!V413-0)</f>
        <v>0</v>
      </c>
      <c r="AD22" s="42">
        <f>ABS('P1dB CL'!V468-0)</f>
        <v>0</v>
      </c>
      <c r="AE22" s="42">
        <f>ABS('P1dB CL'!V523-0)</f>
        <v>0</v>
      </c>
      <c r="AF22" s="42">
        <f>ABS('P1dB CL'!V578-0)</f>
        <v>0</v>
      </c>
      <c r="AG22" s="42">
        <f>ABS('P1dB CL'!V633-0)</f>
        <v>0</v>
      </c>
      <c r="AH22" s="42">
        <f>ABS('P1dB CL'!V688-0)</f>
        <v>0</v>
      </c>
      <c r="AI22" s="18"/>
    </row>
    <row r="23" spans="2:35" x14ac:dyDescent="0.25">
      <c r="B23" s="74">
        <f>'P1dB CL'!E19</f>
        <v>0</v>
      </c>
      <c r="C23" s="18"/>
      <c r="D23" s="81">
        <f>ABS('P1dB CL'!C23-D$5)</f>
        <v>0</v>
      </c>
      <c r="E23" s="42">
        <f>ABS('P1dB CL'!C79-E$5)</f>
        <v>0</v>
      </c>
      <c r="F23" s="42">
        <f>ABS('P1dB CL'!C135-F$5)</f>
        <v>0</v>
      </c>
      <c r="G23" s="42">
        <f>ABS('P1dB CL'!C191-G$5)</f>
        <v>0</v>
      </c>
      <c r="H23" s="42">
        <f>ABS('P1dB CL'!C247-H$5)</f>
        <v>0</v>
      </c>
      <c r="I23" s="42">
        <f>ABS('P1dB CL'!C303-I$5)</f>
        <v>0</v>
      </c>
      <c r="J23" s="42">
        <f>ABS('P1dB CL'!C359-J$5)</f>
        <v>0</v>
      </c>
      <c r="K23" s="18"/>
      <c r="L23" s="42">
        <f>ABS('P1dB CL'!C414-L$5)</f>
        <v>0</v>
      </c>
      <c r="M23" s="42">
        <f>ABS('P1dB CL'!C469-M$5)</f>
        <v>0</v>
      </c>
      <c r="N23" s="42">
        <f>ABS('P1dB CL'!C524-N$5)</f>
        <v>0</v>
      </c>
      <c r="O23" s="42">
        <f>ABS('P1dB CL'!C579-O$5)</f>
        <v>0</v>
      </c>
      <c r="P23" s="42">
        <f>ABS('P1dB CL'!C634-P$5)</f>
        <v>0</v>
      </c>
      <c r="Q23" s="42">
        <f>ABS('P1dB CL'!C685-Q$5)</f>
        <v>0</v>
      </c>
      <c r="S23" s="74">
        <f>'P1dB CL'!E19</f>
        <v>0</v>
      </c>
      <c r="T23" s="18"/>
      <c r="U23" s="81">
        <f>ABS('P1dB CL'!V23-U$5)</f>
        <v>0</v>
      </c>
      <c r="V23" s="42">
        <f>ABS('P1dB CL'!V79-V$5)</f>
        <v>0</v>
      </c>
      <c r="W23" s="42">
        <f>ABS('P1dB CL'!V135-W$5)</f>
        <v>0</v>
      </c>
      <c r="X23" s="42">
        <f>ABS('P1dB CL'!V191-X$5)</f>
        <v>0</v>
      </c>
      <c r="Y23" s="42">
        <f>ABS('P1dB CL'!V247-Y$5)</f>
        <v>0</v>
      </c>
      <c r="Z23" s="42">
        <f>ABS('P1dB CL'!V303-Z$5)</f>
        <v>0</v>
      </c>
      <c r="AA23" s="42">
        <f>ABS('P1dB CL'!V359-AA$5)</f>
        <v>0</v>
      </c>
      <c r="AB23" s="18"/>
      <c r="AC23" s="42">
        <f>ABS('P1dB CL'!V414-0)</f>
        <v>0</v>
      </c>
      <c r="AD23" s="42">
        <f>ABS('P1dB CL'!V469-0)</f>
        <v>0</v>
      </c>
      <c r="AE23" s="42">
        <f>ABS('P1dB CL'!V524-0)</f>
        <v>0</v>
      </c>
      <c r="AF23" s="42">
        <f>ABS('P1dB CL'!V579-0)</f>
        <v>0</v>
      </c>
      <c r="AG23" s="42">
        <f>ABS('P1dB CL'!V634-0)</f>
        <v>0</v>
      </c>
      <c r="AH23" s="42">
        <f>ABS('P1dB CL'!V689-0)</f>
        <v>0</v>
      </c>
      <c r="AI23" s="18"/>
    </row>
    <row r="24" spans="2:35" x14ac:dyDescent="0.25">
      <c r="B24" s="74">
        <f>'P1dB CL'!E20</f>
        <v>0</v>
      </c>
      <c r="C24" s="18"/>
      <c r="D24" s="81">
        <f>ABS('P1dB CL'!C24-D$5)</f>
        <v>0</v>
      </c>
      <c r="E24" s="42">
        <f>ABS('P1dB CL'!C80-E$5)</f>
        <v>0</v>
      </c>
      <c r="F24" s="42">
        <f>ABS('P1dB CL'!C136-F$5)</f>
        <v>0</v>
      </c>
      <c r="G24" s="42">
        <f>ABS('P1dB CL'!C192-G$5)</f>
        <v>0</v>
      </c>
      <c r="H24" s="42">
        <f>ABS('P1dB CL'!C248-H$5)</f>
        <v>0</v>
      </c>
      <c r="I24" s="42">
        <f>ABS('P1dB CL'!C304-I$5)</f>
        <v>0</v>
      </c>
      <c r="J24" s="42">
        <f>ABS('P1dB CL'!C360-J$5)</f>
        <v>0</v>
      </c>
      <c r="K24" s="18"/>
      <c r="L24" s="42">
        <f>ABS('P1dB CL'!C415-L$5)</f>
        <v>0</v>
      </c>
      <c r="M24" s="42">
        <f>ABS('P1dB CL'!C470-M$5)</f>
        <v>0</v>
      </c>
      <c r="N24" s="42">
        <f>ABS('P1dB CL'!C525-N$5)</f>
        <v>0</v>
      </c>
      <c r="O24" s="42">
        <f>ABS('P1dB CL'!C580-O$5)</f>
        <v>0</v>
      </c>
      <c r="P24" s="42">
        <f>ABS('P1dB CL'!C635-P$5)</f>
        <v>0</v>
      </c>
      <c r="Q24" s="42">
        <f>ABS('P1dB CL'!C686-Q$5)</f>
        <v>0</v>
      </c>
      <c r="S24" s="74">
        <f>'P1dB CL'!E20</f>
        <v>0</v>
      </c>
      <c r="T24" s="18"/>
      <c r="U24" s="81">
        <f>ABS('P1dB CL'!V24-U$5)</f>
        <v>0</v>
      </c>
      <c r="V24" s="42">
        <f>ABS('P1dB CL'!V80-V$5)</f>
        <v>0</v>
      </c>
      <c r="W24" s="42">
        <f>ABS('P1dB CL'!V136-W$5)</f>
        <v>0</v>
      </c>
      <c r="X24" s="42">
        <f>ABS('P1dB CL'!V192-X$5)</f>
        <v>0</v>
      </c>
      <c r="Y24" s="42">
        <f>ABS('P1dB CL'!V248-Y$5)</f>
        <v>0</v>
      </c>
      <c r="Z24" s="42">
        <f>ABS('P1dB CL'!V304-Z$5)</f>
        <v>0</v>
      </c>
      <c r="AA24" s="42">
        <f>ABS('P1dB CL'!V360-AA$5)</f>
        <v>0</v>
      </c>
      <c r="AB24" s="18"/>
      <c r="AC24" s="42">
        <f>ABS('P1dB CL'!V415-0)</f>
        <v>0</v>
      </c>
      <c r="AD24" s="42">
        <f>ABS('P1dB CL'!V470-0)</f>
        <v>0</v>
      </c>
      <c r="AE24" s="42">
        <f>ABS('P1dB CL'!V525-0)</f>
        <v>0</v>
      </c>
      <c r="AF24" s="42">
        <f>ABS('P1dB CL'!V580-0)</f>
        <v>0</v>
      </c>
      <c r="AG24" s="42">
        <f>ABS('P1dB CL'!V635-0)</f>
        <v>0</v>
      </c>
      <c r="AH24" s="42">
        <f>ABS('P1dB CL'!V690-0)</f>
        <v>0</v>
      </c>
      <c r="AI24" s="18"/>
    </row>
    <row r="25" spans="2:35" x14ac:dyDescent="0.25">
      <c r="B25" s="74">
        <f>'P1dB CL'!E21</f>
        <v>0</v>
      </c>
      <c r="C25" s="18"/>
      <c r="D25" s="81">
        <f>ABS('P1dB CL'!C25-D$5)</f>
        <v>0</v>
      </c>
      <c r="E25" s="42">
        <f>ABS('P1dB CL'!C81-E$5)</f>
        <v>0</v>
      </c>
      <c r="F25" s="42">
        <f>ABS('P1dB CL'!C137-F$5)</f>
        <v>0</v>
      </c>
      <c r="G25" s="42">
        <f>ABS('P1dB CL'!C193-G$5)</f>
        <v>0</v>
      </c>
      <c r="H25" s="42">
        <f>ABS('P1dB CL'!C249-H$5)</f>
        <v>0</v>
      </c>
      <c r="I25" s="42">
        <f>ABS('P1dB CL'!C305-I$5)</f>
        <v>0</v>
      </c>
      <c r="J25" s="42">
        <f>ABS('P1dB CL'!C361-J$5)</f>
        <v>0</v>
      </c>
      <c r="K25" s="18"/>
      <c r="L25" s="42">
        <f>ABS('P1dB CL'!C416-L$5)</f>
        <v>0</v>
      </c>
      <c r="M25" s="42">
        <f>ABS('P1dB CL'!C471-M$5)</f>
        <v>0</v>
      </c>
      <c r="N25" s="42">
        <f>ABS('P1dB CL'!C526-N$5)</f>
        <v>0</v>
      </c>
      <c r="O25" s="42">
        <f>ABS('P1dB CL'!C581-O$5)</f>
        <v>0</v>
      </c>
      <c r="P25" s="42">
        <f>ABS('P1dB CL'!C636-P$5)</f>
        <v>0</v>
      </c>
      <c r="Q25" s="42">
        <f>ABS('P1dB CL'!C687-Q$5)</f>
        <v>0</v>
      </c>
      <c r="S25" s="74">
        <f>'P1dB CL'!E21</f>
        <v>0</v>
      </c>
      <c r="T25" s="18"/>
      <c r="U25" s="81">
        <f>ABS('P1dB CL'!V25-U$5)</f>
        <v>0</v>
      </c>
      <c r="V25" s="42">
        <f>ABS('P1dB CL'!V81-V$5)</f>
        <v>0</v>
      </c>
      <c r="W25" s="42">
        <f>ABS('P1dB CL'!V137-W$5)</f>
        <v>0</v>
      </c>
      <c r="X25" s="42">
        <f>ABS('P1dB CL'!V193-X$5)</f>
        <v>0</v>
      </c>
      <c r="Y25" s="42">
        <f>ABS('P1dB CL'!V249-Y$5)</f>
        <v>0</v>
      </c>
      <c r="Z25" s="42">
        <f>ABS('P1dB CL'!V305-Z$5)</f>
        <v>0</v>
      </c>
      <c r="AA25" s="42">
        <f>ABS('P1dB CL'!V361-AA$5)</f>
        <v>0</v>
      </c>
      <c r="AB25" s="18"/>
      <c r="AC25" s="42">
        <f>ABS('P1dB CL'!V416-0)</f>
        <v>0</v>
      </c>
      <c r="AD25" s="42">
        <f>ABS('P1dB CL'!V471-0)</f>
        <v>0</v>
      </c>
      <c r="AE25" s="42">
        <f>ABS('P1dB CL'!V526-0)</f>
        <v>0</v>
      </c>
      <c r="AF25" s="42">
        <f>ABS('P1dB CL'!V581-0)</f>
        <v>0</v>
      </c>
      <c r="AG25" s="42">
        <f>ABS('P1dB CL'!V636-0)</f>
        <v>0</v>
      </c>
      <c r="AH25" s="42">
        <f>ABS('P1dB CL'!V691-0)</f>
        <v>0</v>
      </c>
      <c r="AI25" s="18"/>
    </row>
    <row r="26" spans="2:35" x14ac:dyDescent="0.25">
      <c r="B26" s="74">
        <f>'P1dB CL'!E22</f>
        <v>0</v>
      </c>
      <c r="C26" s="18"/>
      <c r="D26" s="81">
        <f>ABS('P1dB CL'!C26-D$5)</f>
        <v>0</v>
      </c>
      <c r="E26" s="42">
        <f>ABS('P1dB CL'!C82-E$5)</f>
        <v>0</v>
      </c>
      <c r="F26" s="42">
        <f>ABS('P1dB CL'!C138-F$5)</f>
        <v>0</v>
      </c>
      <c r="G26" s="42">
        <f>ABS('P1dB CL'!C194-G$5)</f>
        <v>0</v>
      </c>
      <c r="H26" s="42">
        <f>ABS('P1dB CL'!C250-H$5)</f>
        <v>0</v>
      </c>
      <c r="I26" s="42">
        <f>ABS('P1dB CL'!C306-I$5)</f>
        <v>0</v>
      </c>
      <c r="J26" s="42">
        <f>ABS('P1dB CL'!C362-J$5)</f>
        <v>0</v>
      </c>
      <c r="K26" s="18"/>
      <c r="L26" s="42">
        <f>ABS('P1dB CL'!C417-L$5)</f>
        <v>0</v>
      </c>
      <c r="M26" s="42">
        <f>ABS('P1dB CL'!C472-M$5)</f>
        <v>0</v>
      </c>
      <c r="N26" s="42">
        <f>ABS('P1dB CL'!C527-N$5)</f>
        <v>0</v>
      </c>
      <c r="O26" s="42">
        <f>ABS('P1dB CL'!C582-O$5)</f>
        <v>0</v>
      </c>
      <c r="P26" s="42">
        <f>ABS('P1dB CL'!C637-P$5)</f>
        <v>0</v>
      </c>
      <c r="Q26" s="42">
        <f>ABS('P1dB CL'!C688-Q$5)</f>
        <v>0</v>
      </c>
      <c r="S26" s="74">
        <f>'P1dB CL'!E22</f>
        <v>0</v>
      </c>
      <c r="T26" s="18"/>
      <c r="U26" s="81">
        <f>ABS('P1dB CL'!V26-U$5)</f>
        <v>0</v>
      </c>
      <c r="V26" s="42">
        <f>ABS('P1dB CL'!V82-V$5)</f>
        <v>0</v>
      </c>
      <c r="W26" s="42">
        <f>ABS('P1dB CL'!V138-W$5)</f>
        <v>0</v>
      </c>
      <c r="X26" s="42">
        <f>ABS('P1dB CL'!V194-X$5)</f>
        <v>0</v>
      </c>
      <c r="Y26" s="42">
        <f>ABS('P1dB CL'!V250-Y$5)</f>
        <v>0</v>
      </c>
      <c r="Z26" s="42">
        <f>ABS('P1dB CL'!V306-Z$5)</f>
        <v>0</v>
      </c>
      <c r="AA26" s="42">
        <f>ABS('P1dB CL'!V362-AA$5)</f>
        <v>0</v>
      </c>
      <c r="AB26" s="18"/>
      <c r="AC26" s="42">
        <f>ABS('P1dB CL'!V417-0)</f>
        <v>0</v>
      </c>
      <c r="AD26" s="42">
        <f>ABS('P1dB CL'!V472-0)</f>
        <v>0</v>
      </c>
      <c r="AE26" s="42">
        <f>ABS('P1dB CL'!V527-0)</f>
        <v>0</v>
      </c>
      <c r="AF26" s="42">
        <f>ABS('P1dB CL'!V582-0)</f>
        <v>0</v>
      </c>
      <c r="AG26" s="42">
        <f>ABS('P1dB CL'!V637-0)</f>
        <v>0</v>
      </c>
      <c r="AH26" s="42">
        <f>ABS('P1dB CL'!V692-0)</f>
        <v>0</v>
      </c>
      <c r="AI26" s="18"/>
    </row>
    <row r="27" spans="2:35" x14ac:dyDescent="0.25">
      <c r="B27" s="74">
        <f>'P1dB CL'!E23</f>
        <v>0</v>
      </c>
      <c r="C27" s="18"/>
      <c r="D27" s="81">
        <f>ABS('P1dB CL'!C27-D$5)</f>
        <v>0</v>
      </c>
      <c r="E27" s="42">
        <f>ABS('P1dB CL'!C83-E$5)</f>
        <v>0</v>
      </c>
      <c r="F27" s="42">
        <f>ABS('P1dB CL'!C139-F$5)</f>
        <v>0</v>
      </c>
      <c r="G27" s="42">
        <f>ABS('P1dB CL'!C195-G$5)</f>
        <v>0</v>
      </c>
      <c r="H27" s="42">
        <f>ABS('P1dB CL'!C251-H$5)</f>
        <v>0</v>
      </c>
      <c r="I27" s="42">
        <f>ABS('P1dB CL'!C307-I$5)</f>
        <v>0</v>
      </c>
      <c r="J27" s="42">
        <f>ABS('P1dB CL'!C363-J$5)</f>
        <v>0</v>
      </c>
      <c r="K27" s="18"/>
      <c r="L27" s="42">
        <f>ABS('P1dB CL'!C418-L$5)</f>
        <v>0</v>
      </c>
      <c r="M27" s="42">
        <f>ABS('P1dB CL'!C473-M$5)</f>
        <v>0</v>
      </c>
      <c r="N27" s="42">
        <f>ABS('P1dB CL'!C528-N$5)</f>
        <v>0</v>
      </c>
      <c r="O27" s="42">
        <f>ABS('P1dB CL'!C583-O$5)</f>
        <v>0</v>
      </c>
      <c r="P27" s="42">
        <f>ABS('P1dB CL'!C638-P$5)</f>
        <v>0</v>
      </c>
      <c r="Q27" s="42">
        <f>ABS('P1dB CL'!C689-Q$5)</f>
        <v>0</v>
      </c>
      <c r="S27" s="74">
        <f>'P1dB CL'!E23</f>
        <v>0</v>
      </c>
      <c r="T27" s="18"/>
      <c r="U27" s="81">
        <f>ABS('P1dB CL'!V27-U$5)</f>
        <v>0</v>
      </c>
      <c r="V27" s="42">
        <f>ABS('P1dB CL'!V83-V$5)</f>
        <v>0</v>
      </c>
      <c r="W27" s="42">
        <f>ABS('P1dB CL'!V139-W$5)</f>
        <v>0</v>
      </c>
      <c r="X27" s="42">
        <f>ABS('P1dB CL'!V195-X$5)</f>
        <v>0</v>
      </c>
      <c r="Y27" s="42">
        <f>ABS('P1dB CL'!V251-Y$5)</f>
        <v>0</v>
      </c>
      <c r="Z27" s="42">
        <f>ABS('P1dB CL'!V307-Z$5)</f>
        <v>0</v>
      </c>
      <c r="AA27" s="42">
        <f>ABS('P1dB CL'!V363-AA$5)</f>
        <v>0</v>
      </c>
      <c r="AB27" s="18"/>
      <c r="AC27" s="42">
        <f>ABS('P1dB CL'!V418-0)</f>
        <v>0</v>
      </c>
      <c r="AD27" s="42">
        <f>ABS('P1dB CL'!V473-0)</f>
        <v>0</v>
      </c>
      <c r="AE27" s="42">
        <f>ABS('P1dB CL'!V528-0)</f>
        <v>0</v>
      </c>
      <c r="AF27" s="42">
        <f>ABS('P1dB CL'!V583-0)</f>
        <v>0</v>
      </c>
      <c r="AG27" s="42">
        <f>ABS('P1dB CL'!V638-0)</f>
        <v>0</v>
      </c>
      <c r="AH27" s="42">
        <f>ABS('P1dB CL'!V693-0)</f>
        <v>0</v>
      </c>
      <c r="AI27" s="18"/>
    </row>
    <row r="28" spans="2:35" x14ac:dyDescent="0.25">
      <c r="B28" s="74">
        <f>'P1dB CL'!E24</f>
        <v>0</v>
      </c>
      <c r="C28" s="18"/>
      <c r="D28" s="81">
        <f>ABS('P1dB CL'!C28-D$5)</f>
        <v>0</v>
      </c>
      <c r="E28" s="42">
        <f>ABS('P1dB CL'!C84-E$5)</f>
        <v>0</v>
      </c>
      <c r="F28" s="42">
        <f>ABS('P1dB CL'!C140-F$5)</f>
        <v>0</v>
      </c>
      <c r="G28" s="42">
        <f>ABS('P1dB CL'!C196-G$5)</f>
        <v>0</v>
      </c>
      <c r="H28" s="42">
        <f>ABS('P1dB CL'!C252-H$5)</f>
        <v>0</v>
      </c>
      <c r="I28" s="42">
        <f>ABS('P1dB CL'!C308-I$5)</f>
        <v>0</v>
      </c>
      <c r="J28" s="42">
        <f>ABS('P1dB CL'!C364-J$5)</f>
        <v>0</v>
      </c>
      <c r="K28" s="18"/>
      <c r="L28" s="42">
        <f>ABS('P1dB CL'!C419-L$5)</f>
        <v>0</v>
      </c>
      <c r="M28" s="42">
        <f>ABS('P1dB CL'!C474-M$5)</f>
        <v>0</v>
      </c>
      <c r="N28" s="42">
        <f>ABS('P1dB CL'!C529-N$5)</f>
        <v>0</v>
      </c>
      <c r="O28" s="42">
        <f>ABS('P1dB CL'!C584-O$5)</f>
        <v>0</v>
      </c>
      <c r="P28" s="42">
        <f>ABS('P1dB CL'!C639-P$5)</f>
        <v>0</v>
      </c>
      <c r="Q28" s="42">
        <f>ABS('P1dB CL'!C690-Q$5)</f>
        <v>0</v>
      </c>
      <c r="S28" s="74">
        <f>'P1dB CL'!E24</f>
        <v>0</v>
      </c>
      <c r="T28" s="18"/>
      <c r="U28" s="81">
        <f>ABS('P1dB CL'!V28-U$5)</f>
        <v>0</v>
      </c>
      <c r="V28" s="42">
        <f>ABS('P1dB CL'!V84-V$5)</f>
        <v>0</v>
      </c>
      <c r="W28" s="42">
        <f>ABS('P1dB CL'!V140-W$5)</f>
        <v>0</v>
      </c>
      <c r="X28" s="42">
        <f>ABS('P1dB CL'!V196-X$5)</f>
        <v>0</v>
      </c>
      <c r="Y28" s="42">
        <f>ABS('P1dB CL'!V252-Y$5)</f>
        <v>0</v>
      </c>
      <c r="Z28" s="42">
        <f>ABS('P1dB CL'!V308-Z$5)</f>
        <v>0</v>
      </c>
      <c r="AA28" s="42">
        <f>ABS('P1dB CL'!V364-AA$5)</f>
        <v>0</v>
      </c>
      <c r="AB28" s="18"/>
      <c r="AC28" s="42">
        <f>ABS('P1dB CL'!V419-0)</f>
        <v>0</v>
      </c>
      <c r="AD28" s="42">
        <f>ABS('P1dB CL'!V474-0)</f>
        <v>0</v>
      </c>
      <c r="AE28" s="42">
        <f>ABS('P1dB CL'!V529-0)</f>
        <v>0</v>
      </c>
      <c r="AF28" s="42">
        <f>ABS('P1dB CL'!V584-0)</f>
        <v>0</v>
      </c>
      <c r="AG28" s="42">
        <f>ABS('P1dB CL'!V639-0)</f>
        <v>0</v>
      </c>
      <c r="AH28" s="42">
        <f>ABS('P1dB CL'!V694-0)</f>
        <v>0</v>
      </c>
      <c r="AI28" s="18"/>
    </row>
    <row r="29" spans="2:35" x14ac:dyDescent="0.25">
      <c r="B29" s="74">
        <f>'P1dB CL'!E25</f>
        <v>0</v>
      </c>
      <c r="C29" s="18"/>
      <c r="D29" s="81">
        <f>ABS('P1dB CL'!C29-D$5)</f>
        <v>0</v>
      </c>
      <c r="E29" s="42">
        <f>ABS('P1dB CL'!C85-E$5)</f>
        <v>0</v>
      </c>
      <c r="F29" s="42">
        <f>ABS('P1dB CL'!C141-F$5)</f>
        <v>0</v>
      </c>
      <c r="G29" s="42">
        <f>ABS('P1dB CL'!C197-G$5)</f>
        <v>0</v>
      </c>
      <c r="H29" s="42">
        <f>ABS('P1dB CL'!C253-H$5)</f>
        <v>0</v>
      </c>
      <c r="I29" s="42">
        <f>ABS('P1dB CL'!C309-I$5)</f>
        <v>0</v>
      </c>
      <c r="J29" s="42">
        <f>ABS('P1dB CL'!C365-J$5)</f>
        <v>0</v>
      </c>
      <c r="K29" s="18"/>
      <c r="L29" s="42">
        <f>ABS('P1dB CL'!C420-L$5)</f>
        <v>0</v>
      </c>
      <c r="M29" s="42">
        <f>ABS('P1dB CL'!C475-M$5)</f>
        <v>0</v>
      </c>
      <c r="N29" s="42">
        <f>ABS('P1dB CL'!C530-N$5)</f>
        <v>0</v>
      </c>
      <c r="O29" s="42">
        <f>ABS('P1dB CL'!C585-O$5)</f>
        <v>0</v>
      </c>
      <c r="P29" s="42">
        <f>ABS('P1dB CL'!C640-P$5)</f>
        <v>0</v>
      </c>
      <c r="Q29" s="42">
        <f>ABS('P1dB CL'!C691-Q$5)</f>
        <v>0</v>
      </c>
      <c r="S29" s="74">
        <f>'P1dB CL'!E25</f>
        <v>0</v>
      </c>
      <c r="T29" s="18"/>
      <c r="U29" s="81">
        <f>ABS('P1dB CL'!V29-U$5)</f>
        <v>0</v>
      </c>
      <c r="V29" s="42">
        <f>ABS('P1dB CL'!V85-V$5)</f>
        <v>0</v>
      </c>
      <c r="W29" s="42">
        <f>ABS('P1dB CL'!V141-W$5)</f>
        <v>0</v>
      </c>
      <c r="X29" s="42">
        <f>ABS('P1dB CL'!V197-X$5)</f>
        <v>0</v>
      </c>
      <c r="Y29" s="42">
        <f>ABS('P1dB CL'!V253-Y$5)</f>
        <v>0</v>
      </c>
      <c r="Z29" s="42">
        <f>ABS('P1dB CL'!V309-Z$5)</f>
        <v>0</v>
      </c>
      <c r="AA29" s="42">
        <f>ABS('P1dB CL'!V365-AA$5)</f>
        <v>0</v>
      </c>
      <c r="AB29" s="18"/>
      <c r="AC29" s="42">
        <f>ABS('P1dB CL'!V420-0)</f>
        <v>0</v>
      </c>
      <c r="AD29" s="42">
        <f>ABS('P1dB CL'!V475-0)</f>
        <v>0</v>
      </c>
      <c r="AE29" s="42">
        <f>ABS('P1dB CL'!V530-0)</f>
        <v>0</v>
      </c>
      <c r="AF29" s="42">
        <f>ABS('P1dB CL'!V585-0)</f>
        <v>0</v>
      </c>
      <c r="AG29" s="42">
        <f>ABS('P1dB CL'!V640-0)</f>
        <v>0</v>
      </c>
      <c r="AH29" s="42">
        <f>ABS('P1dB CL'!V695-0)</f>
        <v>0</v>
      </c>
      <c r="AI29" s="18"/>
    </row>
    <row r="30" spans="2:35" x14ac:dyDescent="0.25">
      <c r="B30" s="74">
        <f>'P1dB CL'!E26</f>
        <v>0</v>
      </c>
      <c r="C30" s="18"/>
      <c r="D30" s="81">
        <f>ABS('P1dB CL'!C30-D$5)</f>
        <v>0</v>
      </c>
      <c r="E30" s="42">
        <f>ABS('P1dB CL'!C86-E$5)</f>
        <v>0</v>
      </c>
      <c r="F30" s="42">
        <f>ABS('P1dB CL'!C142-F$5)</f>
        <v>0</v>
      </c>
      <c r="G30" s="42">
        <f>ABS('P1dB CL'!C198-G$5)</f>
        <v>0</v>
      </c>
      <c r="H30" s="42">
        <f>ABS('P1dB CL'!C254-H$5)</f>
        <v>0</v>
      </c>
      <c r="I30" s="42">
        <f>ABS('P1dB CL'!C310-I$5)</f>
        <v>0</v>
      </c>
      <c r="J30" s="42">
        <f>ABS('P1dB CL'!C366-J$5)</f>
        <v>0</v>
      </c>
      <c r="K30" s="18"/>
      <c r="L30" s="42">
        <f>ABS('P1dB CL'!C421-L$5)</f>
        <v>0</v>
      </c>
      <c r="M30" s="42">
        <f>ABS('P1dB CL'!C476-M$5)</f>
        <v>0</v>
      </c>
      <c r="N30" s="42">
        <f>ABS('P1dB CL'!C531-N$5)</f>
        <v>0</v>
      </c>
      <c r="O30" s="42">
        <f>ABS('P1dB CL'!C586-O$5)</f>
        <v>0</v>
      </c>
      <c r="P30" s="42">
        <f>ABS('P1dB CL'!C641-P$5)</f>
        <v>0</v>
      </c>
      <c r="Q30" s="42">
        <f>ABS('P1dB CL'!C692-Q$5)</f>
        <v>0</v>
      </c>
      <c r="S30" s="74">
        <f>'P1dB CL'!E26</f>
        <v>0</v>
      </c>
      <c r="T30" s="18"/>
      <c r="U30" s="81">
        <f>ABS('P1dB CL'!V30-U$5)</f>
        <v>0</v>
      </c>
      <c r="V30" s="42">
        <f>ABS('P1dB CL'!V86-V$5)</f>
        <v>0</v>
      </c>
      <c r="W30" s="42">
        <f>ABS('P1dB CL'!V142-W$5)</f>
        <v>0</v>
      </c>
      <c r="X30" s="42">
        <f>ABS('P1dB CL'!V198-X$5)</f>
        <v>0</v>
      </c>
      <c r="Y30" s="42">
        <f>ABS('P1dB CL'!V254-Y$5)</f>
        <v>0</v>
      </c>
      <c r="Z30" s="42">
        <f>ABS('P1dB CL'!V310-Z$5)</f>
        <v>0</v>
      </c>
      <c r="AA30" s="42">
        <f>ABS('P1dB CL'!V366-AA$5)</f>
        <v>0</v>
      </c>
      <c r="AB30" s="18"/>
      <c r="AC30" s="42">
        <f>ABS('P1dB CL'!V421-0)</f>
        <v>0</v>
      </c>
      <c r="AD30" s="42">
        <f>ABS('P1dB CL'!V476-0)</f>
        <v>0</v>
      </c>
      <c r="AE30" s="42">
        <f>ABS('P1dB CL'!V531-0)</f>
        <v>0</v>
      </c>
      <c r="AF30" s="42">
        <f>ABS('P1dB CL'!V586-0)</f>
        <v>0</v>
      </c>
      <c r="AG30" s="42">
        <f>ABS('P1dB CL'!V641-0)</f>
        <v>0</v>
      </c>
      <c r="AH30" s="42">
        <f>ABS('P1dB CL'!V696-0)</f>
        <v>0</v>
      </c>
      <c r="AI30" s="18"/>
    </row>
    <row r="31" spans="2:35" x14ac:dyDescent="0.25">
      <c r="B31" s="74">
        <f>'P1dB CL'!E27</f>
        <v>0</v>
      </c>
      <c r="C31" s="18"/>
      <c r="D31" s="81">
        <f>ABS('P1dB CL'!C31-D$5)</f>
        <v>0</v>
      </c>
      <c r="E31" s="42">
        <f>ABS('P1dB CL'!C87-E$5)</f>
        <v>0</v>
      </c>
      <c r="F31" s="42">
        <f>ABS('P1dB CL'!C143-F$5)</f>
        <v>0</v>
      </c>
      <c r="G31" s="42">
        <f>ABS('P1dB CL'!C199-G$5)</f>
        <v>0</v>
      </c>
      <c r="H31" s="42">
        <f>ABS('P1dB CL'!C255-H$5)</f>
        <v>0</v>
      </c>
      <c r="I31" s="42">
        <f>ABS('P1dB CL'!C311-I$5)</f>
        <v>0</v>
      </c>
      <c r="J31" s="42">
        <f>ABS('P1dB CL'!C367-J$5)</f>
        <v>0</v>
      </c>
      <c r="K31" s="18"/>
      <c r="L31" s="42">
        <f>ABS('P1dB CL'!C422-L$5)</f>
        <v>0</v>
      </c>
      <c r="M31" s="42">
        <f>ABS('P1dB CL'!C477-M$5)</f>
        <v>0</v>
      </c>
      <c r="N31" s="42">
        <f>ABS('P1dB CL'!C532-N$5)</f>
        <v>0</v>
      </c>
      <c r="O31" s="42">
        <f>ABS('P1dB CL'!C587-O$5)</f>
        <v>0</v>
      </c>
      <c r="P31" s="42">
        <f>ABS('P1dB CL'!C642-P$5)</f>
        <v>0</v>
      </c>
      <c r="Q31" s="42">
        <f>ABS('P1dB CL'!C693-Q$5)</f>
        <v>0</v>
      </c>
      <c r="S31" s="74">
        <f>'P1dB CL'!E27</f>
        <v>0</v>
      </c>
      <c r="T31" s="18"/>
      <c r="U31" s="81">
        <f>ABS('P1dB CL'!V31-U$5)</f>
        <v>0</v>
      </c>
      <c r="V31" s="42">
        <f>ABS('P1dB CL'!V87-V$5)</f>
        <v>0</v>
      </c>
      <c r="W31" s="42">
        <f>ABS('P1dB CL'!V143-W$5)</f>
        <v>0</v>
      </c>
      <c r="X31" s="42">
        <f>ABS('P1dB CL'!V199-X$5)</f>
        <v>0</v>
      </c>
      <c r="Y31" s="42">
        <f>ABS('P1dB CL'!V255-Y$5)</f>
        <v>0</v>
      </c>
      <c r="Z31" s="42">
        <f>ABS('P1dB CL'!V311-Z$5)</f>
        <v>0</v>
      </c>
      <c r="AA31" s="42">
        <f>ABS('P1dB CL'!V367-AA$5)</f>
        <v>0</v>
      </c>
      <c r="AB31" s="18"/>
      <c r="AC31" s="42">
        <f>ABS('P1dB CL'!V422-0)</f>
        <v>0</v>
      </c>
      <c r="AD31" s="42">
        <f>ABS('P1dB CL'!V477-0)</f>
        <v>0</v>
      </c>
      <c r="AE31" s="42">
        <f>ABS('P1dB CL'!V532-0)</f>
        <v>0</v>
      </c>
      <c r="AF31" s="42">
        <f>ABS('P1dB CL'!V587-0)</f>
        <v>0</v>
      </c>
      <c r="AG31" s="42">
        <f>ABS('P1dB CL'!V642-0)</f>
        <v>0</v>
      </c>
      <c r="AH31" s="42">
        <f>ABS('P1dB CL'!V697-0)</f>
        <v>0</v>
      </c>
      <c r="AI31" s="18"/>
    </row>
    <row r="32" spans="2:35" x14ac:dyDescent="0.25">
      <c r="B32" s="74">
        <f>'P1dB CL'!E28</f>
        <v>0</v>
      </c>
      <c r="C32" s="18"/>
      <c r="D32" s="81">
        <f>ABS('P1dB CL'!C32-D$5)</f>
        <v>0</v>
      </c>
      <c r="E32" s="42">
        <f>ABS('P1dB CL'!C88-E$5)</f>
        <v>0</v>
      </c>
      <c r="F32" s="42">
        <f>ABS('P1dB CL'!C144-F$5)</f>
        <v>0</v>
      </c>
      <c r="G32" s="42">
        <f>ABS('P1dB CL'!C200-G$5)</f>
        <v>0</v>
      </c>
      <c r="H32" s="42">
        <f>ABS('P1dB CL'!C256-H$5)</f>
        <v>0</v>
      </c>
      <c r="I32" s="42">
        <f>ABS('P1dB CL'!C312-I$5)</f>
        <v>0</v>
      </c>
      <c r="J32" s="42">
        <f>ABS('P1dB CL'!C368-J$5)</f>
        <v>0</v>
      </c>
      <c r="K32" s="18"/>
      <c r="L32" s="42">
        <f>ABS('P1dB CL'!C423-L$5)</f>
        <v>0</v>
      </c>
      <c r="M32" s="42">
        <f>ABS('P1dB CL'!C478-M$5)</f>
        <v>0</v>
      </c>
      <c r="N32" s="42">
        <f>ABS('P1dB CL'!C533-N$5)</f>
        <v>0</v>
      </c>
      <c r="O32" s="42">
        <f>ABS('P1dB CL'!C588-O$5)</f>
        <v>0</v>
      </c>
      <c r="P32" s="42">
        <f>ABS('P1dB CL'!C643-P$5)</f>
        <v>0</v>
      </c>
      <c r="Q32" s="42">
        <f>ABS('P1dB CL'!C694-Q$5)</f>
        <v>0</v>
      </c>
      <c r="S32" s="74">
        <f>'P1dB CL'!E28</f>
        <v>0</v>
      </c>
      <c r="T32" s="18"/>
      <c r="U32" s="81">
        <f>ABS('P1dB CL'!V32-U$5)</f>
        <v>0</v>
      </c>
      <c r="V32" s="42">
        <f>ABS('P1dB CL'!V88-V$5)</f>
        <v>0</v>
      </c>
      <c r="W32" s="42">
        <f>ABS('P1dB CL'!V144-W$5)</f>
        <v>0</v>
      </c>
      <c r="X32" s="42">
        <f>ABS('P1dB CL'!V200-X$5)</f>
        <v>0</v>
      </c>
      <c r="Y32" s="42">
        <f>ABS('P1dB CL'!V256-Y$5)</f>
        <v>0</v>
      </c>
      <c r="Z32" s="42">
        <f>ABS('P1dB CL'!V312-Z$5)</f>
        <v>0</v>
      </c>
      <c r="AA32" s="42">
        <f>ABS('P1dB CL'!V368-AA$5)</f>
        <v>0</v>
      </c>
      <c r="AB32" s="18"/>
      <c r="AC32" s="42">
        <f>ABS('P1dB CL'!V423-0)</f>
        <v>0</v>
      </c>
      <c r="AD32" s="42">
        <f>ABS('P1dB CL'!V478-0)</f>
        <v>0</v>
      </c>
      <c r="AE32" s="42">
        <f>ABS('P1dB CL'!V533-0)</f>
        <v>0</v>
      </c>
      <c r="AF32" s="42">
        <f>ABS('P1dB CL'!V588-0)</f>
        <v>0</v>
      </c>
      <c r="AG32" s="42">
        <f>ABS('P1dB CL'!V643-0)</f>
        <v>0</v>
      </c>
      <c r="AH32" s="42">
        <f>ABS('P1dB CL'!V698-0)</f>
        <v>0</v>
      </c>
      <c r="AI32" s="18"/>
    </row>
    <row r="33" spans="2:35" x14ac:dyDescent="0.25">
      <c r="B33" s="74">
        <f>'P1dB CL'!E29</f>
        <v>0</v>
      </c>
      <c r="C33" s="18"/>
      <c r="D33" s="81">
        <f>ABS('P1dB CL'!C33-D$5)</f>
        <v>0</v>
      </c>
      <c r="E33" s="42">
        <f>ABS('P1dB CL'!C89-E$5)</f>
        <v>0</v>
      </c>
      <c r="F33" s="42">
        <f>ABS('P1dB CL'!C145-F$5)</f>
        <v>0</v>
      </c>
      <c r="G33" s="42">
        <f>ABS('P1dB CL'!C201-G$5)</f>
        <v>0</v>
      </c>
      <c r="H33" s="42">
        <f>ABS('P1dB CL'!C257-H$5)</f>
        <v>0</v>
      </c>
      <c r="I33" s="42">
        <f>ABS('P1dB CL'!C313-I$5)</f>
        <v>0</v>
      </c>
      <c r="J33" s="42">
        <f>ABS('P1dB CL'!C369-J$5)</f>
        <v>0</v>
      </c>
      <c r="K33" s="18"/>
      <c r="L33" s="42">
        <f>ABS('P1dB CL'!C424-L$5)</f>
        <v>0</v>
      </c>
      <c r="M33" s="42">
        <f>ABS('P1dB CL'!C479-M$5)</f>
        <v>0</v>
      </c>
      <c r="N33" s="42">
        <f>ABS('P1dB CL'!C534-N$5)</f>
        <v>0</v>
      </c>
      <c r="O33" s="42">
        <f>ABS('P1dB CL'!C589-O$5)</f>
        <v>0</v>
      </c>
      <c r="P33" s="42">
        <f>ABS('P1dB CL'!C644-P$5)</f>
        <v>0</v>
      </c>
      <c r="Q33" s="42">
        <f>ABS('P1dB CL'!C695-Q$5)</f>
        <v>0</v>
      </c>
      <c r="S33" s="74">
        <f>'P1dB CL'!E29</f>
        <v>0</v>
      </c>
      <c r="T33" s="18"/>
      <c r="U33" s="81">
        <f>ABS('P1dB CL'!V33-U$5)</f>
        <v>0</v>
      </c>
      <c r="V33" s="42">
        <f>ABS('P1dB CL'!V89-V$5)</f>
        <v>0</v>
      </c>
      <c r="W33" s="42">
        <f>ABS('P1dB CL'!V145-W$5)</f>
        <v>0</v>
      </c>
      <c r="X33" s="42">
        <f>ABS('P1dB CL'!V201-X$5)</f>
        <v>0</v>
      </c>
      <c r="Y33" s="42">
        <f>ABS('P1dB CL'!V257-Y$5)</f>
        <v>0</v>
      </c>
      <c r="Z33" s="42">
        <f>ABS('P1dB CL'!V313-Z$5)</f>
        <v>0</v>
      </c>
      <c r="AA33" s="42">
        <f>ABS('P1dB CL'!V369-AA$5)</f>
        <v>0</v>
      </c>
      <c r="AB33" s="18"/>
      <c r="AC33" s="42">
        <f>ABS('P1dB CL'!V424-0)</f>
        <v>0</v>
      </c>
      <c r="AD33" s="42">
        <f>ABS('P1dB CL'!V479-0)</f>
        <v>0</v>
      </c>
      <c r="AE33" s="42">
        <f>ABS('P1dB CL'!V534-0)</f>
        <v>0</v>
      </c>
      <c r="AF33" s="42">
        <f>ABS('P1dB CL'!V589-0)</f>
        <v>0</v>
      </c>
      <c r="AG33" s="42">
        <f>ABS('P1dB CL'!V644-0)</f>
        <v>0</v>
      </c>
      <c r="AH33" s="42">
        <f>ABS('P1dB CL'!V699-0)</f>
        <v>0</v>
      </c>
      <c r="AI33" s="18"/>
    </row>
    <row r="34" spans="2:35" x14ac:dyDescent="0.25">
      <c r="B34" s="74">
        <f>'P1dB CL'!E30</f>
        <v>0</v>
      </c>
      <c r="C34" s="18"/>
      <c r="D34" s="81">
        <f>ABS('P1dB CL'!C34-D$5)</f>
        <v>0</v>
      </c>
      <c r="E34" s="42">
        <f>ABS('P1dB CL'!C90-E$5)</f>
        <v>0</v>
      </c>
      <c r="F34" s="42">
        <f>ABS('P1dB CL'!C146-F$5)</f>
        <v>0</v>
      </c>
      <c r="G34" s="42">
        <f>ABS('P1dB CL'!C202-G$5)</f>
        <v>0</v>
      </c>
      <c r="H34" s="42">
        <f>ABS('P1dB CL'!C258-H$5)</f>
        <v>0</v>
      </c>
      <c r="I34" s="42">
        <f>ABS('P1dB CL'!C314-I$5)</f>
        <v>0</v>
      </c>
      <c r="J34" s="42">
        <f>ABS('P1dB CL'!C370-J$5)</f>
        <v>0</v>
      </c>
      <c r="K34" s="18"/>
      <c r="L34" s="42">
        <f>ABS('P1dB CL'!C425-L$5)</f>
        <v>0</v>
      </c>
      <c r="M34" s="42">
        <f>ABS('P1dB CL'!C480-M$5)</f>
        <v>0</v>
      </c>
      <c r="N34" s="42">
        <f>ABS('P1dB CL'!C535-N$5)</f>
        <v>0</v>
      </c>
      <c r="O34" s="42">
        <f>ABS('P1dB CL'!C590-O$5)</f>
        <v>0</v>
      </c>
      <c r="P34" s="42">
        <f>ABS('P1dB CL'!C645-P$5)</f>
        <v>0</v>
      </c>
      <c r="Q34" s="42">
        <f>ABS('P1dB CL'!C696-Q$5)</f>
        <v>0</v>
      </c>
      <c r="S34" s="74">
        <f>'P1dB CL'!E30</f>
        <v>0</v>
      </c>
      <c r="T34" s="18"/>
      <c r="U34" s="81">
        <f>ABS('P1dB CL'!V34-U$5)</f>
        <v>0</v>
      </c>
      <c r="V34" s="42">
        <f>ABS('P1dB CL'!V90-V$5)</f>
        <v>0</v>
      </c>
      <c r="W34" s="42">
        <f>ABS('P1dB CL'!V146-W$5)</f>
        <v>0</v>
      </c>
      <c r="X34" s="42">
        <f>ABS('P1dB CL'!V202-X$5)</f>
        <v>0</v>
      </c>
      <c r="Y34" s="42">
        <f>ABS('P1dB CL'!V258-Y$5)</f>
        <v>0</v>
      </c>
      <c r="Z34" s="42">
        <f>ABS('P1dB CL'!V314-Z$5)</f>
        <v>0</v>
      </c>
      <c r="AA34" s="42">
        <f>ABS('P1dB CL'!V370-AA$5)</f>
        <v>0</v>
      </c>
      <c r="AB34" s="18"/>
      <c r="AC34" s="42">
        <f>ABS('P1dB CL'!V425-0)</f>
        <v>0</v>
      </c>
      <c r="AD34" s="42">
        <f>ABS('P1dB CL'!V480-0)</f>
        <v>0</v>
      </c>
      <c r="AE34" s="42">
        <f>ABS('P1dB CL'!V535-0)</f>
        <v>0</v>
      </c>
      <c r="AF34" s="42">
        <f>ABS('P1dB CL'!V590-0)</f>
        <v>0</v>
      </c>
      <c r="AG34" s="42">
        <f>ABS('P1dB CL'!V645-0)</f>
        <v>0</v>
      </c>
      <c r="AH34" s="42">
        <f>ABS('P1dB CL'!V700-0)</f>
        <v>0</v>
      </c>
      <c r="AI34" s="18"/>
    </row>
    <row r="35" spans="2:35" x14ac:dyDescent="0.25">
      <c r="B35" s="74">
        <f>'P1dB CL'!E31</f>
        <v>0</v>
      </c>
      <c r="C35" s="18"/>
      <c r="D35" s="81">
        <f>ABS('P1dB CL'!C35-D$5)</f>
        <v>0</v>
      </c>
      <c r="E35" s="42">
        <f>ABS('P1dB CL'!C91-E$5)</f>
        <v>0</v>
      </c>
      <c r="F35" s="42">
        <f>ABS('P1dB CL'!C147-F$5)</f>
        <v>0</v>
      </c>
      <c r="G35" s="42">
        <f>ABS('P1dB CL'!C203-G$5)</f>
        <v>0</v>
      </c>
      <c r="H35" s="42">
        <f>ABS('P1dB CL'!C259-H$5)</f>
        <v>0</v>
      </c>
      <c r="I35" s="42">
        <f>ABS('P1dB CL'!C315-I$5)</f>
        <v>0</v>
      </c>
      <c r="J35" s="42">
        <f>ABS('P1dB CL'!C371-J$5)</f>
        <v>0</v>
      </c>
      <c r="K35" s="18"/>
      <c r="L35" s="42">
        <f>ABS('P1dB CL'!C426-L$5)</f>
        <v>0</v>
      </c>
      <c r="M35" s="42">
        <f>ABS('P1dB CL'!C481-M$5)</f>
        <v>0</v>
      </c>
      <c r="N35" s="42">
        <f>ABS('P1dB CL'!C536-N$5)</f>
        <v>0</v>
      </c>
      <c r="O35" s="42">
        <f>ABS('P1dB CL'!C591-O$5)</f>
        <v>0</v>
      </c>
      <c r="P35" s="42">
        <f>ABS('P1dB CL'!C646-P$5)</f>
        <v>0</v>
      </c>
      <c r="Q35" s="42">
        <f>ABS('P1dB CL'!C697-Q$5)</f>
        <v>0</v>
      </c>
      <c r="S35" s="74">
        <f>'P1dB CL'!E31</f>
        <v>0</v>
      </c>
      <c r="T35" s="18"/>
      <c r="U35" s="81">
        <f>ABS('P1dB CL'!V35-U$5)</f>
        <v>0</v>
      </c>
      <c r="V35" s="42">
        <f>ABS('P1dB CL'!V91-V$5)</f>
        <v>0</v>
      </c>
      <c r="W35" s="42">
        <f>ABS('P1dB CL'!V147-W$5)</f>
        <v>0</v>
      </c>
      <c r="X35" s="42">
        <f>ABS('P1dB CL'!V203-X$5)</f>
        <v>0</v>
      </c>
      <c r="Y35" s="42">
        <f>ABS('P1dB CL'!V259-Y$5)</f>
        <v>0</v>
      </c>
      <c r="Z35" s="42">
        <f>ABS('P1dB CL'!V315-Z$5)</f>
        <v>0</v>
      </c>
      <c r="AA35" s="42">
        <f>ABS('P1dB CL'!V371-AA$5)</f>
        <v>0</v>
      </c>
      <c r="AB35" s="18"/>
      <c r="AC35" s="42">
        <f>ABS('P1dB CL'!V426-0)</f>
        <v>0</v>
      </c>
      <c r="AD35" s="42">
        <f>ABS('P1dB CL'!V481-0)</f>
        <v>0</v>
      </c>
      <c r="AE35" s="42">
        <f>ABS('P1dB CL'!V536-0)</f>
        <v>0</v>
      </c>
      <c r="AF35" s="42">
        <f>ABS('P1dB CL'!V591-0)</f>
        <v>0</v>
      </c>
      <c r="AG35" s="42">
        <f>ABS('P1dB CL'!V646-0)</f>
        <v>0</v>
      </c>
      <c r="AH35" s="42">
        <f>ABS('P1dB CL'!V701-0)</f>
        <v>0</v>
      </c>
      <c r="AI35" s="18"/>
    </row>
    <row r="36" spans="2:35" x14ac:dyDescent="0.25">
      <c r="B36" s="74">
        <f>'P1dB CL'!E32</f>
        <v>0</v>
      </c>
      <c r="C36" s="18"/>
      <c r="D36" s="81">
        <f>ABS('P1dB CL'!C36-D$5)</f>
        <v>0</v>
      </c>
      <c r="E36" s="42">
        <f>ABS('P1dB CL'!C92-E$5)</f>
        <v>0</v>
      </c>
      <c r="F36" s="42">
        <f>ABS('P1dB CL'!C148-F$5)</f>
        <v>0</v>
      </c>
      <c r="G36" s="42">
        <f>ABS('P1dB CL'!C204-G$5)</f>
        <v>0</v>
      </c>
      <c r="H36" s="42">
        <f>ABS('P1dB CL'!C260-H$5)</f>
        <v>0</v>
      </c>
      <c r="I36" s="42">
        <f>ABS('P1dB CL'!C316-I$5)</f>
        <v>0</v>
      </c>
      <c r="J36" s="42">
        <f>ABS('P1dB CL'!C372-J$5)</f>
        <v>0</v>
      </c>
      <c r="K36" s="18"/>
      <c r="L36" s="42">
        <f>ABS('P1dB CL'!C427-L$5)</f>
        <v>0</v>
      </c>
      <c r="M36" s="42">
        <f>ABS('P1dB CL'!C482-M$5)</f>
        <v>0</v>
      </c>
      <c r="N36" s="42">
        <f>ABS('P1dB CL'!C537-N$5)</f>
        <v>0</v>
      </c>
      <c r="O36" s="42">
        <f>ABS('P1dB CL'!C592-O$5)</f>
        <v>0</v>
      </c>
      <c r="P36" s="42">
        <f>ABS('P1dB CL'!C647-P$5)</f>
        <v>0</v>
      </c>
      <c r="Q36" s="42">
        <f>ABS('P1dB CL'!C698-Q$5)</f>
        <v>0</v>
      </c>
      <c r="S36" s="74">
        <f>'P1dB CL'!E32</f>
        <v>0</v>
      </c>
      <c r="T36" s="18"/>
      <c r="U36" s="81">
        <f>ABS('P1dB CL'!V36-U$5)</f>
        <v>0</v>
      </c>
      <c r="V36" s="42">
        <f>ABS('P1dB CL'!V92-V$5)</f>
        <v>0</v>
      </c>
      <c r="W36" s="42">
        <f>ABS('P1dB CL'!V148-W$5)</f>
        <v>0</v>
      </c>
      <c r="X36" s="42">
        <f>ABS('P1dB CL'!V204-X$5)</f>
        <v>0</v>
      </c>
      <c r="Y36" s="42">
        <f>ABS('P1dB CL'!V260-Y$5)</f>
        <v>0</v>
      </c>
      <c r="Z36" s="42">
        <f>ABS('P1dB CL'!V316-Z$5)</f>
        <v>0</v>
      </c>
      <c r="AA36" s="42">
        <f>ABS('P1dB CL'!V372-AA$5)</f>
        <v>0</v>
      </c>
      <c r="AB36" s="18"/>
      <c r="AC36" s="42">
        <f>ABS('P1dB CL'!V427-0)</f>
        <v>0</v>
      </c>
      <c r="AD36" s="42">
        <f>ABS('P1dB CL'!V482-0)</f>
        <v>0</v>
      </c>
      <c r="AE36" s="42">
        <f>ABS('P1dB CL'!V537-0)</f>
        <v>0</v>
      </c>
      <c r="AF36" s="42">
        <f>ABS('P1dB CL'!V592-0)</f>
        <v>0</v>
      </c>
      <c r="AG36" s="42">
        <f>ABS('P1dB CL'!V647-0)</f>
        <v>0</v>
      </c>
      <c r="AH36" s="42">
        <f>ABS('P1dB CL'!V702-0)</f>
        <v>0</v>
      </c>
      <c r="AI36" s="18"/>
    </row>
    <row r="37" spans="2:35" x14ac:dyDescent="0.25">
      <c r="B37" s="74">
        <f>'P1dB CL'!E33</f>
        <v>0</v>
      </c>
      <c r="C37" s="18"/>
      <c r="D37" s="81">
        <f>ABS('P1dB CL'!C37-D$5)</f>
        <v>0</v>
      </c>
      <c r="E37" s="42">
        <f>ABS('P1dB CL'!C93-E$5)</f>
        <v>0</v>
      </c>
      <c r="F37" s="42">
        <f>ABS('P1dB CL'!C149-F$5)</f>
        <v>0</v>
      </c>
      <c r="G37" s="42">
        <f>ABS('P1dB CL'!C205-G$5)</f>
        <v>0</v>
      </c>
      <c r="H37" s="42">
        <f>ABS('P1dB CL'!C261-H$5)</f>
        <v>0</v>
      </c>
      <c r="I37" s="42">
        <f>ABS('P1dB CL'!C317-I$5)</f>
        <v>0</v>
      </c>
      <c r="J37" s="42">
        <f>ABS('P1dB CL'!C373-J$5)</f>
        <v>0</v>
      </c>
      <c r="K37" s="18"/>
      <c r="L37" s="42">
        <f>ABS('P1dB CL'!C428-L$5)</f>
        <v>0</v>
      </c>
      <c r="M37" s="42">
        <f>ABS('P1dB CL'!C483-M$5)</f>
        <v>0</v>
      </c>
      <c r="N37" s="42">
        <f>ABS('P1dB CL'!C538-N$5)</f>
        <v>0</v>
      </c>
      <c r="O37" s="42">
        <f>ABS('P1dB CL'!C593-O$5)</f>
        <v>0</v>
      </c>
      <c r="P37" s="42">
        <f>ABS('P1dB CL'!C648-P$5)</f>
        <v>0</v>
      </c>
      <c r="Q37" s="42">
        <f>ABS('P1dB CL'!C699-Q$5)</f>
        <v>0</v>
      </c>
      <c r="S37" s="74">
        <f>'P1dB CL'!E33</f>
        <v>0</v>
      </c>
      <c r="T37" s="18"/>
      <c r="U37" s="81">
        <f>ABS('P1dB CL'!V37-U$5)</f>
        <v>0</v>
      </c>
      <c r="V37" s="42">
        <f>ABS('P1dB CL'!V93-V$5)</f>
        <v>0</v>
      </c>
      <c r="W37" s="42">
        <f>ABS('P1dB CL'!V149-W$5)</f>
        <v>0</v>
      </c>
      <c r="X37" s="42">
        <f>ABS('P1dB CL'!V205-X$5)</f>
        <v>0</v>
      </c>
      <c r="Y37" s="42">
        <f>ABS('P1dB CL'!V261-Y$5)</f>
        <v>0</v>
      </c>
      <c r="Z37" s="42">
        <f>ABS('P1dB CL'!V317-Z$5)</f>
        <v>0</v>
      </c>
      <c r="AA37" s="42">
        <f>ABS('P1dB CL'!V373-AA$5)</f>
        <v>0</v>
      </c>
      <c r="AB37" s="18"/>
      <c r="AC37" s="42">
        <f>ABS('P1dB CL'!V428-0)</f>
        <v>0</v>
      </c>
      <c r="AD37" s="42">
        <f>ABS('P1dB CL'!V483-0)</f>
        <v>0</v>
      </c>
      <c r="AE37" s="42">
        <f>ABS('P1dB CL'!V538-0)</f>
        <v>0</v>
      </c>
      <c r="AF37" s="42">
        <f>ABS('P1dB CL'!V593-0)</f>
        <v>0</v>
      </c>
      <c r="AG37" s="42">
        <f>ABS('P1dB CL'!V648-0)</f>
        <v>0</v>
      </c>
      <c r="AH37" s="42">
        <f>ABS('P1dB CL'!V703-0)</f>
        <v>0</v>
      </c>
      <c r="AI37" s="18"/>
    </row>
    <row r="38" spans="2:35" x14ac:dyDescent="0.25">
      <c r="B38" s="74">
        <f>'P1dB CL'!E34</f>
        <v>0</v>
      </c>
      <c r="C38" s="18"/>
      <c r="D38" s="81">
        <f>ABS('P1dB CL'!C38-D$5)</f>
        <v>0</v>
      </c>
      <c r="E38" s="42">
        <f>ABS('P1dB CL'!C94-E$5)</f>
        <v>0</v>
      </c>
      <c r="F38" s="42">
        <f>ABS('P1dB CL'!C150-F$5)</f>
        <v>0</v>
      </c>
      <c r="G38" s="42">
        <f>ABS('P1dB CL'!C206-G$5)</f>
        <v>0</v>
      </c>
      <c r="H38" s="42">
        <f>ABS('P1dB CL'!C262-H$5)</f>
        <v>0</v>
      </c>
      <c r="I38" s="42">
        <f>ABS('P1dB CL'!C318-I$5)</f>
        <v>0</v>
      </c>
      <c r="J38" s="42">
        <f>ABS('P1dB CL'!C374-J$5)</f>
        <v>0</v>
      </c>
      <c r="K38" s="18"/>
      <c r="L38" s="42">
        <f>ABS('P1dB CL'!C429-L$5)</f>
        <v>0</v>
      </c>
      <c r="M38" s="42">
        <f>ABS('P1dB CL'!C484-M$5)</f>
        <v>0</v>
      </c>
      <c r="N38" s="42">
        <f>ABS('P1dB CL'!C539-N$5)</f>
        <v>0</v>
      </c>
      <c r="O38" s="42">
        <f>ABS('P1dB CL'!C594-O$5)</f>
        <v>0</v>
      </c>
      <c r="P38" s="42">
        <f>ABS('P1dB CL'!C649-P$5)</f>
        <v>0</v>
      </c>
      <c r="Q38" s="42">
        <f>ABS('P1dB CL'!C700-Q$5)</f>
        <v>0</v>
      </c>
      <c r="S38" s="74">
        <f>'P1dB CL'!E34</f>
        <v>0</v>
      </c>
      <c r="T38" s="18"/>
      <c r="U38" s="81">
        <f>ABS('P1dB CL'!V38-U$5)</f>
        <v>0</v>
      </c>
      <c r="V38" s="42">
        <f>ABS('P1dB CL'!V94-V$5)</f>
        <v>0</v>
      </c>
      <c r="W38" s="42">
        <f>ABS('P1dB CL'!V150-W$5)</f>
        <v>0</v>
      </c>
      <c r="X38" s="42">
        <f>ABS('P1dB CL'!V206-X$5)</f>
        <v>0</v>
      </c>
      <c r="Y38" s="42">
        <f>ABS('P1dB CL'!V262-Y$5)</f>
        <v>0</v>
      </c>
      <c r="Z38" s="42">
        <f>ABS('P1dB CL'!V318-Z$5)</f>
        <v>0</v>
      </c>
      <c r="AA38" s="42">
        <f>ABS('P1dB CL'!V374-AA$5)</f>
        <v>0</v>
      </c>
      <c r="AB38" s="18"/>
      <c r="AC38" s="42">
        <f>ABS('P1dB CL'!V429-0)</f>
        <v>0</v>
      </c>
      <c r="AD38" s="42">
        <f>ABS('P1dB CL'!V484-0)</f>
        <v>0</v>
      </c>
      <c r="AE38" s="42">
        <f>ABS('P1dB CL'!V539-0)</f>
        <v>0</v>
      </c>
      <c r="AF38" s="42">
        <f>ABS('P1dB CL'!V594-0)</f>
        <v>0</v>
      </c>
      <c r="AG38" s="42">
        <f>ABS('P1dB CL'!V649-0)</f>
        <v>0</v>
      </c>
      <c r="AH38" s="42">
        <f>ABS('P1dB CL'!V704-0)</f>
        <v>0</v>
      </c>
      <c r="AI38" s="18"/>
    </row>
    <row r="39" spans="2:35" x14ac:dyDescent="0.25">
      <c r="B39" s="74">
        <f>'P1dB CL'!E35</f>
        <v>0</v>
      </c>
      <c r="C39" s="18"/>
      <c r="D39" s="81">
        <f>ABS('P1dB CL'!C39-D$5)</f>
        <v>0</v>
      </c>
      <c r="E39" s="42">
        <f>ABS('P1dB CL'!C95-E$5)</f>
        <v>0</v>
      </c>
      <c r="F39" s="42">
        <f>ABS('P1dB CL'!C151-F$5)</f>
        <v>0</v>
      </c>
      <c r="G39" s="42">
        <f>ABS('P1dB CL'!C207-G$5)</f>
        <v>0</v>
      </c>
      <c r="H39" s="42">
        <f>ABS('P1dB CL'!C263-H$5)</f>
        <v>0</v>
      </c>
      <c r="I39" s="42">
        <f>ABS('P1dB CL'!C319-I$5)</f>
        <v>0</v>
      </c>
      <c r="J39" s="42">
        <f>ABS('P1dB CL'!C375-J$5)</f>
        <v>0</v>
      </c>
      <c r="K39" s="18"/>
      <c r="L39" s="42">
        <f>ABS('P1dB CL'!C430-L$5)</f>
        <v>0</v>
      </c>
      <c r="M39" s="42">
        <f>ABS('P1dB CL'!C485-M$5)</f>
        <v>0</v>
      </c>
      <c r="N39" s="42">
        <f>ABS('P1dB CL'!C540-N$5)</f>
        <v>0</v>
      </c>
      <c r="O39" s="42">
        <f>ABS('P1dB CL'!C595-O$5)</f>
        <v>0</v>
      </c>
      <c r="P39" s="42">
        <f>ABS('P1dB CL'!C650-P$5)</f>
        <v>0</v>
      </c>
      <c r="Q39" s="42">
        <f>ABS('P1dB CL'!C701-Q$5)</f>
        <v>0</v>
      </c>
      <c r="S39" s="74">
        <f>'P1dB CL'!E35</f>
        <v>0</v>
      </c>
      <c r="T39" s="18"/>
      <c r="U39" s="81">
        <f>ABS('P1dB CL'!V39-U$5)</f>
        <v>0</v>
      </c>
      <c r="V39" s="42">
        <f>ABS('P1dB CL'!V95-V$5)</f>
        <v>0</v>
      </c>
      <c r="W39" s="42">
        <f>ABS('P1dB CL'!V151-W$5)</f>
        <v>0</v>
      </c>
      <c r="X39" s="42">
        <f>ABS('P1dB CL'!V207-X$5)</f>
        <v>0</v>
      </c>
      <c r="Y39" s="42">
        <f>ABS('P1dB CL'!V263-Y$5)</f>
        <v>0</v>
      </c>
      <c r="Z39" s="42">
        <f>ABS('P1dB CL'!V319-Z$5)</f>
        <v>0</v>
      </c>
      <c r="AA39" s="42">
        <f>ABS('P1dB CL'!V375-AA$5)</f>
        <v>0</v>
      </c>
      <c r="AB39" s="18"/>
      <c r="AC39" s="42">
        <f>ABS('P1dB CL'!V430-0)</f>
        <v>0</v>
      </c>
      <c r="AD39" s="42">
        <f>ABS('P1dB CL'!V485-0)</f>
        <v>0</v>
      </c>
      <c r="AE39" s="42">
        <f>ABS('P1dB CL'!V540-0)</f>
        <v>0</v>
      </c>
      <c r="AF39" s="42">
        <f>ABS('P1dB CL'!V595-0)</f>
        <v>0</v>
      </c>
      <c r="AG39" s="42">
        <f>ABS('P1dB CL'!V650-0)</f>
        <v>0</v>
      </c>
      <c r="AH39" s="42">
        <f>ABS('P1dB CL'!V705-0)</f>
        <v>0</v>
      </c>
      <c r="AI39" s="18"/>
    </row>
    <row r="40" spans="2:35" x14ac:dyDescent="0.25">
      <c r="B40" s="74">
        <f>'P1dB CL'!E36</f>
        <v>0</v>
      </c>
      <c r="C40" s="18"/>
      <c r="D40" s="81">
        <f>ABS('P1dB CL'!C40-D$5)</f>
        <v>0</v>
      </c>
      <c r="E40" s="42">
        <f>ABS('P1dB CL'!C96-E$5)</f>
        <v>0</v>
      </c>
      <c r="F40" s="42">
        <f>ABS('P1dB CL'!C152-F$5)</f>
        <v>0</v>
      </c>
      <c r="G40" s="42">
        <f>ABS('P1dB CL'!C208-G$5)</f>
        <v>0</v>
      </c>
      <c r="H40" s="42">
        <f>ABS('P1dB CL'!C264-H$5)</f>
        <v>0</v>
      </c>
      <c r="I40" s="42">
        <f>ABS('P1dB CL'!C320-I$5)</f>
        <v>0</v>
      </c>
      <c r="J40" s="42">
        <f>ABS('P1dB CL'!C376-J$5)</f>
        <v>0</v>
      </c>
      <c r="K40" s="18"/>
      <c r="L40" s="42">
        <f>ABS('P1dB CL'!C431-L$5)</f>
        <v>0</v>
      </c>
      <c r="M40" s="42">
        <f>ABS('P1dB CL'!C486-M$5)</f>
        <v>0</v>
      </c>
      <c r="N40" s="42">
        <f>ABS('P1dB CL'!C541-N$5)</f>
        <v>0</v>
      </c>
      <c r="O40" s="42">
        <f>ABS('P1dB CL'!C596-O$5)</f>
        <v>0</v>
      </c>
      <c r="P40" s="42">
        <f>ABS('P1dB CL'!C651-P$5)</f>
        <v>0</v>
      </c>
      <c r="Q40" s="42">
        <f>ABS('P1dB CL'!C702-Q$5)</f>
        <v>0</v>
      </c>
      <c r="S40" s="74">
        <f>'P1dB CL'!E36</f>
        <v>0</v>
      </c>
      <c r="T40" s="18"/>
      <c r="U40" s="81">
        <f>ABS('P1dB CL'!V40-U$5)</f>
        <v>0</v>
      </c>
      <c r="V40" s="42">
        <f>ABS('P1dB CL'!V96-V$5)</f>
        <v>0</v>
      </c>
      <c r="W40" s="42">
        <f>ABS('P1dB CL'!V152-W$5)</f>
        <v>0</v>
      </c>
      <c r="X40" s="42">
        <f>ABS('P1dB CL'!V208-X$5)</f>
        <v>0</v>
      </c>
      <c r="Y40" s="42">
        <f>ABS('P1dB CL'!V264-Y$5)</f>
        <v>0</v>
      </c>
      <c r="Z40" s="42">
        <f>ABS('P1dB CL'!V320-Z$5)</f>
        <v>0</v>
      </c>
      <c r="AA40" s="42">
        <f>ABS('P1dB CL'!V376-AA$5)</f>
        <v>0</v>
      </c>
      <c r="AB40" s="18"/>
      <c r="AC40" s="42">
        <f>ABS('P1dB CL'!V431-0)</f>
        <v>0</v>
      </c>
      <c r="AD40" s="42">
        <f>ABS('P1dB CL'!V486-0)</f>
        <v>0</v>
      </c>
      <c r="AE40" s="42">
        <f>ABS('P1dB CL'!V541-0)</f>
        <v>0</v>
      </c>
      <c r="AF40" s="42">
        <f>ABS('P1dB CL'!V596-0)</f>
        <v>0</v>
      </c>
      <c r="AG40" s="42">
        <f>ABS('P1dB CL'!V651-0)</f>
        <v>0</v>
      </c>
      <c r="AH40" s="42">
        <f>ABS('P1dB CL'!V706-0)</f>
        <v>0</v>
      </c>
      <c r="AI40" s="18"/>
    </row>
    <row r="41" spans="2:35" x14ac:dyDescent="0.25">
      <c r="B41" s="74">
        <f>'P1dB CL'!E37</f>
        <v>0</v>
      </c>
      <c r="C41" s="18"/>
      <c r="D41" s="81">
        <f>ABS('P1dB CL'!C41-D$5)</f>
        <v>0</v>
      </c>
      <c r="E41" s="42">
        <f>ABS('P1dB CL'!C97-E$5)</f>
        <v>0</v>
      </c>
      <c r="F41" s="42">
        <f>ABS('P1dB CL'!C153-F$5)</f>
        <v>0</v>
      </c>
      <c r="G41" s="42">
        <f>ABS('P1dB CL'!C209-G$5)</f>
        <v>0</v>
      </c>
      <c r="H41" s="42">
        <f>ABS('P1dB CL'!C265-H$5)</f>
        <v>0</v>
      </c>
      <c r="I41" s="42">
        <f>ABS('P1dB CL'!C321-I$5)</f>
        <v>0</v>
      </c>
      <c r="J41" s="42">
        <f>ABS('P1dB CL'!C377-J$5)</f>
        <v>0</v>
      </c>
      <c r="K41" s="18"/>
      <c r="L41" s="42">
        <f>ABS('P1dB CL'!C432-L$5)</f>
        <v>0</v>
      </c>
      <c r="M41" s="42">
        <f>ABS('P1dB CL'!C487-M$5)</f>
        <v>0</v>
      </c>
      <c r="N41" s="42">
        <f>ABS('P1dB CL'!C542-N$5)</f>
        <v>0</v>
      </c>
      <c r="O41" s="42">
        <f>ABS('P1dB CL'!C597-O$5)</f>
        <v>0</v>
      </c>
      <c r="P41" s="42">
        <f>ABS('P1dB CL'!C652-P$5)</f>
        <v>0</v>
      </c>
      <c r="Q41" s="42">
        <f>ABS('P1dB CL'!C703-Q$5)</f>
        <v>0</v>
      </c>
      <c r="S41" s="74">
        <f>'P1dB CL'!E37</f>
        <v>0</v>
      </c>
      <c r="T41" s="18"/>
      <c r="U41" s="81">
        <f>ABS('P1dB CL'!V41-U$5)</f>
        <v>0</v>
      </c>
      <c r="V41" s="42">
        <f>ABS('P1dB CL'!V97-V$5)</f>
        <v>0</v>
      </c>
      <c r="W41" s="42">
        <f>ABS('P1dB CL'!V153-W$5)</f>
        <v>0</v>
      </c>
      <c r="X41" s="42">
        <f>ABS('P1dB CL'!V209-X$5)</f>
        <v>0</v>
      </c>
      <c r="Y41" s="42">
        <f>ABS('P1dB CL'!V265-Y$5)</f>
        <v>0</v>
      </c>
      <c r="Z41" s="42">
        <f>ABS('P1dB CL'!V321-Z$5)</f>
        <v>0</v>
      </c>
      <c r="AA41" s="42">
        <f>ABS('P1dB CL'!V377-AA$5)</f>
        <v>0</v>
      </c>
      <c r="AB41" s="18"/>
      <c r="AC41" s="42">
        <f>ABS('P1dB CL'!V432-0)</f>
        <v>0</v>
      </c>
      <c r="AD41" s="42">
        <f>ABS('P1dB CL'!V487-0)</f>
        <v>0</v>
      </c>
      <c r="AE41" s="42">
        <f>ABS('P1dB CL'!V542-0)</f>
        <v>0</v>
      </c>
      <c r="AF41" s="42">
        <f>ABS('P1dB CL'!V597-0)</f>
        <v>0</v>
      </c>
      <c r="AG41" s="42">
        <f>ABS('P1dB CL'!V652-0)</f>
        <v>0</v>
      </c>
      <c r="AH41" s="42">
        <f>ABS('P1dB CL'!V707-0)</f>
        <v>0</v>
      </c>
      <c r="AI41" s="18"/>
    </row>
    <row r="42" spans="2:35" x14ac:dyDescent="0.25">
      <c r="B42" s="74">
        <f>'P1dB CL'!E38</f>
        <v>0</v>
      </c>
      <c r="C42" s="18"/>
      <c r="D42" s="81">
        <f>ABS('P1dB CL'!C42-D$5)</f>
        <v>0</v>
      </c>
      <c r="E42" s="42">
        <f>ABS('P1dB CL'!C98-E$5)</f>
        <v>0</v>
      </c>
      <c r="F42" s="42">
        <f>ABS('P1dB CL'!C154-F$5)</f>
        <v>0</v>
      </c>
      <c r="G42" s="42">
        <f>ABS('P1dB CL'!C210-G$5)</f>
        <v>0</v>
      </c>
      <c r="H42" s="42">
        <f>ABS('P1dB CL'!C266-H$5)</f>
        <v>0</v>
      </c>
      <c r="I42" s="42">
        <f>ABS('P1dB CL'!C322-I$5)</f>
        <v>0</v>
      </c>
      <c r="J42" s="42">
        <f>ABS('P1dB CL'!C378-J$5)</f>
        <v>0</v>
      </c>
      <c r="K42" s="18"/>
      <c r="L42" s="42">
        <f>ABS('P1dB CL'!C433-L$5)</f>
        <v>0</v>
      </c>
      <c r="M42" s="42">
        <f>ABS('P1dB CL'!C488-M$5)</f>
        <v>0</v>
      </c>
      <c r="N42" s="42">
        <f>ABS('P1dB CL'!C543-N$5)</f>
        <v>0</v>
      </c>
      <c r="O42" s="42">
        <f>ABS('P1dB CL'!C598-O$5)</f>
        <v>0</v>
      </c>
      <c r="P42" s="42">
        <f>ABS('P1dB CL'!C653-P$5)</f>
        <v>0</v>
      </c>
      <c r="Q42" s="42">
        <f>ABS('P1dB CL'!C704-Q$5)</f>
        <v>0</v>
      </c>
      <c r="S42" s="74">
        <f>'P1dB CL'!E38</f>
        <v>0</v>
      </c>
      <c r="T42" s="18"/>
      <c r="U42" s="81">
        <f>ABS('P1dB CL'!V42-U$5)</f>
        <v>0</v>
      </c>
      <c r="V42" s="42">
        <f>ABS('P1dB CL'!V98-V$5)</f>
        <v>0</v>
      </c>
      <c r="W42" s="42">
        <f>ABS('P1dB CL'!V154-W$5)</f>
        <v>0</v>
      </c>
      <c r="X42" s="42">
        <f>ABS('P1dB CL'!V210-X$5)</f>
        <v>0</v>
      </c>
      <c r="Y42" s="42">
        <f>ABS('P1dB CL'!V266-Y$5)</f>
        <v>0</v>
      </c>
      <c r="Z42" s="42">
        <f>ABS('P1dB CL'!V322-Z$5)</f>
        <v>0</v>
      </c>
      <c r="AA42" s="42">
        <f>ABS('P1dB CL'!V378-AA$5)</f>
        <v>0</v>
      </c>
      <c r="AB42" s="18"/>
      <c r="AC42" s="42">
        <f>ABS('P1dB CL'!V433-0)</f>
        <v>0</v>
      </c>
      <c r="AD42" s="42">
        <f>ABS('P1dB CL'!V488-0)</f>
        <v>0</v>
      </c>
      <c r="AE42" s="42">
        <f>ABS('P1dB CL'!V543-0)</f>
        <v>0</v>
      </c>
      <c r="AF42" s="42">
        <f>ABS('P1dB CL'!V598-0)</f>
        <v>0</v>
      </c>
      <c r="AG42" s="42">
        <f>ABS('P1dB CL'!V653-0)</f>
        <v>0</v>
      </c>
      <c r="AH42" s="42">
        <f>ABS('P1dB CL'!V708-0)</f>
        <v>0</v>
      </c>
      <c r="AI42" s="18"/>
    </row>
    <row r="43" spans="2:35" x14ac:dyDescent="0.25">
      <c r="B43" s="74">
        <f>'P1dB CL'!E39</f>
        <v>0</v>
      </c>
      <c r="C43" s="18"/>
      <c r="D43" s="81">
        <f>ABS('P1dB CL'!C43-D$5)</f>
        <v>0</v>
      </c>
      <c r="E43" s="42">
        <f>ABS('P1dB CL'!C99-E$5)</f>
        <v>0</v>
      </c>
      <c r="F43" s="42">
        <f>ABS('P1dB CL'!C155-F$5)</f>
        <v>0</v>
      </c>
      <c r="G43" s="42">
        <f>ABS('P1dB CL'!C211-G$5)</f>
        <v>0</v>
      </c>
      <c r="H43" s="42">
        <f>ABS('P1dB CL'!C267-H$5)</f>
        <v>0</v>
      </c>
      <c r="I43" s="42">
        <f>ABS('P1dB CL'!C323-I$5)</f>
        <v>0</v>
      </c>
      <c r="J43" s="42">
        <f>ABS('P1dB CL'!C379-J$5)</f>
        <v>0</v>
      </c>
      <c r="K43" s="18"/>
      <c r="L43" s="42">
        <f>ABS('P1dB CL'!C434-L$5)</f>
        <v>0</v>
      </c>
      <c r="M43" s="42">
        <f>ABS('P1dB CL'!C489-M$5)</f>
        <v>0</v>
      </c>
      <c r="N43" s="42">
        <f>ABS('P1dB CL'!C544-N$5)</f>
        <v>0</v>
      </c>
      <c r="O43" s="42">
        <f>ABS('P1dB CL'!C599-O$5)</f>
        <v>0</v>
      </c>
      <c r="P43" s="42">
        <f>ABS('P1dB CL'!C654-P$5)</f>
        <v>0</v>
      </c>
      <c r="Q43" s="42">
        <f>ABS('P1dB CL'!C705-Q$5)</f>
        <v>0</v>
      </c>
      <c r="S43" s="74">
        <f>'P1dB CL'!E39</f>
        <v>0</v>
      </c>
      <c r="T43" s="18"/>
      <c r="U43" s="81">
        <f>ABS('P1dB CL'!V43-U$5)</f>
        <v>0</v>
      </c>
      <c r="V43" s="42">
        <f>ABS('P1dB CL'!V99-V$5)</f>
        <v>0</v>
      </c>
      <c r="W43" s="42">
        <f>ABS('P1dB CL'!V155-W$5)</f>
        <v>0</v>
      </c>
      <c r="X43" s="42">
        <f>ABS('P1dB CL'!V211-X$5)</f>
        <v>0</v>
      </c>
      <c r="Y43" s="42">
        <f>ABS('P1dB CL'!V267-Y$5)</f>
        <v>0</v>
      </c>
      <c r="Z43" s="42">
        <f>ABS('P1dB CL'!V323-Z$5)</f>
        <v>0</v>
      </c>
      <c r="AA43" s="42">
        <f>ABS('P1dB CL'!V379-AA$5)</f>
        <v>0</v>
      </c>
      <c r="AB43" s="18"/>
      <c r="AC43" s="42">
        <f>ABS('P1dB CL'!V434-0)</f>
        <v>0</v>
      </c>
      <c r="AD43" s="42">
        <f>ABS('P1dB CL'!V489-0)</f>
        <v>0</v>
      </c>
      <c r="AE43" s="42">
        <f>ABS('P1dB CL'!V544-0)</f>
        <v>0</v>
      </c>
      <c r="AF43" s="42">
        <f>ABS('P1dB CL'!V599-0)</f>
        <v>0</v>
      </c>
      <c r="AG43" s="42">
        <f>ABS('P1dB CL'!V654-0)</f>
        <v>0</v>
      </c>
      <c r="AH43" s="42">
        <f>ABS('P1dB CL'!V709-0)</f>
        <v>0</v>
      </c>
      <c r="AI43" s="18"/>
    </row>
    <row r="44" spans="2:35" x14ac:dyDescent="0.25">
      <c r="B44" s="74">
        <f>'P1dB CL'!E40</f>
        <v>0</v>
      </c>
      <c r="C44" s="18"/>
      <c r="D44" s="81">
        <f>ABS('P1dB CL'!C44-D$5)</f>
        <v>0</v>
      </c>
      <c r="E44" s="42">
        <f>ABS('P1dB CL'!C100-E$5)</f>
        <v>0</v>
      </c>
      <c r="F44" s="42">
        <f>ABS('P1dB CL'!C156-F$5)</f>
        <v>0</v>
      </c>
      <c r="G44" s="42">
        <f>ABS('P1dB CL'!C212-G$5)</f>
        <v>0</v>
      </c>
      <c r="H44" s="42">
        <f>ABS('P1dB CL'!C268-H$5)</f>
        <v>0</v>
      </c>
      <c r="I44" s="42">
        <f>ABS('P1dB CL'!C324-I$5)</f>
        <v>0</v>
      </c>
      <c r="J44" s="42">
        <f>ABS('P1dB CL'!C380-J$5)</f>
        <v>0</v>
      </c>
      <c r="K44" s="18"/>
      <c r="L44" s="42">
        <f>ABS('P1dB CL'!C435-L$5)</f>
        <v>0</v>
      </c>
      <c r="M44" s="42">
        <f>ABS('P1dB CL'!C490-M$5)</f>
        <v>0</v>
      </c>
      <c r="N44" s="42">
        <f>ABS('P1dB CL'!C545-N$5)</f>
        <v>0</v>
      </c>
      <c r="O44" s="42">
        <f>ABS('P1dB CL'!C600-O$5)</f>
        <v>0</v>
      </c>
      <c r="P44" s="42">
        <f>ABS('P1dB CL'!C655-P$5)</f>
        <v>0</v>
      </c>
      <c r="Q44" s="42">
        <f>ABS('P1dB CL'!C706-Q$5)</f>
        <v>0</v>
      </c>
      <c r="S44" s="74">
        <f>'P1dB CL'!E40</f>
        <v>0</v>
      </c>
      <c r="T44" s="18"/>
      <c r="U44" s="81">
        <f>ABS('P1dB CL'!V44-U$5)</f>
        <v>0</v>
      </c>
      <c r="V44" s="42">
        <f>ABS('P1dB CL'!V100-V$5)</f>
        <v>0</v>
      </c>
      <c r="W44" s="42">
        <f>ABS('P1dB CL'!V156-W$5)</f>
        <v>0</v>
      </c>
      <c r="X44" s="42">
        <f>ABS('P1dB CL'!V212-X$5)</f>
        <v>0</v>
      </c>
      <c r="Y44" s="42">
        <f>ABS('P1dB CL'!V268-Y$5)</f>
        <v>0</v>
      </c>
      <c r="Z44" s="42">
        <f>ABS('P1dB CL'!V324-Z$5)</f>
        <v>0</v>
      </c>
      <c r="AA44" s="42">
        <f>ABS('P1dB CL'!V380-AA$5)</f>
        <v>0</v>
      </c>
      <c r="AB44" s="18"/>
      <c r="AC44" s="42">
        <f>ABS('P1dB CL'!V435-0)</f>
        <v>0</v>
      </c>
      <c r="AD44" s="42">
        <f>ABS('P1dB CL'!V490-0)</f>
        <v>0</v>
      </c>
      <c r="AE44" s="42">
        <f>ABS('P1dB CL'!V545-0)</f>
        <v>0</v>
      </c>
      <c r="AF44" s="42">
        <f>ABS('P1dB CL'!V600-0)</f>
        <v>0</v>
      </c>
      <c r="AG44" s="42">
        <f>ABS('P1dB CL'!V655-0)</f>
        <v>0</v>
      </c>
      <c r="AH44" s="42">
        <f>ABS('P1dB CL'!V710-0)</f>
        <v>0</v>
      </c>
      <c r="AI44" s="18"/>
    </row>
    <row r="45" spans="2:35" x14ac:dyDescent="0.25">
      <c r="B45" s="74">
        <f>'P1dB CL'!E41</f>
        <v>0</v>
      </c>
      <c r="C45" s="18"/>
      <c r="D45" s="81">
        <f>ABS('P1dB CL'!C45-D$5)</f>
        <v>0</v>
      </c>
      <c r="E45" s="42">
        <f>ABS('P1dB CL'!C101-E$5)</f>
        <v>0</v>
      </c>
      <c r="F45" s="42">
        <f>ABS('P1dB CL'!C157-F$5)</f>
        <v>0</v>
      </c>
      <c r="G45" s="42">
        <f>ABS('P1dB CL'!C213-G$5)</f>
        <v>0</v>
      </c>
      <c r="H45" s="42">
        <f>ABS('P1dB CL'!C269-H$5)</f>
        <v>0</v>
      </c>
      <c r="I45" s="42">
        <f>ABS('P1dB CL'!C325-I$5)</f>
        <v>0</v>
      </c>
      <c r="J45" s="42">
        <f>ABS('P1dB CL'!C381-J$5)</f>
        <v>0</v>
      </c>
      <c r="K45" s="18"/>
      <c r="L45" s="42">
        <f>ABS('P1dB CL'!C436-L$5)</f>
        <v>0</v>
      </c>
      <c r="M45" s="42">
        <f>ABS('P1dB CL'!C491-M$5)</f>
        <v>0</v>
      </c>
      <c r="N45" s="42">
        <f>ABS('P1dB CL'!C546-N$5)</f>
        <v>0</v>
      </c>
      <c r="O45" s="42">
        <f>ABS('P1dB CL'!C601-O$5)</f>
        <v>0</v>
      </c>
      <c r="P45" s="42">
        <f>ABS('P1dB CL'!C656-P$5)</f>
        <v>0</v>
      </c>
      <c r="Q45" s="42">
        <f>ABS('P1dB CL'!C707-Q$5)</f>
        <v>0</v>
      </c>
      <c r="S45" s="74">
        <f>'P1dB CL'!E41</f>
        <v>0</v>
      </c>
      <c r="T45" s="18"/>
      <c r="U45" s="81">
        <f>ABS('P1dB CL'!V45-U$5)</f>
        <v>0</v>
      </c>
      <c r="V45" s="42">
        <f>ABS('P1dB CL'!V101-V$5)</f>
        <v>0</v>
      </c>
      <c r="W45" s="42">
        <f>ABS('P1dB CL'!V157-W$5)</f>
        <v>0</v>
      </c>
      <c r="X45" s="42">
        <f>ABS('P1dB CL'!V213-X$5)</f>
        <v>0</v>
      </c>
      <c r="Y45" s="42">
        <f>ABS('P1dB CL'!V269-Y$5)</f>
        <v>0</v>
      </c>
      <c r="Z45" s="42">
        <f>ABS('P1dB CL'!V325-Z$5)</f>
        <v>0</v>
      </c>
      <c r="AA45" s="42">
        <f>ABS('P1dB CL'!V381-AA$5)</f>
        <v>0</v>
      </c>
      <c r="AB45" s="18"/>
      <c r="AC45" s="42">
        <f>ABS('P1dB CL'!V436-0)</f>
        <v>0</v>
      </c>
      <c r="AD45" s="42">
        <f>ABS('P1dB CL'!V491-0)</f>
        <v>0</v>
      </c>
      <c r="AE45" s="42">
        <f>ABS('P1dB CL'!V546-0)</f>
        <v>0</v>
      </c>
      <c r="AF45" s="42">
        <f>ABS('P1dB CL'!V601-0)</f>
        <v>0</v>
      </c>
      <c r="AG45" s="42">
        <f>ABS('P1dB CL'!V656-0)</f>
        <v>0</v>
      </c>
      <c r="AH45" s="42">
        <f>ABS('P1dB CL'!V711-0)</f>
        <v>0</v>
      </c>
      <c r="AI45" s="18"/>
    </row>
    <row r="46" spans="2:35" x14ac:dyDescent="0.25">
      <c r="B46" s="74">
        <f>'P1dB CL'!E42</f>
        <v>0</v>
      </c>
      <c r="C46" s="18"/>
      <c r="D46" s="81">
        <f>ABS('P1dB CL'!C46-D$5)</f>
        <v>0</v>
      </c>
      <c r="E46" s="42">
        <f>ABS('P1dB CL'!C102-E$5)</f>
        <v>0</v>
      </c>
      <c r="F46" s="42">
        <f>ABS('P1dB CL'!C158-F$5)</f>
        <v>0</v>
      </c>
      <c r="G46" s="42">
        <f>ABS('P1dB CL'!C214-G$5)</f>
        <v>0</v>
      </c>
      <c r="H46" s="42">
        <f>ABS('P1dB CL'!C270-H$5)</f>
        <v>0</v>
      </c>
      <c r="I46" s="42">
        <f>ABS('P1dB CL'!C326-I$5)</f>
        <v>0</v>
      </c>
      <c r="J46" s="42">
        <f>ABS('P1dB CL'!C382-J$5)</f>
        <v>0</v>
      </c>
      <c r="K46" s="18"/>
      <c r="L46" s="42">
        <f>ABS('P1dB CL'!C437-L$5)</f>
        <v>0</v>
      </c>
      <c r="M46" s="42">
        <f>ABS('P1dB CL'!C492-M$5)</f>
        <v>0</v>
      </c>
      <c r="N46" s="42">
        <f>ABS('P1dB CL'!C547-N$5)</f>
        <v>0</v>
      </c>
      <c r="O46" s="42">
        <f>ABS('P1dB CL'!C602-O$5)</f>
        <v>0</v>
      </c>
      <c r="P46" s="42">
        <f>ABS('P1dB CL'!C657-P$5)</f>
        <v>0</v>
      </c>
      <c r="Q46" s="42">
        <f>ABS('P1dB CL'!C708-Q$5)</f>
        <v>0</v>
      </c>
      <c r="S46" s="74">
        <f>'P1dB CL'!E42</f>
        <v>0</v>
      </c>
      <c r="T46" s="18"/>
      <c r="U46" s="81">
        <f>ABS('P1dB CL'!V46-U$5)</f>
        <v>0</v>
      </c>
      <c r="V46" s="42">
        <f>ABS('P1dB CL'!V102-V$5)</f>
        <v>0</v>
      </c>
      <c r="W46" s="42">
        <f>ABS('P1dB CL'!V158-W$5)</f>
        <v>0</v>
      </c>
      <c r="X46" s="42">
        <f>ABS('P1dB CL'!V214-X$5)</f>
        <v>0</v>
      </c>
      <c r="Y46" s="42">
        <f>ABS('P1dB CL'!V270-Y$5)</f>
        <v>0</v>
      </c>
      <c r="Z46" s="42">
        <f>ABS('P1dB CL'!V326-Z$5)</f>
        <v>0</v>
      </c>
      <c r="AA46" s="42">
        <f>ABS('P1dB CL'!V382-AA$5)</f>
        <v>0</v>
      </c>
      <c r="AB46" s="18"/>
      <c r="AC46" s="42">
        <f>ABS('P1dB CL'!V437-0)</f>
        <v>0</v>
      </c>
      <c r="AD46" s="42">
        <f>ABS('P1dB CL'!V492-0)</f>
        <v>0</v>
      </c>
      <c r="AE46" s="42">
        <f>ABS('P1dB CL'!V547-0)</f>
        <v>0</v>
      </c>
      <c r="AF46" s="42">
        <f>ABS('P1dB CL'!V602-0)</f>
        <v>0</v>
      </c>
      <c r="AG46" s="42">
        <f>ABS('P1dB CL'!V657-0)</f>
        <v>0</v>
      </c>
      <c r="AH46" s="42">
        <f>ABS('P1dB CL'!V712-0)</f>
        <v>0</v>
      </c>
      <c r="AI46" s="18"/>
    </row>
    <row r="47" spans="2:35" x14ac:dyDescent="0.25">
      <c r="B47" s="74">
        <f>'P1dB CL'!E43</f>
        <v>0</v>
      </c>
      <c r="C47" s="18"/>
      <c r="D47" s="81">
        <f>ABS('P1dB CL'!C47-D$5)</f>
        <v>0</v>
      </c>
      <c r="E47" s="42">
        <f>ABS('P1dB CL'!C103-E$5)</f>
        <v>0</v>
      </c>
      <c r="F47" s="42">
        <f>ABS('P1dB CL'!C159-F$5)</f>
        <v>0</v>
      </c>
      <c r="G47" s="42">
        <f>ABS('P1dB CL'!C215-G$5)</f>
        <v>0</v>
      </c>
      <c r="H47" s="42">
        <f>ABS('P1dB CL'!C271-H$5)</f>
        <v>0</v>
      </c>
      <c r="I47" s="42">
        <f>ABS('P1dB CL'!C327-I$5)</f>
        <v>0</v>
      </c>
      <c r="J47" s="42">
        <f>ABS('P1dB CL'!C383-J$5)</f>
        <v>0</v>
      </c>
      <c r="K47" s="18"/>
      <c r="L47" s="42">
        <f>ABS('P1dB CL'!C438-L$5)</f>
        <v>0</v>
      </c>
      <c r="M47" s="42">
        <f>ABS('P1dB CL'!C493-M$5)</f>
        <v>0</v>
      </c>
      <c r="N47" s="42">
        <f>ABS('P1dB CL'!C548-N$5)</f>
        <v>0</v>
      </c>
      <c r="O47" s="42">
        <f>ABS('P1dB CL'!C603-O$5)</f>
        <v>0</v>
      </c>
      <c r="P47" s="42">
        <f>ABS('P1dB CL'!C658-P$5)</f>
        <v>0</v>
      </c>
      <c r="Q47" s="42">
        <f>ABS('P1dB CL'!C709-Q$5)</f>
        <v>0</v>
      </c>
      <c r="S47" s="74">
        <f>'P1dB CL'!E43</f>
        <v>0</v>
      </c>
      <c r="T47" s="18"/>
      <c r="U47" s="81">
        <f>ABS('P1dB CL'!V47-U$5)</f>
        <v>0</v>
      </c>
      <c r="V47" s="42">
        <f>ABS('P1dB CL'!V103-V$5)</f>
        <v>0</v>
      </c>
      <c r="W47" s="42">
        <f>ABS('P1dB CL'!V159-W$5)</f>
        <v>0</v>
      </c>
      <c r="X47" s="42">
        <f>ABS('P1dB CL'!V215-X$5)</f>
        <v>0</v>
      </c>
      <c r="Y47" s="42">
        <f>ABS('P1dB CL'!V271-Y$5)</f>
        <v>0</v>
      </c>
      <c r="Z47" s="42">
        <f>ABS('P1dB CL'!V327-Z$5)</f>
        <v>0</v>
      </c>
      <c r="AA47" s="42">
        <f>ABS('P1dB CL'!V383-AA$5)</f>
        <v>0</v>
      </c>
      <c r="AB47" s="18"/>
      <c r="AC47" s="42">
        <f>ABS('P1dB CL'!V438-0)</f>
        <v>0</v>
      </c>
      <c r="AD47" s="42">
        <f>ABS('P1dB CL'!V493-0)</f>
        <v>0</v>
      </c>
      <c r="AE47" s="42">
        <f>ABS('P1dB CL'!V548-0)</f>
        <v>0</v>
      </c>
      <c r="AF47" s="42">
        <f>ABS('P1dB CL'!V603-0)</f>
        <v>0</v>
      </c>
      <c r="AG47" s="42">
        <f>ABS('P1dB CL'!V658-0)</f>
        <v>0</v>
      </c>
      <c r="AH47" s="42">
        <f>ABS('P1dB CL'!V713-0)</f>
        <v>0</v>
      </c>
      <c r="AI47" s="18"/>
    </row>
    <row r="48" spans="2:35" x14ac:dyDescent="0.25">
      <c r="B48" s="74">
        <f>'P1dB CL'!E44</f>
        <v>0</v>
      </c>
      <c r="C48" s="18"/>
      <c r="D48" s="81">
        <f>ABS('P1dB CL'!C48-D$5)</f>
        <v>0</v>
      </c>
      <c r="E48" s="42">
        <f>ABS('P1dB CL'!C104-E$5)</f>
        <v>0</v>
      </c>
      <c r="F48" s="42">
        <f>ABS('P1dB CL'!C160-F$5)</f>
        <v>0</v>
      </c>
      <c r="G48" s="42">
        <f>ABS('P1dB CL'!C216-G$5)</f>
        <v>0</v>
      </c>
      <c r="H48" s="42">
        <f>ABS('P1dB CL'!C272-H$5)</f>
        <v>0</v>
      </c>
      <c r="I48" s="42">
        <f>ABS('P1dB CL'!C328-I$5)</f>
        <v>0</v>
      </c>
      <c r="J48" s="42">
        <f>ABS('P1dB CL'!C384-J$5)</f>
        <v>0</v>
      </c>
      <c r="K48" s="18"/>
      <c r="L48" s="42">
        <f>ABS('P1dB CL'!C439-L$5)</f>
        <v>0</v>
      </c>
      <c r="M48" s="42">
        <f>ABS('P1dB CL'!C494-M$5)</f>
        <v>0</v>
      </c>
      <c r="N48" s="42">
        <f>ABS('P1dB CL'!C549-N$5)</f>
        <v>0</v>
      </c>
      <c r="O48" s="42">
        <f>ABS('P1dB CL'!C604-O$5)</f>
        <v>0</v>
      </c>
      <c r="P48" s="42">
        <f>ABS('P1dB CL'!C659-P$5)</f>
        <v>0</v>
      </c>
      <c r="Q48" s="42">
        <f>ABS('P1dB CL'!C710-Q$5)</f>
        <v>0</v>
      </c>
      <c r="S48" s="74">
        <f>'P1dB CL'!E44</f>
        <v>0</v>
      </c>
      <c r="T48" s="18"/>
      <c r="U48" s="81">
        <f>ABS('P1dB CL'!V48-U$5)</f>
        <v>0</v>
      </c>
      <c r="V48" s="42">
        <f>ABS('P1dB CL'!V104-V$5)</f>
        <v>0</v>
      </c>
      <c r="W48" s="42">
        <f>ABS('P1dB CL'!V160-W$5)</f>
        <v>0</v>
      </c>
      <c r="X48" s="42">
        <f>ABS('P1dB CL'!V216-X$5)</f>
        <v>0</v>
      </c>
      <c r="Y48" s="42">
        <f>ABS('P1dB CL'!V272-Y$5)</f>
        <v>0</v>
      </c>
      <c r="Z48" s="42">
        <f>ABS('P1dB CL'!V328-Z$5)</f>
        <v>0</v>
      </c>
      <c r="AA48" s="42">
        <f>ABS('P1dB CL'!V384-AA$5)</f>
        <v>0</v>
      </c>
      <c r="AB48" s="18"/>
      <c r="AC48" s="42">
        <f>ABS('P1dB CL'!V439-0)</f>
        <v>0</v>
      </c>
      <c r="AD48" s="42">
        <f>ABS('P1dB CL'!V494-0)</f>
        <v>0</v>
      </c>
      <c r="AE48" s="42">
        <f>ABS('P1dB CL'!V549-0)</f>
        <v>0</v>
      </c>
      <c r="AF48" s="42">
        <f>ABS('P1dB CL'!V604-0)</f>
        <v>0</v>
      </c>
      <c r="AG48" s="42">
        <f>ABS('P1dB CL'!V659-0)</f>
        <v>0</v>
      </c>
      <c r="AH48" s="42">
        <f>ABS('P1dB CL'!V714-0)</f>
        <v>0</v>
      </c>
      <c r="AI48" s="18"/>
    </row>
    <row r="49" spans="2:35" x14ac:dyDescent="0.25">
      <c r="B49" s="74">
        <f>'P1dB CL'!E45</f>
        <v>0</v>
      </c>
      <c r="C49" s="18"/>
      <c r="D49" s="81">
        <f>ABS('P1dB CL'!C49-D$5)</f>
        <v>0</v>
      </c>
      <c r="E49" s="42">
        <f>ABS('P1dB CL'!C105-E$5)</f>
        <v>0</v>
      </c>
      <c r="F49" s="42">
        <f>ABS('P1dB CL'!C161-F$5)</f>
        <v>0</v>
      </c>
      <c r="G49" s="42">
        <f>ABS('P1dB CL'!C217-G$5)</f>
        <v>0</v>
      </c>
      <c r="H49" s="42">
        <f>ABS('P1dB CL'!C273-H$5)</f>
        <v>0</v>
      </c>
      <c r="I49" s="42">
        <f>ABS('P1dB CL'!C329-I$5)</f>
        <v>0</v>
      </c>
      <c r="J49" s="42">
        <f>ABS('P1dB CL'!C385-J$5)</f>
        <v>0</v>
      </c>
      <c r="K49" s="18"/>
      <c r="L49" s="42">
        <f>ABS('P1dB CL'!C440-L$5)</f>
        <v>0</v>
      </c>
      <c r="M49" s="42">
        <f>ABS('P1dB CL'!C495-M$5)</f>
        <v>0</v>
      </c>
      <c r="N49" s="42">
        <f>ABS('P1dB CL'!C550-N$5)</f>
        <v>0</v>
      </c>
      <c r="O49" s="42">
        <f>ABS('P1dB CL'!C605-O$5)</f>
        <v>0</v>
      </c>
      <c r="P49" s="42">
        <f>ABS('P1dB CL'!C660-P$5)</f>
        <v>0</v>
      </c>
      <c r="Q49" s="42">
        <f>ABS('P1dB CL'!C711-Q$5)</f>
        <v>0</v>
      </c>
      <c r="S49" s="74">
        <f>'P1dB CL'!E45</f>
        <v>0</v>
      </c>
      <c r="T49" s="18"/>
      <c r="U49" s="81">
        <f>ABS('P1dB CL'!V49-U$5)</f>
        <v>0</v>
      </c>
      <c r="V49" s="42">
        <f>ABS('P1dB CL'!V105-V$5)</f>
        <v>0</v>
      </c>
      <c r="W49" s="42">
        <f>ABS('P1dB CL'!V161-W$5)</f>
        <v>0</v>
      </c>
      <c r="X49" s="42">
        <f>ABS('P1dB CL'!V217-X$5)</f>
        <v>0</v>
      </c>
      <c r="Y49" s="42">
        <f>ABS('P1dB CL'!V273-Y$5)</f>
        <v>0</v>
      </c>
      <c r="Z49" s="42">
        <f>ABS('P1dB CL'!V329-Z$5)</f>
        <v>0</v>
      </c>
      <c r="AA49" s="42">
        <f>ABS('P1dB CL'!V385-AA$5)</f>
        <v>0</v>
      </c>
      <c r="AB49" s="18"/>
      <c r="AC49" s="42">
        <f>ABS('P1dB CL'!V440-0)</f>
        <v>0</v>
      </c>
      <c r="AD49" s="42">
        <f>ABS('P1dB CL'!V495-0)</f>
        <v>0</v>
      </c>
      <c r="AE49" s="42">
        <f>ABS('P1dB CL'!V550-0)</f>
        <v>0</v>
      </c>
      <c r="AF49" s="42">
        <f>ABS('P1dB CL'!V605-0)</f>
        <v>0</v>
      </c>
      <c r="AG49" s="42">
        <f>ABS('P1dB CL'!V660-0)</f>
        <v>0</v>
      </c>
      <c r="AH49" s="42">
        <f>ABS('P1dB CL'!V715-0)</f>
        <v>0</v>
      </c>
      <c r="AI49" s="18"/>
    </row>
    <row r="50" spans="2:35" x14ac:dyDescent="0.25">
      <c r="B50" s="74">
        <f>'P1dB CL'!E46</f>
        <v>0</v>
      </c>
      <c r="C50" s="18"/>
      <c r="D50" s="81">
        <f>ABS('P1dB CL'!C50-D$5)</f>
        <v>0</v>
      </c>
      <c r="E50" s="42">
        <f>ABS('P1dB CL'!C106-E$5)</f>
        <v>0</v>
      </c>
      <c r="F50" s="42">
        <f>ABS('P1dB CL'!C162-F$5)</f>
        <v>0</v>
      </c>
      <c r="G50" s="42">
        <f>ABS('P1dB CL'!C218-G$5)</f>
        <v>0</v>
      </c>
      <c r="H50" s="42">
        <f>ABS('P1dB CL'!C274-H$5)</f>
        <v>0</v>
      </c>
      <c r="I50" s="42">
        <f>ABS('P1dB CL'!C330-I$5)</f>
        <v>0</v>
      </c>
      <c r="J50" s="42">
        <f>ABS('P1dB CL'!C386-J$5)</f>
        <v>0</v>
      </c>
      <c r="K50" s="18"/>
      <c r="L50" s="42">
        <f>ABS('P1dB CL'!C441-L$5)</f>
        <v>0</v>
      </c>
      <c r="M50" s="42">
        <f>ABS('P1dB CL'!C496-M$5)</f>
        <v>0</v>
      </c>
      <c r="N50" s="42">
        <f>ABS('P1dB CL'!C551-N$5)</f>
        <v>0</v>
      </c>
      <c r="O50" s="42">
        <f>ABS('P1dB CL'!C606-O$5)</f>
        <v>0</v>
      </c>
      <c r="P50" s="42">
        <f>ABS('P1dB CL'!C661-P$5)</f>
        <v>0</v>
      </c>
      <c r="Q50" s="42">
        <f>ABS('P1dB CL'!C712-Q$5)</f>
        <v>0</v>
      </c>
      <c r="S50" s="74">
        <f>'P1dB CL'!E46</f>
        <v>0</v>
      </c>
      <c r="T50" s="18"/>
      <c r="U50" s="81">
        <f>ABS('P1dB CL'!V50-U$5)</f>
        <v>0</v>
      </c>
      <c r="V50" s="42">
        <f>ABS('P1dB CL'!V106-V$5)</f>
        <v>0</v>
      </c>
      <c r="W50" s="42">
        <f>ABS('P1dB CL'!V162-W$5)</f>
        <v>0</v>
      </c>
      <c r="X50" s="42">
        <f>ABS('P1dB CL'!V218-X$5)</f>
        <v>0</v>
      </c>
      <c r="Y50" s="42">
        <f>ABS('P1dB CL'!V274-Y$5)</f>
        <v>0</v>
      </c>
      <c r="Z50" s="42">
        <f>ABS('P1dB CL'!V330-Z$5)</f>
        <v>0</v>
      </c>
      <c r="AA50" s="42">
        <f>ABS('P1dB CL'!V386-AA$5)</f>
        <v>0</v>
      </c>
      <c r="AB50" s="18"/>
      <c r="AC50" s="42">
        <f>ABS('P1dB CL'!V441-0)</f>
        <v>0</v>
      </c>
      <c r="AD50" s="42">
        <f>ABS('P1dB CL'!V496-0)</f>
        <v>0</v>
      </c>
      <c r="AE50" s="42">
        <f>ABS('P1dB CL'!V551-0)</f>
        <v>0</v>
      </c>
      <c r="AF50" s="42">
        <f>ABS('P1dB CL'!V606-0)</f>
        <v>0</v>
      </c>
      <c r="AG50" s="42">
        <f>ABS('P1dB CL'!V661-0)</f>
        <v>0</v>
      </c>
      <c r="AH50" s="42">
        <f>ABS('P1dB CL'!V716-0)</f>
        <v>0</v>
      </c>
      <c r="AI50" s="18"/>
    </row>
    <row r="51" spans="2:35" x14ac:dyDescent="0.25">
      <c r="B51" s="74">
        <f>'P1dB CL'!E47</f>
        <v>0</v>
      </c>
      <c r="C51" s="18"/>
      <c r="D51" s="81">
        <f>ABS('P1dB CL'!C51-D$5)</f>
        <v>0</v>
      </c>
      <c r="E51" s="42">
        <f>ABS('P1dB CL'!C107-E$5)</f>
        <v>0</v>
      </c>
      <c r="F51" s="42">
        <f>ABS('P1dB CL'!C163-F$5)</f>
        <v>0</v>
      </c>
      <c r="G51" s="42">
        <f>ABS('P1dB CL'!C219-G$5)</f>
        <v>0</v>
      </c>
      <c r="H51" s="42">
        <f>ABS('P1dB CL'!C275-H$5)</f>
        <v>0</v>
      </c>
      <c r="I51" s="42">
        <f>ABS('P1dB CL'!C331-I$5)</f>
        <v>0</v>
      </c>
      <c r="J51" s="42">
        <f>ABS('P1dB CL'!C387-J$5)</f>
        <v>0</v>
      </c>
      <c r="K51" s="18"/>
      <c r="L51" s="42">
        <f>ABS('P1dB CL'!C442-L$5)</f>
        <v>0</v>
      </c>
      <c r="M51" s="42">
        <f>ABS('P1dB CL'!C497-M$5)</f>
        <v>0</v>
      </c>
      <c r="N51" s="42">
        <f>ABS('P1dB CL'!C552-N$5)</f>
        <v>0</v>
      </c>
      <c r="O51" s="42">
        <f>ABS('P1dB CL'!C607-O$5)</f>
        <v>0</v>
      </c>
      <c r="P51" s="42">
        <f>ABS('P1dB CL'!C662-P$5)</f>
        <v>0</v>
      </c>
      <c r="Q51" s="42">
        <f>ABS('P1dB CL'!C713-Q$5)</f>
        <v>0</v>
      </c>
      <c r="S51" s="74">
        <f>'P1dB CL'!E47</f>
        <v>0</v>
      </c>
      <c r="T51" s="18"/>
      <c r="U51" s="81">
        <f>ABS('P1dB CL'!V51-U$5)</f>
        <v>0</v>
      </c>
      <c r="V51" s="42">
        <f>ABS('P1dB CL'!V107-V$5)</f>
        <v>0</v>
      </c>
      <c r="W51" s="42">
        <f>ABS('P1dB CL'!V163-W$5)</f>
        <v>0</v>
      </c>
      <c r="X51" s="42">
        <f>ABS('P1dB CL'!V219-X$5)</f>
        <v>0</v>
      </c>
      <c r="Y51" s="42">
        <f>ABS('P1dB CL'!V275-Y$5)</f>
        <v>0</v>
      </c>
      <c r="Z51" s="42">
        <f>ABS('P1dB CL'!V331-Z$5)</f>
        <v>0</v>
      </c>
      <c r="AA51" s="42">
        <f>ABS('P1dB CL'!V387-AA$5)</f>
        <v>0</v>
      </c>
      <c r="AB51" s="18"/>
      <c r="AC51" s="42">
        <f>ABS('P1dB CL'!V442-0)</f>
        <v>0</v>
      </c>
      <c r="AD51" s="42">
        <f>ABS('P1dB CL'!V497-0)</f>
        <v>0</v>
      </c>
      <c r="AE51" s="42">
        <f>ABS('P1dB CL'!V552-0)</f>
        <v>0</v>
      </c>
      <c r="AF51" s="42">
        <f>ABS('P1dB CL'!V607-0)</f>
        <v>0</v>
      </c>
      <c r="AG51" s="42">
        <f>ABS('P1dB CL'!V662-0)</f>
        <v>0</v>
      </c>
      <c r="AH51" s="42">
        <f>ABS('P1dB CL'!V717-0)</f>
        <v>0</v>
      </c>
      <c r="AI51" s="18"/>
    </row>
    <row r="52" spans="2:35" x14ac:dyDescent="0.25">
      <c r="B52" s="74">
        <f>'P1dB CL'!E48</f>
        <v>0</v>
      </c>
      <c r="C52" s="18"/>
      <c r="D52" s="81">
        <f>ABS('P1dB CL'!C52-D$5)</f>
        <v>0</v>
      </c>
      <c r="E52" s="42">
        <f>ABS('P1dB CL'!C108-E$5)</f>
        <v>0</v>
      </c>
      <c r="F52" s="42">
        <f>ABS('P1dB CL'!C164-F$5)</f>
        <v>0</v>
      </c>
      <c r="G52" s="42">
        <f>ABS('P1dB CL'!C220-G$5)</f>
        <v>0</v>
      </c>
      <c r="H52" s="42">
        <f>ABS('P1dB CL'!C276-H$5)</f>
        <v>0</v>
      </c>
      <c r="I52" s="42">
        <f>ABS('P1dB CL'!C332-I$5)</f>
        <v>0</v>
      </c>
      <c r="J52" s="42">
        <f>ABS('P1dB CL'!C388-J$5)</f>
        <v>0</v>
      </c>
      <c r="K52" s="18"/>
      <c r="L52" s="42">
        <f>ABS('P1dB CL'!C443-L$5)</f>
        <v>0</v>
      </c>
      <c r="M52" s="42">
        <f>ABS('P1dB CL'!C498-M$5)</f>
        <v>0</v>
      </c>
      <c r="N52" s="42">
        <f>ABS('P1dB CL'!C553-N$5)</f>
        <v>0</v>
      </c>
      <c r="O52" s="42">
        <f>ABS('P1dB CL'!C608-O$5)</f>
        <v>0</v>
      </c>
      <c r="P52" s="42">
        <f>ABS('P1dB CL'!C663-P$5)</f>
        <v>0</v>
      </c>
      <c r="Q52" s="42">
        <f>ABS('P1dB CL'!C714-Q$5)</f>
        <v>0</v>
      </c>
      <c r="S52" s="74">
        <f>'P1dB CL'!E48</f>
        <v>0</v>
      </c>
      <c r="T52" s="18"/>
      <c r="U52" s="81">
        <f>ABS('P1dB CL'!V52-U$5)</f>
        <v>0</v>
      </c>
      <c r="V52" s="42">
        <f>ABS('P1dB CL'!V108-V$5)</f>
        <v>0</v>
      </c>
      <c r="W52" s="42">
        <f>ABS('P1dB CL'!V164-W$5)</f>
        <v>0</v>
      </c>
      <c r="X52" s="42">
        <f>ABS('P1dB CL'!V220-X$5)</f>
        <v>0</v>
      </c>
      <c r="Y52" s="42">
        <f>ABS('P1dB CL'!V276-Y$5)</f>
        <v>0</v>
      </c>
      <c r="Z52" s="42">
        <f>ABS('P1dB CL'!V332-Z$5)</f>
        <v>0</v>
      </c>
      <c r="AA52" s="42">
        <f>ABS('P1dB CL'!V388-AA$5)</f>
        <v>0</v>
      </c>
      <c r="AB52" s="18"/>
      <c r="AC52" s="42">
        <f>ABS('P1dB CL'!V443-0)</f>
        <v>0</v>
      </c>
      <c r="AD52" s="42">
        <f>ABS('P1dB CL'!V498-0)</f>
        <v>0</v>
      </c>
      <c r="AE52" s="42">
        <f>ABS('P1dB CL'!V553-0)</f>
        <v>0</v>
      </c>
      <c r="AF52" s="42">
        <f>ABS('P1dB CL'!V608-0)</f>
        <v>0</v>
      </c>
      <c r="AG52" s="42">
        <f>ABS('P1dB CL'!V663-0)</f>
        <v>0</v>
      </c>
      <c r="AH52" s="42">
        <f>ABS('P1dB CL'!V718-0)</f>
        <v>0</v>
      </c>
      <c r="AI52" s="18"/>
    </row>
    <row r="53" spans="2:35" x14ac:dyDescent="0.25">
      <c r="B53" s="74">
        <f>'P1dB CL'!E49</f>
        <v>0</v>
      </c>
      <c r="C53" s="18"/>
      <c r="D53" s="81">
        <f>ABS('P1dB CL'!C53-D$5)</f>
        <v>0</v>
      </c>
      <c r="E53" s="42">
        <f>ABS('P1dB CL'!C109-E$5)</f>
        <v>0</v>
      </c>
      <c r="F53" s="42">
        <f>ABS('P1dB CL'!C165-F$5)</f>
        <v>0</v>
      </c>
      <c r="G53" s="42">
        <f>ABS('P1dB CL'!C221-G$5)</f>
        <v>0</v>
      </c>
      <c r="H53" s="42">
        <f>ABS('P1dB CL'!C277-H$5)</f>
        <v>0</v>
      </c>
      <c r="I53" s="42">
        <f>ABS('P1dB CL'!C333-I$5)</f>
        <v>0</v>
      </c>
      <c r="J53" s="42">
        <f>ABS('P1dB CL'!C389-J$5)</f>
        <v>0</v>
      </c>
      <c r="K53" s="18"/>
      <c r="L53" s="42">
        <f>ABS('P1dB CL'!C444-L$5)</f>
        <v>0</v>
      </c>
      <c r="M53" s="42">
        <f>ABS('P1dB CL'!C499-M$5)</f>
        <v>0</v>
      </c>
      <c r="N53" s="42">
        <f>ABS('P1dB CL'!C554-N$5)</f>
        <v>0</v>
      </c>
      <c r="O53" s="42">
        <f>ABS('P1dB CL'!C609-O$5)</f>
        <v>0</v>
      </c>
      <c r="P53" s="42">
        <f>ABS('P1dB CL'!C664-P$5)</f>
        <v>0</v>
      </c>
      <c r="Q53" s="42">
        <f>ABS('P1dB CL'!C715-Q$5)</f>
        <v>0</v>
      </c>
      <c r="S53" s="74">
        <f>'P1dB CL'!E49</f>
        <v>0</v>
      </c>
      <c r="T53" s="18"/>
      <c r="U53" s="81">
        <f>ABS('P1dB CL'!V53-U$5)</f>
        <v>0</v>
      </c>
      <c r="V53" s="42">
        <f>ABS('P1dB CL'!V109-V$5)</f>
        <v>0</v>
      </c>
      <c r="W53" s="42">
        <f>ABS('P1dB CL'!V165-W$5)</f>
        <v>0</v>
      </c>
      <c r="X53" s="42">
        <f>ABS('P1dB CL'!V221-X$5)</f>
        <v>0</v>
      </c>
      <c r="Y53" s="42">
        <f>ABS('P1dB CL'!V277-Y$5)</f>
        <v>0</v>
      </c>
      <c r="Z53" s="42">
        <f>ABS('P1dB CL'!V333-Z$5)</f>
        <v>0</v>
      </c>
      <c r="AA53" s="42">
        <f>ABS('P1dB CL'!V389-AA$5)</f>
        <v>0</v>
      </c>
      <c r="AB53" s="18"/>
      <c r="AC53" s="42">
        <f>ABS('P1dB CL'!V444-0)</f>
        <v>0</v>
      </c>
      <c r="AD53" s="42">
        <f>ABS('P1dB CL'!V499-0)</f>
        <v>0</v>
      </c>
      <c r="AE53" s="42">
        <f>ABS('P1dB CL'!V554-0)</f>
        <v>0</v>
      </c>
      <c r="AF53" s="42">
        <f>ABS('P1dB CL'!V609-0)</f>
        <v>0</v>
      </c>
      <c r="AG53" s="42">
        <f>ABS('P1dB CL'!V664-0)</f>
        <v>0</v>
      </c>
      <c r="AH53" s="42">
        <f>ABS('P1dB CL'!V719-0)</f>
        <v>0</v>
      </c>
      <c r="AI53" s="18"/>
    </row>
    <row r="54" spans="2:35" x14ac:dyDescent="0.25">
      <c r="B54" s="74">
        <f>'P1dB CL'!E50</f>
        <v>0</v>
      </c>
      <c r="C54" s="18"/>
      <c r="D54" s="81">
        <f>ABS('P1dB CL'!C54-D$5)</f>
        <v>0</v>
      </c>
      <c r="E54" s="42">
        <f>ABS('P1dB CL'!C110-E$5)</f>
        <v>0</v>
      </c>
      <c r="F54" s="42">
        <f>ABS('P1dB CL'!C166-F$5)</f>
        <v>0</v>
      </c>
      <c r="G54" s="42">
        <f>ABS('P1dB CL'!C222-G$5)</f>
        <v>0</v>
      </c>
      <c r="H54" s="42">
        <f>ABS('P1dB CL'!C278-H$5)</f>
        <v>0</v>
      </c>
      <c r="I54" s="42">
        <f>ABS('P1dB CL'!C334-I$5)</f>
        <v>0</v>
      </c>
      <c r="J54" s="42">
        <f>ABS('P1dB CL'!C390-J$5)</f>
        <v>0</v>
      </c>
      <c r="K54" s="18"/>
      <c r="L54" s="42">
        <f>ABS('P1dB CL'!C445-L$5)</f>
        <v>0</v>
      </c>
      <c r="M54" s="42">
        <f>ABS('P1dB CL'!C500-M$5)</f>
        <v>0</v>
      </c>
      <c r="N54" s="42">
        <f>ABS('P1dB CL'!C555-N$5)</f>
        <v>0</v>
      </c>
      <c r="O54" s="42">
        <f>ABS('P1dB CL'!C610-O$5)</f>
        <v>0</v>
      </c>
      <c r="P54" s="42">
        <f>ABS('P1dB CL'!C665-P$5)</f>
        <v>0</v>
      </c>
      <c r="Q54" s="42">
        <f>ABS('P1dB CL'!C716-Q$5)</f>
        <v>0</v>
      </c>
      <c r="S54" s="74">
        <f>'P1dB CL'!E50</f>
        <v>0</v>
      </c>
      <c r="T54" s="18"/>
      <c r="U54" s="81">
        <f>ABS('P1dB CL'!V54-U$5)</f>
        <v>0</v>
      </c>
      <c r="V54" s="42">
        <f>ABS('P1dB CL'!V110-V$5)</f>
        <v>0</v>
      </c>
      <c r="W54" s="42">
        <f>ABS('P1dB CL'!V166-W$5)</f>
        <v>0</v>
      </c>
      <c r="X54" s="42">
        <f>ABS('P1dB CL'!V222-X$5)</f>
        <v>0</v>
      </c>
      <c r="Y54" s="42">
        <f>ABS('P1dB CL'!V278-Y$5)</f>
        <v>0</v>
      </c>
      <c r="Z54" s="42">
        <f>ABS('P1dB CL'!V334-Z$5)</f>
        <v>0</v>
      </c>
      <c r="AA54" s="42">
        <f>ABS('P1dB CL'!V390-AA$5)</f>
        <v>0</v>
      </c>
      <c r="AB54" s="18"/>
      <c r="AC54" s="42">
        <f>ABS('P1dB CL'!V445-0)</f>
        <v>0</v>
      </c>
      <c r="AD54" s="42">
        <f>ABS('P1dB CL'!V500-0)</f>
        <v>0</v>
      </c>
      <c r="AE54" s="42">
        <f>ABS('P1dB CL'!V555-0)</f>
        <v>0</v>
      </c>
      <c r="AF54" s="42">
        <f>ABS('P1dB CL'!V610-0)</f>
        <v>0</v>
      </c>
      <c r="AG54" s="42">
        <f>ABS('P1dB CL'!V665-0)</f>
        <v>0</v>
      </c>
      <c r="AH54" s="42">
        <f>ABS('P1dB CL'!V720-0)</f>
        <v>0</v>
      </c>
      <c r="AI54" s="18"/>
    </row>
    <row r="55" spans="2:35" x14ac:dyDescent="0.25">
      <c r="B55" s="74">
        <f>'P1dB CL'!E51</f>
        <v>0</v>
      </c>
      <c r="C55" s="18"/>
      <c r="D55" s="81">
        <f>ABS('P1dB CL'!C55-D$5)</f>
        <v>0</v>
      </c>
      <c r="E55" s="42">
        <f>ABS('P1dB CL'!C111-E$5)</f>
        <v>0</v>
      </c>
      <c r="F55" s="42">
        <f>ABS('P1dB CL'!C167-F$5)</f>
        <v>0</v>
      </c>
      <c r="G55" s="42">
        <f>ABS('P1dB CL'!C223-G$5)</f>
        <v>0</v>
      </c>
      <c r="H55" s="42">
        <f>ABS('P1dB CL'!C279-H$5)</f>
        <v>0</v>
      </c>
      <c r="I55" s="42">
        <f>ABS('P1dB CL'!C335-I$5)</f>
        <v>0</v>
      </c>
      <c r="J55" s="42">
        <f>ABS('P1dB CL'!C391-J$5)</f>
        <v>0</v>
      </c>
      <c r="K55" s="18"/>
      <c r="L55" s="42">
        <f>ABS('P1dB CL'!C446-L$5)</f>
        <v>0</v>
      </c>
      <c r="M55" s="42">
        <f>ABS('P1dB CL'!C501-M$5)</f>
        <v>0</v>
      </c>
      <c r="N55" s="42">
        <f>ABS('P1dB CL'!C556-N$5)</f>
        <v>0</v>
      </c>
      <c r="O55" s="42">
        <f>ABS('P1dB CL'!C611-O$5)</f>
        <v>0</v>
      </c>
      <c r="P55" s="42">
        <f>ABS('P1dB CL'!C666-P$5)</f>
        <v>0</v>
      </c>
      <c r="Q55" s="42">
        <f>ABS('P1dB CL'!C717-Q$5)</f>
        <v>0</v>
      </c>
      <c r="S55" s="74">
        <f>'P1dB CL'!E51</f>
        <v>0</v>
      </c>
      <c r="T55" s="18"/>
      <c r="U55" s="81">
        <f>ABS('P1dB CL'!V55-U$5)</f>
        <v>0</v>
      </c>
      <c r="V55" s="42">
        <f>ABS('P1dB CL'!V111-V$5)</f>
        <v>0</v>
      </c>
      <c r="W55" s="42">
        <f>ABS('P1dB CL'!V167-W$5)</f>
        <v>0</v>
      </c>
      <c r="X55" s="42">
        <f>ABS('P1dB CL'!V223-X$5)</f>
        <v>0</v>
      </c>
      <c r="Y55" s="42">
        <f>ABS('P1dB CL'!V279-Y$5)</f>
        <v>0</v>
      </c>
      <c r="Z55" s="42">
        <f>ABS('P1dB CL'!V335-Z$5)</f>
        <v>0</v>
      </c>
      <c r="AA55" s="42">
        <f>ABS('P1dB CL'!V391-AA$5)</f>
        <v>0</v>
      </c>
      <c r="AB55" s="18"/>
      <c r="AC55" s="42">
        <f>ABS('P1dB CL'!V446-0)</f>
        <v>0</v>
      </c>
      <c r="AD55" s="42">
        <f>ABS('P1dB CL'!V501-0)</f>
        <v>0</v>
      </c>
      <c r="AE55" s="42">
        <f>ABS('P1dB CL'!V556-0)</f>
        <v>0</v>
      </c>
      <c r="AF55" s="42">
        <f>ABS('P1dB CL'!V611-0)</f>
        <v>0</v>
      </c>
      <c r="AG55" s="42">
        <f>ABS('P1dB CL'!V666-0)</f>
        <v>0</v>
      </c>
      <c r="AH55" s="42">
        <f>ABS('P1dB CL'!V721-0)</f>
        <v>0</v>
      </c>
      <c r="AI55" s="18"/>
    </row>
    <row r="56" spans="2:35" x14ac:dyDescent="0.25">
      <c r="B56" s="74">
        <f>'P1dB CL'!E52</f>
        <v>0</v>
      </c>
      <c r="D56" s="81">
        <f>ABS('P1dB CL'!C56-D$5)</f>
        <v>0</v>
      </c>
      <c r="E56" s="42">
        <f>ABS('P1dB CL'!C112-E$5)</f>
        <v>0</v>
      </c>
      <c r="F56" s="42">
        <f>ABS('P1dB CL'!C168-F$5)</f>
        <v>0</v>
      </c>
      <c r="G56" s="42">
        <f>ABS('P1dB CL'!C224-G$5)</f>
        <v>0</v>
      </c>
      <c r="H56" s="42">
        <f>ABS('P1dB CL'!C280-H$5)</f>
        <v>0</v>
      </c>
      <c r="I56" s="42">
        <f>ABS('P1dB CL'!C336-I$5)</f>
        <v>0</v>
      </c>
      <c r="J56" s="42">
        <f>ABS('P1dB CL'!C392-J$5)</f>
        <v>0</v>
      </c>
      <c r="K56" s="18"/>
      <c r="L56" s="42">
        <f>ABS('P1dB CL'!C447-L$5)</f>
        <v>0</v>
      </c>
      <c r="M56" s="42">
        <f>ABS('P1dB CL'!C502-M$5)</f>
        <v>0</v>
      </c>
      <c r="N56" s="42">
        <f>ABS('P1dB CL'!C557-N$5)</f>
        <v>0</v>
      </c>
      <c r="O56" s="42">
        <f>ABS('P1dB CL'!C612-O$5)</f>
        <v>0</v>
      </c>
      <c r="P56" s="42">
        <f>ABS('P1dB CL'!C667-P$5)</f>
        <v>0</v>
      </c>
      <c r="Q56" s="42">
        <f>ABS('P1dB CL'!C718-Q$5)</f>
        <v>0</v>
      </c>
      <c r="S56" s="74">
        <f>'P1dB CL'!E52</f>
        <v>0</v>
      </c>
      <c r="U56" s="81">
        <f>ABS('P1dB CL'!V56-U$5)</f>
        <v>0</v>
      </c>
      <c r="V56" s="42">
        <f>ABS('P1dB CL'!V112-V$5)</f>
        <v>0</v>
      </c>
      <c r="W56" s="42">
        <f>ABS('P1dB CL'!V168-W$5)</f>
        <v>0</v>
      </c>
      <c r="X56" s="42">
        <f>ABS('P1dB CL'!V224-X$5)</f>
        <v>0</v>
      </c>
      <c r="Y56" s="42">
        <f>ABS('P1dB CL'!V280-Y$5)</f>
        <v>0</v>
      </c>
      <c r="Z56" s="42">
        <f>ABS('P1dB CL'!V336-Z$5)</f>
        <v>0</v>
      </c>
      <c r="AA56" s="42">
        <f>ABS('P1dB CL'!V392-AA$5)</f>
        <v>0</v>
      </c>
      <c r="AB56" s="18"/>
      <c r="AC56" s="42">
        <f>ABS('P1dB CL'!V447-0)</f>
        <v>0</v>
      </c>
      <c r="AD56" s="42">
        <f>ABS('P1dB CL'!V502-0)</f>
        <v>0</v>
      </c>
      <c r="AE56" s="42">
        <f>ABS('P1dB CL'!V557-0)</f>
        <v>0</v>
      </c>
      <c r="AF56" s="42">
        <f>ABS('P1dB CL'!V612-0)</f>
        <v>0</v>
      </c>
      <c r="AG56" s="42">
        <f>ABS('P1dB CL'!V667-0)</f>
        <v>0</v>
      </c>
      <c r="AH56" s="42">
        <f>ABS('P1dB CL'!V722-0)</f>
        <v>0</v>
      </c>
    </row>
    <row r="57" spans="2:35" x14ac:dyDescent="0.25">
      <c r="B57" s="74">
        <f>'P1dB CL'!E53</f>
        <v>0</v>
      </c>
      <c r="D57" s="81">
        <f>ABS('P1dB CL'!C57-D$5)</f>
        <v>0</v>
      </c>
      <c r="E57" s="42">
        <f>ABS('P1dB CL'!C113-E$5)</f>
        <v>0</v>
      </c>
      <c r="F57" s="42">
        <f>ABS('P1dB CL'!C169-F$5)</f>
        <v>0</v>
      </c>
      <c r="G57" s="42">
        <f>ABS('P1dB CL'!C225-G$5)</f>
        <v>0</v>
      </c>
      <c r="H57" s="42">
        <f>ABS('P1dB CL'!C281-H$5)</f>
        <v>0</v>
      </c>
      <c r="I57" s="42">
        <f>ABS('P1dB CL'!C337-I$5)</f>
        <v>0</v>
      </c>
      <c r="J57" s="42">
        <f>ABS('P1dB CL'!C393-J$5)</f>
        <v>0</v>
      </c>
      <c r="K57" s="18"/>
      <c r="L57" s="42">
        <f>ABS('P1dB CL'!C448-L$5)</f>
        <v>0</v>
      </c>
      <c r="M57" s="42">
        <f>ABS('P1dB CL'!C503-M$5)</f>
        <v>0</v>
      </c>
      <c r="N57" s="42">
        <f>ABS('P1dB CL'!C558-N$5)</f>
        <v>0</v>
      </c>
      <c r="O57" s="42">
        <f>ABS('P1dB CL'!C613-O$5)</f>
        <v>0</v>
      </c>
      <c r="P57" s="42">
        <f>ABS('P1dB CL'!C668-P$5)</f>
        <v>0</v>
      </c>
      <c r="Q57" s="42">
        <f>ABS('P1dB CL'!C719-Q$5)</f>
        <v>0</v>
      </c>
      <c r="S57" s="74">
        <f>'P1dB CL'!E53</f>
        <v>0</v>
      </c>
      <c r="U57" s="81">
        <f>ABS('P1dB CL'!V57-U$5)</f>
        <v>0</v>
      </c>
      <c r="V57" s="42">
        <f>ABS('P1dB CL'!V113-V$5)</f>
        <v>0</v>
      </c>
      <c r="W57" s="42">
        <f>ABS('P1dB CL'!V169-W$5)</f>
        <v>0</v>
      </c>
      <c r="X57" s="42">
        <f>ABS('P1dB CL'!V225-X$5)</f>
        <v>0</v>
      </c>
      <c r="Y57" s="42">
        <f>ABS('P1dB CL'!V281-Y$5)</f>
        <v>0</v>
      </c>
      <c r="Z57" s="42">
        <f>ABS('P1dB CL'!V337-Z$5)</f>
        <v>0</v>
      </c>
      <c r="AA57" s="42">
        <f>ABS('P1dB CL'!V393-AA$5)</f>
        <v>0</v>
      </c>
      <c r="AB57" s="18"/>
      <c r="AC57" s="42">
        <f>ABS('P1dB CL'!V448-0)</f>
        <v>0</v>
      </c>
      <c r="AD57" s="42">
        <f>ABS('P1dB CL'!V503-0)</f>
        <v>0</v>
      </c>
      <c r="AE57" s="42">
        <f>ABS('P1dB CL'!V558-0)</f>
        <v>0</v>
      </c>
      <c r="AF57" s="42">
        <f>ABS('P1dB CL'!V613-0)</f>
        <v>0</v>
      </c>
      <c r="AG57" s="42">
        <f>ABS('P1dB CL'!V668-0)</f>
        <v>0</v>
      </c>
      <c r="AH57" s="42">
        <f>ABS('P1dB CL'!V723-0)</f>
        <v>0</v>
      </c>
    </row>
    <row r="58" spans="2:35" x14ac:dyDescent="0.25">
      <c r="B58" s="74">
        <f>'P1dB CL'!E54</f>
        <v>0</v>
      </c>
      <c r="D58" s="81">
        <f>ABS('P1dB CL'!C58-D$5)</f>
        <v>0</v>
      </c>
      <c r="E58" s="42">
        <f>ABS('P1dB CL'!C114-E$5)</f>
        <v>0</v>
      </c>
      <c r="F58" s="42">
        <f>ABS('P1dB CL'!C170-F$5)</f>
        <v>0</v>
      </c>
      <c r="G58" s="42">
        <f>ABS('P1dB CL'!C226-G$5)</f>
        <v>0</v>
      </c>
      <c r="H58" s="42">
        <f>ABS('P1dB CL'!C282-H$5)</f>
        <v>0</v>
      </c>
      <c r="I58" s="42">
        <f>ABS('P1dB CL'!C338-I$5)</f>
        <v>0</v>
      </c>
      <c r="J58" s="42">
        <f>ABS('P1dB CL'!C394-J$5)</f>
        <v>0</v>
      </c>
      <c r="K58" s="18"/>
      <c r="L58" s="42">
        <f>ABS('P1dB CL'!C449-L$5)</f>
        <v>0</v>
      </c>
      <c r="M58" s="42">
        <f>ABS('P1dB CL'!C504-M$5)</f>
        <v>0</v>
      </c>
      <c r="N58" s="42">
        <f>ABS('P1dB CL'!C559-N$5)</f>
        <v>0</v>
      </c>
      <c r="O58" s="42">
        <f>ABS('P1dB CL'!C614-O$5)</f>
        <v>0</v>
      </c>
      <c r="P58" s="42">
        <f>ABS('P1dB CL'!C669-P$5)</f>
        <v>0</v>
      </c>
      <c r="Q58" s="42">
        <f>ABS('P1dB CL'!C720-Q$5)</f>
        <v>0</v>
      </c>
      <c r="S58" s="74">
        <f>'P1dB CL'!E54</f>
        <v>0</v>
      </c>
      <c r="U58" s="81">
        <f>ABS('P1dB CL'!V58-U$5)</f>
        <v>0</v>
      </c>
      <c r="V58" s="42">
        <f>ABS('P1dB CL'!V114-V$5)</f>
        <v>0</v>
      </c>
      <c r="W58" s="42">
        <f>ABS('P1dB CL'!V170-W$5)</f>
        <v>0</v>
      </c>
      <c r="X58" s="42">
        <f>ABS('P1dB CL'!V226-X$5)</f>
        <v>0</v>
      </c>
      <c r="Y58" s="42">
        <f>ABS('P1dB CL'!V282-Y$5)</f>
        <v>0</v>
      </c>
      <c r="Z58" s="42">
        <f>ABS('P1dB CL'!V338-Z$5)</f>
        <v>0</v>
      </c>
      <c r="AA58" s="42">
        <f>ABS('P1dB CL'!V394-AA$5)</f>
        <v>0</v>
      </c>
      <c r="AB58" s="18"/>
      <c r="AC58" s="42">
        <f>ABS('P1dB CL'!V449-0)</f>
        <v>0</v>
      </c>
      <c r="AD58" s="42">
        <f>ABS('P1dB CL'!V504-0)</f>
        <v>0</v>
      </c>
      <c r="AE58" s="42">
        <f>ABS('P1dB CL'!V559-0)</f>
        <v>0</v>
      </c>
      <c r="AF58" s="42">
        <f>ABS('P1dB CL'!V614-0)</f>
        <v>0</v>
      </c>
      <c r="AG58" s="42">
        <f>ABS('P1dB CL'!V669-0)</f>
        <v>0</v>
      </c>
      <c r="AH58" s="42">
        <f>ABS('P1dB CL'!V724-0)</f>
        <v>0</v>
      </c>
    </row>
    <row r="59" spans="2:35" x14ac:dyDescent="0.25">
      <c r="B59" s="74">
        <f>'P1dB CL'!E55</f>
        <v>0</v>
      </c>
      <c r="D59" s="81">
        <f>ABS('P1dB CL'!C59-D$5)</f>
        <v>0</v>
      </c>
      <c r="E59" s="42">
        <f>ABS('P1dB CL'!C115-E$5)</f>
        <v>0</v>
      </c>
      <c r="F59" s="42">
        <f>ABS('P1dB CL'!C171-F$5)</f>
        <v>0</v>
      </c>
      <c r="G59" s="42">
        <f>ABS('P1dB CL'!C227-G$5)</f>
        <v>0</v>
      </c>
      <c r="H59" s="42">
        <f>ABS('P1dB CL'!C283-H$5)</f>
        <v>0</v>
      </c>
      <c r="I59" s="42">
        <f>ABS('P1dB CL'!C339-I$5)</f>
        <v>0</v>
      </c>
      <c r="J59" s="42">
        <f>ABS('P1dB CL'!C395-J$5)</f>
        <v>0</v>
      </c>
      <c r="K59" s="18"/>
      <c r="L59" s="42">
        <f>ABS('P1dB CL'!C450-L$5)</f>
        <v>0</v>
      </c>
      <c r="M59" s="42">
        <f>ABS('P1dB CL'!C505-M$5)</f>
        <v>0</v>
      </c>
      <c r="N59" s="42">
        <f>ABS('P1dB CL'!C560-N$5)</f>
        <v>0</v>
      </c>
      <c r="O59" s="42">
        <f>ABS('P1dB CL'!C615-O$5)</f>
        <v>0</v>
      </c>
      <c r="P59" s="42">
        <f>ABS('P1dB CL'!C670-P$5)</f>
        <v>0</v>
      </c>
      <c r="Q59" s="42">
        <f>ABS('P1dB CL'!C721-Q$5)</f>
        <v>0</v>
      </c>
      <c r="S59" s="74">
        <f>'P1dB CL'!E55</f>
        <v>0</v>
      </c>
      <c r="U59" s="81">
        <f>ABS('P1dB CL'!V59-U$5)</f>
        <v>0</v>
      </c>
      <c r="V59" s="42">
        <f>ABS('P1dB CL'!V115-V$5)</f>
        <v>0</v>
      </c>
      <c r="W59" s="42">
        <f>ABS('P1dB CL'!V171-W$5)</f>
        <v>0</v>
      </c>
      <c r="X59" s="42">
        <f>ABS('P1dB CL'!V227-X$5)</f>
        <v>0</v>
      </c>
      <c r="Y59" s="42">
        <f>ABS('P1dB CL'!V283-Y$5)</f>
        <v>0</v>
      </c>
      <c r="Z59" s="42">
        <f>ABS('P1dB CL'!V339-Z$5)</f>
        <v>0</v>
      </c>
      <c r="AA59" s="42">
        <f>ABS('P1dB CL'!V395-AA$5)</f>
        <v>0</v>
      </c>
      <c r="AB59" s="18"/>
      <c r="AC59" s="42">
        <f>ABS('P1dB CL'!V450-0)</f>
        <v>0</v>
      </c>
      <c r="AD59" s="42">
        <f>ABS('P1dB CL'!V505-0)</f>
        <v>0</v>
      </c>
      <c r="AE59" s="42">
        <f>ABS('P1dB CL'!V560-0)</f>
        <v>0</v>
      </c>
      <c r="AF59" s="42">
        <f>ABS('P1dB CL'!V615-0)</f>
        <v>0</v>
      </c>
      <c r="AG59" s="42">
        <f>ABS('P1dB CL'!V670-0)</f>
        <v>0</v>
      </c>
      <c r="AH59" s="42">
        <f>ABS('P1dB CL'!V725-0)</f>
        <v>0</v>
      </c>
    </row>
    <row r="60" spans="2:35" x14ac:dyDescent="0.25">
      <c r="B60" s="74"/>
      <c r="D60" s="42"/>
      <c r="E60" s="42"/>
      <c r="F60" s="42"/>
      <c r="G60" s="42"/>
      <c r="H60" s="42"/>
      <c r="I60" s="42"/>
      <c r="J60" s="42"/>
      <c r="L60" s="42"/>
      <c r="M60" s="42"/>
      <c r="N60" s="42"/>
      <c r="O60" s="42"/>
      <c r="P60" s="42"/>
      <c r="Q60" s="42"/>
      <c r="S60" s="74"/>
      <c r="U60" s="42"/>
      <c r="V60" s="42"/>
      <c r="W60" s="42"/>
      <c r="X60" s="42"/>
      <c r="Y60" s="42"/>
      <c r="Z60" s="42"/>
      <c r="AA60" s="42"/>
      <c r="AC60" s="42"/>
      <c r="AD60" s="42"/>
      <c r="AE60" s="42"/>
      <c r="AF60" s="42"/>
      <c r="AG60" s="42"/>
      <c r="AH60" s="42"/>
    </row>
    <row r="61" spans="2:35" x14ac:dyDescent="0.25">
      <c r="B61" s="74"/>
      <c r="D61" s="42"/>
      <c r="E61" s="42"/>
      <c r="F61" s="42"/>
      <c r="G61" s="42"/>
      <c r="H61" s="42"/>
      <c r="I61" s="42"/>
      <c r="J61" s="42"/>
      <c r="L61" s="42"/>
      <c r="M61" s="42"/>
      <c r="N61" s="42"/>
      <c r="O61" s="42"/>
      <c r="P61" s="42"/>
      <c r="Q61" s="42"/>
      <c r="S61" s="74"/>
      <c r="U61" s="42"/>
      <c r="V61" s="42"/>
      <c r="W61" s="42"/>
      <c r="X61" s="42"/>
      <c r="Y61" s="42"/>
      <c r="Z61" s="42"/>
      <c r="AA61" s="42"/>
      <c r="AC61" s="42"/>
      <c r="AD61" s="42"/>
      <c r="AE61" s="42"/>
      <c r="AF61" s="42"/>
      <c r="AG61" s="42"/>
      <c r="AH61" s="42"/>
    </row>
    <row r="62" spans="2:35" x14ac:dyDescent="0.25">
      <c r="B62" s="74"/>
      <c r="D62" s="42"/>
      <c r="E62" s="42"/>
      <c r="F62" s="42"/>
      <c r="G62" s="42"/>
      <c r="H62" s="42"/>
      <c r="I62" s="42"/>
      <c r="J62" s="42"/>
      <c r="L62" s="42"/>
      <c r="M62" s="42"/>
      <c r="N62" s="42"/>
      <c r="O62" s="42"/>
      <c r="P62" s="42"/>
      <c r="Q62" s="42"/>
      <c r="S62" s="74"/>
      <c r="U62" s="42"/>
      <c r="V62" s="42"/>
      <c r="W62" s="42"/>
      <c r="X62" s="42"/>
      <c r="Y62" s="42"/>
      <c r="Z62" s="42"/>
      <c r="AA62" s="42"/>
      <c r="AC62" s="42"/>
      <c r="AD62" s="42"/>
      <c r="AE62" s="42"/>
      <c r="AF62" s="42"/>
      <c r="AG62" s="42"/>
      <c r="AH62" s="42"/>
    </row>
    <row r="63" spans="2:35" x14ac:dyDescent="0.25">
      <c r="B63" s="74"/>
      <c r="D63" s="42"/>
      <c r="E63" s="42"/>
      <c r="F63" s="42"/>
      <c r="G63" s="42"/>
      <c r="H63" s="42"/>
      <c r="I63" s="42"/>
      <c r="J63" s="42"/>
      <c r="L63" s="42"/>
      <c r="M63" s="42"/>
      <c r="N63" s="42"/>
      <c r="O63" s="42"/>
      <c r="P63" s="42"/>
      <c r="Q63" s="42"/>
      <c r="S63" s="74"/>
      <c r="U63" s="42"/>
      <c r="V63" s="42"/>
      <c r="W63" s="42"/>
      <c r="X63" s="42"/>
      <c r="Y63" s="42"/>
      <c r="Z63" s="42"/>
      <c r="AA63" s="42"/>
      <c r="AC63" s="42"/>
      <c r="AD63" s="42"/>
      <c r="AE63" s="42"/>
      <c r="AF63" s="42"/>
      <c r="AG63" s="42"/>
      <c r="AH63" s="42"/>
    </row>
    <row r="64" spans="2:35" x14ac:dyDescent="0.25">
      <c r="B64" s="74"/>
      <c r="D64" s="42"/>
      <c r="E64" s="42"/>
      <c r="F64" s="42"/>
      <c r="G64" s="42"/>
      <c r="H64" s="42"/>
      <c r="I64" s="42"/>
      <c r="J64" s="42"/>
      <c r="L64" s="42"/>
      <c r="M64" s="42"/>
      <c r="N64" s="42"/>
      <c r="O64" s="42"/>
      <c r="P64" s="42"/>
      <c r="Q64" s="42"/>
      <c r="S64" s="74"/>
      <c r="U64" s="42"/>
      <c r="V64" s="42"/>
      <c r="W64" s="42"/>
      <c r="X64" s="42"/>
      <c r="Y64" s="42"/>
      <c r="Z64" s="42"/>
      <c r="AA64" s="42"/>
      <c r="AC64" s="42"/>
      <c r="AD64" s="42"/>
      <c r="AE64" s="42"/>
      <c r="AF64" s="42"/>
      <c r="AG64" s="42"/>
      <c r="AH64" s="42"/>
    </row>
    <row r="65" spans="2:34" x14ac:dyDescent="0.25">
      <c r="B65" s="74"/>
      <c r="D65" s="42"/>
      <c r="E65" s="42"/>
      <c r="F65" s="42"/>
      <c r="G65" s="42"/>
      <c r="H65" s="42"/>
      <c r="I65" s="42"/>
      <c r="J65" s="42"/>
      <c r="L65" s="42"/>
      <c r="M65" s="42"/>
      <c r="N65" s="42"/>
      <c r="O65" s="42"/>
      <c r="P65" s="42"/>
      <c r="Q65" s="42"/>
      <c r="S65" s="74"/>
      <c r="U65" s="42"/>
      <c r="V65" s="42"/>
      <c r="W65" s="42"/>
      <c r="X65" s="42"/>
      <c r="Y65" s="42"/>
      <c r="Z65" s="42"/>
      <c r="AA65" s="42"/>
      <c r="AC65" s="42"/>
      <c r="AD65" s="42"/>
      <c r="AE65" s="42"/>
      <c r="AF65" s="42"/>
      <c r="AG65" s="42"/>
      <c r="AH65" s="42"/>
    </row>
    <row r="66" spans="2:34" x14ac:dyDescent="0.25">
      <c r="B66" s="74"/>
      <c r="D66" s="42"/>
      <c r="E66" s="42"/>
      <c r="F66" s="42"/>
      <c r="G66" s="42"/>
      <c r="H66" s="42"/>
      <c r="I66" s="42"/>
      <c r="J66" s="42"/>
      <c r="L66" s="42"/>
      <c r="M66" s="42"/>
      <c r="N66" s="42"/>
      <c r="O66" s="42"/>
      <c r="P66" s="42"/>
      <c r="Q66" s="42"/>
      <c r="S66" s="74"/>
      <c r="U66" s="42"/>
      <c r="V66" s="42"/>
      <c r="W66" s="42"/>
      <c r="X66" s="42"/>
      <c r="Y66" s="42"/>
      <c r="Z66" s="42"/>
      <c r="AA66" s="42"/>
      <c r="AC66" s="42"/>
      <c r="AD66" s="42"/>
      <c r="AE66" s="42"/>
      <c r="AF66" s="42"/>
      <c r="AG66" s="42"/>
      <c r="AH66" s="42"/>
    </row>
    <row r="67" spans="2:34" x14ac:dyDescent="0.25">
      <c r="B67" s="74"/>
      <c r="D67" s="42"/>
      <c r="E67" s="42"/>
      <c r="F67" s="42"/>
      <c r="G67" s="42"/>
      <c r="H67" s="42"/>
      <c r="I67" s="42"/>
      <c r="J67" s="42"/>
      <c r="L67" s="42"/>
      <c r="M67" s="42"/>
      <c r="N67" s="42"/>
      <c r="O67" s="42"/>
      <c r="P67" s="42"/>
      <c r="Q67" s="42"/>
      <c r="S67" s="74"/>
      <c r="U67" s="42"/>
      <c r="V67" s="42"/>
      <c r="W67" s="42"/>
      <c r="X67" s="42"/>
      <c r="Y67" s="42"/>
      <c r="Z67" s="42"/>
      <c r="AA67" s="42"/>
      <c r="AC67" s="42"/>
      <c r="AD67" s="42"/>
      <c r="AE67" s="42"/>
      <c r="AF67" s="42"/>
      <c r="AG67" s="42"/>
      <c r="AH67" s="42"/>
    </row>
    <row r="68" spans="2:34" x14ac:dyDescent="0.25">
      <c r="B68" s="74"/>
      <c r="D68" s="42"/>
      <c r="E68" s="42"/>
      <c r="F68" s="42"/>
      <c r="G68" s="42"/>
      <c r="H68" s="42"/>
      <c r="I68" s="42"/>
      <c r="J68" s="42"/>
      <c r="L68" s="42"/>
      <c r="M68" s="42"/>
      <c r="N68" s="42"/>
      <c r="O68" s="42"/>
      <c r="P68" s="42"/>
      <c r="Q68" s="42"/>
      <c r="S68" s="74"/>
      <c r="U68" s="42"/>
      <c r="V68" s="42"/>
      <c r="W68" s="42"/>
      <c r="X68" s="42"/>
      <c r="Y68" s="42"/>
      <c r="Z68" s="42"/>
      <c r="AA68" s="42"/>
      <c r="AC68" s="42"/>
      <c r="AD68" s="42"/>
      <c r="AE68" s="42"/>
      <c r="AF68" s="42"/>
      <c r="AG68" s="42"/>
      <c r="AH68" s="42"/>
    </row>
    <row r="69" spans="2:34" x14ac:dyDescent="0.25">
      <c r="B69" s="74"/>
      <c r="D69" s="42"/>
      <c r="E69" s="42"/>
      <c r="F69" s="42"/>
      <c r="G69" s="42"/>
      <c r="H69" s="42"/>
      <c r="I69" s="42"/>
      <c r="J69" s="42"/>
      <c r="L69" s="42"/>
      <c r="M69" s="42"/>
      <c r="N69" s="42"/>
      <c r="O69" s="42"/>
      <c r="P69" s="42"/>
      <c r="Q69" s="42"/>
      <c r="S69" s="74"/>
      <c r="U69" s="42"/>
      <c r="V69" s="42"/>
      <c r="W69" s="42"/>
      <c r="X69" s="42"/>
      <c r="Y69" s="42"/>
      <c r="Z69" s="42"/>
      <c r="AA69" s="42"/>
      <c r="AC69" s="42"/>
      <c r="AD69" s="42"/>
      <c r="AE69" s="42"/>
      <c r="AF69" s="42"/>
      <c r="AG69" s="42"/>
      <c r="AH69" s="42"/>
    </row>
    <row r="70" spans="2:34" x14ac:dyDescent="0.25">
      <c r="B70" s="74"/>
      <c r="D70" s="42"/>
      <c r="E70" s="42"/>
      <c r="F70" s="42"/>
      <c r="G70" s="42"/>
      <c r="H70" s="42"/>
      <c r="I70" s="42"/>
      <c r="J70" s="42"/>
      <c r="L70" s="42"/>
      <c r="M70" s="42"/>
      <c r="N70" s="42"/>
      <c r="O70" s="42"/>
      <c r="P70" s="42"/>
      <c r="Q70" s="42"/>
      <c r="S70" s="74"/>
      <c r="U70" s="42"/>
      <c r="V70" s="42"/>
      <c r="W70" s="42"/>
      <c r="X70" s="42"/>
      <c r="Y70" s="42"/>
      <c r="Z70" s="42"/>
      <c r="AA70" s="42"/>
      <c r="AC70" s="42"/>
      <c r="AD70" s="42"/>
      <c r="AE70" s="42"/>
      <c r="AF70" s="42"/>
      <c r="AG70" s="42"/>
      <c r="AH70" s="42"/>
    </row>
    <row r="71" spans="2:34" x14ac:dyDescent="0.25">
      <c r="B71" s="74"/>
      <c r="D71" s="42"/>
      <c r="E71" s="42"/>
      <c r="F71" s="42"/>
      <c r="G71" s="42"/>
      <c r="H71" s="42"/>
      <c r="I71" s="42"/>
      <c r="J71" s="42"/>
      <c r="L71" s="42"/>
      <c r="M71" s="42"/>
      <c r="N71" s="42"/>
      <c r="O71" s="42"/>
      <c r="P71" s="42"/>
      <c r="Q71" s="42"/>
      <c r="S71" s="74"/>
      <c r="U71" s="42"/>
      <c r="V71" s="42"/>
      <c r="W71" s="42"/>
      <c r="X71" s="42"/>
      <c r="Y71" s="42"/>
      <c r="Z71" s="42"/>
      <c r="AA71" s="42"/>
      <c r="AC71" s="42"/>
      <c r="AD71" s="42"/>
      <c r="AE71" s="42"/>
      <c r="AF71" s="42"/>
      <c r="AG71" s="42"/>
      <c r="AH71" s="42"/>
    </row>
    <row r="72" spans="2:34" x14ac:dyDescent="0.25">
      <c r="B72" s="74"/>
      <c r="D72" s="42"/>
      <c r="E72" s="42"/>
      <c r="F72" s="42"/>
      <c r="G72" s="42"/>
      <c r="H72" s="42"/>
      <c r="I72" s="42"/>
      <c r="J72" s="42"/>
      <c r="L72" s="42"/>
      <c r="M72" s="42"/>
      <c r="N72" s="42"/>
      <c r="O72" s="42"/>
      <c r="P72" s="42"/>
      <c r="Q72" s="42"/>
      <c r="S72" s="74"/>
      <c r="U72" s="42"/>
      <c r="V72" s="42"/>
      <c r="W72" s="42"/>
      <c r="X72" s="42"/>
      <c r="Y72" s="42"/>
      <c r="Z72" s="42"/>
      <c r="AA72" s="42"/>
      <c r="AC72" s="42"/>
      <c r="AD72" s="42"/>
      <c r="AE72" s="42"/>
      <c r="AF72" s="42"/>
      <c r="AG72" s="42"/>
      <c r="AH72" s="42"/>
    </row>
    <row r="73" spans="2:34" x14ac:dyDescent="0.25">
      <c r="B73" s="74"/>
      <c r="D73" s="42"/>
      <c r="E73" s="42"/>
      <c r="F73" s="42"/>
      <c r="G73" s="42"/>
      <c r="H73" s="42"/>
      <c r="I73" s="42"/>
      <c r="J73" s="42"/>
      <c r="L73" s="42"/>
      <c r="M73" s="42"/>
      <c r="N73" s="42"/>
      <c r="O73" s="42"/>
      <c r="P73" s="42"/>
      <c r="Q73" s="42"/>
      <c r="S73" s="74"/>
      <c r="U73" s="42"/>
      <c r="V73" s="42"/>
      <c r="W73" s="42"/>
      <c r="X73" s="42"/>
      <c r="Y73" s="42"/>
      <c r="Z73" s="42"/>
      <c r="AA73" s="42"/>
      <c r="AC73" s="42"/>
      <c r="AD73" s="42"/>
      <c r="AE73" s="42"/>
      <c r="AF73" s="42"/>
      <c r="AG73" s="42"/>
      <c r="AH73" s="42"/>
    </row>
    <row r="74" spans="2:34" x14ac:dyDescent="0.25">
      <c r="B74" s="74"/>
      <c r="D74" s="42"/>
      <c r="E74" s="42"/>
      <c r="F74" s="42"/>
      <c r="G74" s="42"/>
      <c r="H74" s="42"/>
      <c r="I74" s="42"/>
      <c r="J74" s="42"/>
      <c r="L74" s="42"/>
      <c r="M74" s="42"/>
      <c r="N74" s="42"/>
      <c r="O74" s="42"/>
      <c r="P74" s="42"/>
      <c r="Q74" s="42"/>
      <c r="S74" s="74"/>
      <c r="U74" s="42"/>
      <c r="V74" s="42"/>
      <c r="W74" s="42"/>
      <c r="X74" s="42"/>
      <c r="Y74" s="42"/>
      <c r="Z74" s="42"/>
      <c r="AA74" s="42"/>
      <c r="AC74" s="42"/>
      <c r="AD74" s="42"/>
      <c r="AE74" s="42"/>
      <c r="AF74" s="42"/>
      <c r="AG74" s="42"/>
      <c r="AH74" s="42"/>
    </row>
    <row r="75" spans="2:34" x14ac:dyDescent="0.25">
      <c r="B75" s="74"/>
      <c r="D75" s="42"/>
      <c r="E75" s="42"/>
      <c r="F75" s="42"/>
      <c r="G75" s="42"/>
      <c r="H75" s="42"/>
      <c r="I75" s="42"/>
      <c r="J75" s="42"/>
      <c r="L75" s="42"/>
      <c r="M75" s="42"/>
      <c r="N75" s="42"/>
      <c r="O75" s="42"/>
      <c r="P75" s="42"/>
      <c r="Q75" s="42"/>
      <c r="S75" s="74"/>
      <c r="U75" s="42"/>
      <c r="V75" s="42"/>
      <c r="W75" s="42"/>
      <c r="X75" s="42"/>
      <c r="Y75" s="42"/>
      <c r="Z75" s="42"/>
      <c r="AA75" s="42"/>
      <c r="AC75" s="42"/>
      <c r="AD75" s="42"/>
      <c r="AE75" s="42"/>
      <c r="AF75" s="42"/>
      <c r="AG75" s="42"/>
      <c r="AH75" s="42"/>
    </row>
    <row r="76" spans="2:34" x14ac:dyDescent="0.25">
      <c r="B76" s="74"/>
      <c r="D76" s="42"/>
      <c r="E76" s="42"/>
      <c r="F76" s="42"/>
      <c r="G76" s="42"/>
      <c r="H76" s="42"/>
      <c r="I76" s="42"/>
      <c r="J76" s="42"/>
      <c r="L76" s="42"/>
      <c r="M76" s="42"/>
      <c r="N76" s="42"/>
      <c r="O76" s="42"/>
      <c r="P76" s="42"/>
      <c r="Q76" s="42"/>
      <c r="S76" s="74"/>
      <c r="U76" s="42"/>
      <c r="V76" s="42"/>
      <c r="W76" s="42"/>
      <c r="X76" s="42"/>
      <c r="Y76" s="42"/>
      <c r="Z76" s="42"/>
      <c r="AA76" s="42"/>
      <c r="AC76" s="42"/>
      <c r="AD76" s="42"/>
      <c r="AE76" s="42"/>
      <c r="AF76" s="42"/>
      <c r="AG76" s="42"/>
      <c r="AH76" s="42"/>
    </row>
    <row r="77" spans="2:34" x14ac:dyDescent="0.25">
      <c r="B77" s="74"/>
      <c r="D77" s="42"/>
      <c r="E77" s="42"/>
      <c r="F77" s="42"/>
      <c r="G77" s="42"/>
      <c r="H77" s="42"/>
      <c r="I77" s="42"/>
      <c r="J77" s="42"/>
      <c r="L77" s="42"/>
      <c r="M77" s="42"/>
      <c r="N77" s="42"/>
      <c r="O77" s="42"/>
      <c r="P77" s="42"/>
      <c r="Q77" s="42"/>
      <c r="S77" s="74"/>
      <c r="U77" s="42"/>
      <c r="V77" s="42"/>
      <c r="W77" s="42"/>
      <c r="X77" s="42"/>
      <c r="Y77" s="42"/>
      <c r="Z77" s="42"/>
      <c r="AA77" s="42"/>
      <c r="AC77" s="42"/>
      <c r="AD77" s="42"/>
      <c r="AE77" s="42"/>
      <c r="AF77" s="42"/>
      <c r="AG77" s="42"/>
      <c r="AH77" s="42"/>
    </row>
    <row r="78" spans="2:34" x14ac:dyDescent="0.25">
      <c r="B78" s="74"/>
      <c r="D78" s="42"/>
      <c r="E78" s="42"/>
      <c r="F78" s="42"/>
      <c r="G78" s="42"/>
      <c r="H78" s="42"/>
      <c r="I78" s="42"/>
      <c r="J78" s="42"/>
      <c r="L78" s="42"/>
      <c r="M78" s="42"/>
      <c r="N78" s="42"/>
      <c r="O78" s="42"/>
      <c r="P78" s="42"/>
      <c r="Q78" s="42"/>
      <c r="S78" s="74"/>
      <c r="U78" s="42"/>
      <c r="V78" s="42"/>
      <c r="W78" s="42"/>
      <c r="X78" s="42"/>
      <c r="Y78" s="42"/>
      <c r="Z78" s="42"/>
      <c r="AA78" s="42"/>
      <c r="AC78" s="42"/>
      <c r="AD78" s="42"/>
      <c r="AE78" s="42"/>
      <c r="AF78" s="42"/>
      <c r="AG78" s="42"/>
      <c r="AH78" s="42"/>
    </row>
    <row r="79" spans="2:34" x14ac:dyDescent="0.25">
      <c r="B79" s="74"/>
      <c r="D79" s="42"/>
      <c r="E79" s="42"/>
      <c r="F79" s="42"/>
      <c r="G79" s="42"/>
      <c r="H79" s="42"/>
      <c r="I79" s="42"/>
      <c r="J79" s="42"/>
      <c r="L79" s="42"/>
      <c r="M79" s="42"/>
      <c r="N79" s="42"/>
      <c r="O79" s="42"/>
      <c r="P79" s="42"/>
      <c r="Q79" s="42"/>
      <c r="S79" s="74"/>
      <c r="U79" s="42"/>
      <c r="V79" s="42"/>
      <c r="W79" s="42"/>
      <c r="X79" s="42"/>
      <c r="Y79" s="42"/>
      <c r="Z79" s="42"/>
      <c r="AA79" s="42"/>
      <c r="AC79" s="42"/>
      <c r="AD79" s="42"/>
      <c r="AE79" s="42"/>
      <c r="AF79" s="42"/>
      <c r="AG79" s="42"/>
      <c r="AH79" s="42"/>
    </row>
    <row r="80" spans="2:34" x14ac:dyDescent="0.25">
      <c r="B80" s="74"/>
      <c r="D80" s="42"/>
      <c r="E80" s="42"/>
      <c r="F80" s="42"/>
      <c r="G80" s="42"/>
      <c r="H80" s="42"/>
      <c r="I80" s="42"/>
      <c r="J80" s="42"/>
      <c r="L80" s="42"/>
      <c r="M80" s="42"/>
      <c r="N80" s="42"/>
      <c r="O80" s="42"/>
      <c r="P80" s="42"/>
      <c r="Q80" s="42"/>
      <c r="S80" s="74"/>
      <c r="U80" s="42"/>
      <c r="V80" s="42"/>
      <c r="W80" s="42"/>
      <c r="X80" s="42"/>
      <c r="Y80" s="42"/>
      <c r="Z80" s="42"/>
      <c r="AA80" s="42"/>
      <c r="AC80" s="42"/>
      <c r="AD80" s="42"/>
      <c r="AE80" s="42"/>
      <c r="AF80" s="42"/>
      <c r="AG80" s="42"/>
      <c r="AH80" s="42"/>
    </row>
    <row r="81" spans="2:34" x14ac:dyDescent="0.25">
      <c r="B81" s="74"/>
      <c r="D81" s="42"/>
      <c r="E81" s="42"/>
      <c r="F81" s="42"/>
      <c r="G81" s="42"/>
      <c r="H81" s="42"/>
      <c r="I81" s="42"/>
      <c r="J81" s="42"/>
      <c r="L81" s="42"/>
      <c r="M81" s="42"/>
      <c r="N81" s="42"/>
      <c r="O81" s="42"/>
      <c r="P81" s="42"/>
      <c r="Q81" s="42"/>
      <c r="S81" s="74"/>
      <c r="U81" s="42"/>
      <c r="V81" s="42"/>
      <c r="W81" s="42"/>
      <c r="X81" s="42"/>
      <c r="Y81" s="42"/>
      <c r="Z81" s="42"/>
      <c r="AA81" s="42"/>
      <c r="AC81" s="42"/>
      <c r="AD81" s="42"/>
      <c r="AE81" s="42"/>
      <c r="AF81" s="42"/>
      <c r="AG81" s="42"/>
      <c r="AH81" s="42"/>
    </row>
    <row r="82" spans="2:34" x14ac:dyDescent="0.25">
      <c r="B82" s="74"/>
      <c r="D82" s="42"/>
      <c r="E82" s="42"/>
      <c r="F82" s="42"/>
      <c r="G82" s="42"/>
      <c r="H82" s="42"/>
      <c r="I82" s="42"/>
      <c r="J82" s="42"/>
      <c r="L82" s="42"/>
      <c r="M82" s="42"/>
      <c r="N82" s="42"/>
      <c r="O82" s="42"/>
      <c r="P82" s="42"/>
      <c r="Q82" s="42"/>
      <c r="S82" s="74"/>
      <c r="U82" s="42"/>
      <c r="V82" s="42"/>
      <c r="W82" s="42"/>
      <c r="X82" s="42"/>
      <c r="Y82" s="42"/>
      <c r="Z82" s="42"/>
      <c r="AA82" s="42"/>
      <c r="AC82" s="42"/>
      <c r="AD82" s="42"/>
      <c r="AE82" s="42"/>
      <c r="AF82" s="42"/>
      <c r="AG82" s="42"/>
      <c r="AH82" s="42"/>
    </row>
    <row r="83" spans="2:34" x14ac:dyDescent="0.25">
      <c r="B83" s="74"/>
      <c r="D83" s="42"/>
      <c r="E83" s="42"/>
      <c r="F83" s="42"/>
      <c r="G83" s="42"/>
      <c r="H83" s="42"/>
      <c r="I83" s="42"/>
      <c r="J83" s="42"/>
      <c r="L83" s="42"/>
      <c r="M83" s="42"/>
      <c r="N83" s="42"/>
      <c r="O83" s="42"/>
      <c r="P83" s="42"/>
      <c r="Q83" s="42"/>
      <c r="S83" s="74"/>
      <c r="U83" s="42"/>
      <c r="V83" s="42"/>
      <c r="W83" s="42"/>
      <c r="X83" s="42"/>
      <c r="Y83" s="42"/>
      <c r="Z83" s="42"/>
      <c r="AA83" s="42"/>
      <c r="AC83" s="42"/>
      <c r="AD83" s="42"/>
      <c r="AE83" s="42"/>
      <c r="AF83" s="42"/>
      <c r="AG83" s="42"/>
      <c r="AH83" s="42"/>
    </row>
    <row r="84" spans="2:34" x14ac:dyDescent="0.25">
      <c r="B84" s="74"/>
      <c r="D84" s="42"/>
      <c r="E84" s="42"/>
      <c r="F84" s="42"/>
      <c r="G84" s="42"/>
      <c r="H84" s="42"/>
      <c r="I84" s="42"/>
      <c r="J84" s="42"/>
      <c r="L84" s="42"/>
      <c r="M84" s="42"/>
      <c r="N84" s="42"/>
      <c r="O84" s="42"/>
      <c r="P84" s="42"/>
      <c r="Q84" s="42"/>
      <c r="S84" s="74"/>
      <c r="U84" s="42"/>
      <c r="V84" s="42"/>
      <c r="W84" s="42"/>
      <c r="X84" s="42"/>
      <c r="Y84" s="42"/>
      <c r="Z84" s="42"/>
      <c r="AA84" s="42"/>
      <c r="AC84" s="42"/>
      <c r="AD84" s="42"/>
      <c r="AE84" s="42"/>
      <c r="AF84" s="42"/>
      <c r="AG84" s="42"/>
      <c r="AH84" s="42"/>
    </row>
    <row r="85" spans="2:34" x14ac:dyDescent="0.25">
      <c r="B85" s="74"/>
      <c r="D85" s="42"/>
      <c r="E85" s="42"/>
      <c r="F85" s="42"/>
      <c r="G85" s="42"/>
      <c r="H85" s="42"/>
      <c r="I85" s="42"/>
      <c r="J85" s="42"/>
      <c r="L85" s="42"/>
      <c r="M85" s="42"/>
      <c r="N85" s="42"/>
      <c r="O85" s="42"/>
      <c r="P85" s="42"/>
      <c r="Q85" s="42"/>
      <c r="S85" s="74"/>
      <c r="U85" s="42"/>
      <c r="V85" s="42"/>
      <c r="W85" s="42"/>
      <c r="X85" s="42"/>
      <c r="Y85" s="42"/>
      <c r="Z85" s="42"/>
      <c r="AA85" s="42"/>
      <c r="AC85" s="42"/>
      <c r="AD85" s="42"/>
      <c r="AE85" s="42"/>
      <c r="AF85" s="42"/>
      <c r="AG85" s="42"/>
      <c r="AH85" s="42"/>
    </row>
    <row r="86" spans="2:34" x14ac:dyDescent="0.25">
      <c r="B86" s="74"/>
      <c r="D86" s="42"/>
      <c r="E86" s="42"/>
      <c r="F86" s="42"/>
      <c r="G86" s="42"/>
      <c r="H86" s="42"/>
      <c r="I86" s="42"/>
      <c r="J86" s="42"/>
      <c r="L86" s="42"/>
      <c r="M86" s="42"/>
      <c r="N86" s="42"/>
      <c r="O86" s="42"/>
      <c r="P86" s="42"/>
      <c r="Q86" s="42"/>
      <c r="S86" s="74"/>
      <c r="U86" s="42"/>
      <c r="V86" s="42"/>
      <c r="W86" s="42"/>
      <c r="X86" s="42"/>
      <c r="Y86" s="42"/>
      <c r="Z86" s="42"/>
      <c r="AA86" s="42"/>
      <c r="AC86" s="42"/>
      <c r="AD86" s="42"/>
      <c r="AE86" s="42"/>
      <c r="AF86" s="42"/>
      <c r="AG86" s="42"/>
      <c r="AH86" s="42"/>
    </row>
    <row r="87" spans="2:34" x14ac:dyDescent="0.25">
      <c r="B87" s="74"/>
      <c r="D87" s="42"/>
      <c r="E87" s="42"/>
      <c r="F87" s="42"/>
      <c r="G87" s="42"/>
      <c r="H87" s="42"/>
      <c r="I87" s="42"/>
      <c r="J87" s="42"/>
      <c r="L87" s="42"/>
      <c r="M87" s="42"/>
      <c r="N87" s="42"/>
      <c r="O87" s="42"/>
      <c r="P87" s="42"/>
      <c r="Q87" s="42"/>
      <c r="S87" s="74"/>
      <c r="U87" s="42"/>
      <c r="V87" s="42"/>
      <c r="W87" s="42"/>
      <c r="X87" s="42"/>
      <c r="Y87" s="42"/>
      <c r="Z87" s="42"/>
      <c r="AA87" s="42"/>
      <c r="AC87" s="42"/>
      <c r="AD87" s="42"/>
      <c r="AE87" s="42"/>
      <c r="AF87" s="42"/>
      <c r="AG87" s="42"/>
      <c r="AH87" s="42"/>
    </row>
    <row r="88" spans="2:34" x14ac:dyDescent="0.25">
      <c r="B88" s="74"/>
      <c r="D88" s="42"/>
      <c r="E88" s="42"/>
      <c r="F88" s="42"/>
      <c r="G88" s="42"/>
      <c r="H88" s="42"/>
      <c r="I88" s="42"/>
      <c r="J88" s="42"/>
      <c r="L88" s="42"/>
      <c r="M88" s="42"/>
      <c r="N88" s="42"/>
      <c r="O88" s="42"/>
      <c r="P88" s="42"/>
      <c r="Q88" s="42"/>
      <c r="S88" s="74"/>
      <c r="U88" s="42"/>
      <c r="V88" s="42"/>
      <c r="W88" s="42"/>
      <c r="X88" s="42"/>
      <c r="Y88" s="42"/>
      <c r="Z88" s="42"/>
      <c r="AA88" s="42"/>
      <c r="AC88" s="42"/>
      <c r="AD88" s="42"/>
      <c r="AE88" s="42"/>
      <c r="AF88" s="42"/>
      <c r="AG88" s="42"/>
      <c r="AH88" s="42"/>
    </row>
    <row r="89" spans="2:34" x14ac:dyDescent="0.25">
      <c r="B89" s="74"/>
      <c r="D89" s="42"/>
      <c r="E89" s="42"/>
      <c r="F89" s="42"/>
      <c r="G89" s="42"/>
      <c r="H89" s="42"/>
      <c r="I89" s="42"/>
      <c r="J89" s="42"/>
      <c r="L89" s="42"/>
      <c r="M89" s="42"/>
      <c r="N89" s="42"/>
      <c r="O89" s="42"/>
      <c r="P89" s="42"/>
      <c r="Q89" s="42"/>
      <c r="S89" s="74"/>
      <c r="U89" s="42"/>
      <c r="V89" s="42"/>
      <c r="W89" s="42"/>
      <c r="X89" s="42"/>
      <c r="Y89" s="42"/>
      <c r="Z89" s="42"/>
      <c r="AA89" s="42"/>
      <c r="AC89" s="42"/>
      <c r="AD89" s="42"/>
      <c r="AE89" s="42"/>
      <c r="AF89" s="42"/>
      <c r="AG89" s="42"/>
      <c r="AH89" s="42"/>
    </row>
    <row r="90" spans="2:34" x14ac:dyDescent="0.25">
      <c r="B90" s="74"/>
      <c r="D90" s="42"/>
      <c r="E90" s="42"/>
      <c r="F90" s="42"/>
      <c r="G90" s="42"/>
      <c r="H90" s="42"/>
      <c r="I90" s="42"/>
      <c r="J90" s="42"/>
      <c r="L90" s="42"/>
      <c r="M90" s="42"/>
      <c r="N90" s="42"/>
      <c r="O90" s="42"/>
      <c r="P90" s="42"/>
      <c r="Q90" s="42"/>
      <c r="S90" s="74"/>
      <c r="U90" s="42"/>
      <c r="V90" s="42"/>
      <c r="W90" s="42"/>
      <c r="X90" s="42"/>
      <c r="Y90" s="42"/>
      <c r="Z90" s="42"/>
      <c r="AA90" s="42"/>
      <c r="AC90" s="42"/>
      <c r="AD90" s="42"/>
      <c r="AE90" s="42"/>
      <c r="AF90" s="42"/>
      <c r="AG90" s="42"/>
      <c r="AH90" s="42"/>
    </row>
    <row r="91" spans="2:34" x14ac:dyDescent="0.25">
      <c r="B91" s="74"/>
      <c r="D91" s="42"/>
      <c r="E91" s="42"/>
      <c r="F91" s="42"/>
      <c r="G91" s="42"/>
      <c r="H91" s="42"/>
      <c r="I91" s="42"/>
      <c r="J91" s="42"/>
      <c r="L91" s="42"/>
      <c r="M91" s="42"/>
      <c r="N91" s="42"/>
      <c r="O91" s="42"/>
      <c r="P91" s="42"/>
      <c r="Q91" s="42"/>
      <c r="S91" s="74"/>
      <c r="U91" s="42"/>
      <c r="V91" s="42"/>
      <c r="W91" s="42"/>
      <c r="X91" s="42"/>
      <c r="Y91" s="42"/>
      <c r="Z91" s="42"/>
      <c r="AA91" s="42"/>
      <c r="AC91" s="42"/>
      <c r="AD91" s="42"/>
      <c r="AE91" s="42"/>
      <c r="AF91" s="42"/>
      <c r="AG91" s="42"/>
      <c r="AH91" s="42"/>
    </row>
    <row r="92" spans="2:34" x14ac:dyDescent="0.25">
      <c r="B92" s="74"/>
      <c r="D92" s="42"/>
      <c r="E92" s="42"/>
      <c r="F92" s="42"/>
      <c r="G92" s="42"/>
      <c r="H92" s="42"/>
      <c r="I92" s="42"/>
      <c r="J92" s="42"/>
      <c r="L92" s="42"/>
      <c r="M92" s="42"/>
      <c r="N92" s="42"/>
      <c r="O92" s="42"/>
      <c r="P92" s="42"/>
      <c r="Q92" s="42"/>
      <c r="S92" s="74"/>
      <c r="U92" s="42"/>
      <c r="V92" s="42"/>
      <c r="W92" s="42"/>
      <c r="X92" s="42"/>
      <c r="Y92" s="42"/>
      <c r="Z92" s="42"/>
      <c r="AA92" s="42"/>
      <c r="AC92" s="42"/>
      <c r="AD92" s="42"/>
      <c r="AE92" s="42"/>
      <c r="AF92" s="42"/>
      <c r="AG92" s="42"/>
      <c r="AH92" s="42"/>
    </row>
    <row r="93" spans="2:34" x14ac:dyDescent="0.25">
      <c r="B93" s="74"/>
      <c r="D93" s="42"/>
      <c r="E93" s="42"/>
      <c r="F93" s="42"/>
      <c r="G93" s="42"/>
      <c r="H93" s="42"/>
      <c r="I93" s="42"/>
      <c r="J93" s="42"/>
      <c r="L93" s="42"/>
      <c r="M93" s="42"/>
      <c r="N93" s="42"/>
      <c r="O93" s="42"/>
      <c r="P93" s="42"/>
      <c r="Q93" s="42"/>
      <c r="S93" s="74"/>
      <c r="U93" s="42"/>
      <c r="V93" s="42"/>
      <c r="W93" s="42"/>
      <c r="X93" s="42"/>
      <c r="Y93" s="42"/>
      <c r="Z93" s="42"/>
      <c r="AA93" s="42"/>
      <c r="AC93" s="42"/>
      <c r="AD93" s="42"/>
      <c r="AE93" s="42"/>
      <c r="AF93" s="42"/>
      <c r="AG93" s="42"/>
      <c r="AH93" s="42"/>
    </row>
    <row r="94" spans="2:34" x14ac:dyDescent="0.25">
      <c r="B94" s="74"/>
      <c r="D94" s="42"/>
      <c r="E94" s="42"/>
      <c r="F94" s="42"/>
      <c r="G94" s="42"/>
      <c r="H94" s="42"/>
      <c r="I94" s="42"/>
      <c r="J94" s="42"/>
      <c r="L94" s="42"/>
      <c r="M94" s="42"/>
      <c r="N94" s="42"/>
      <c r="O94" s="42"/>
      <c r="P94" s="42"/>
      <c r="Q94" s="42"/>
      <c r="S94" s="74"/>
      <c r="U94" s="42"/>
      <c r="V94" s="42"/>
      <c r="W94" s="42"/>
      <c r="X94" s="42"/>
      <c r="Y94" s="42"/>
      <c r="Z94" s="42"/>
      <c r="AA94" s="42"/>
      <c r="AC94" s="42"/>
      <c r="AD94" s="42"/>
      <c r="AE94" s="42"/>
      <c r="AF94" s="42"/>
      <c r="AG94" s="42"/>
      <c r="AH94" s="42"/>
    </row>
    <row r="95" spans="2:34" x14ac:dyDescent="0.25">
      <c r="B95" s="74"/>
      <c r="D95" s="42"/>
      <c r="E95" s="42"/>
      <c r="F95" s="42"/>
      <c r="G95" s="42"/>
      <c r="H95" s="42"/>
      <c r="I95" s="42"/>
      <c r="J95" s="42"/>
      <c r="L95" s="42"/>
      <c r="M95" s="42"/>
      <c r="N95" s="42"/>
      <c r="O95" s="42"/>
      <c r="P95" s="42"/>
      <c r="Q95" s="42"/>
      <c r="S95" s="74"/>
      <c r="U95" s="42"/>
      <c r="V95" s="42"/>
      <c r="W95" s="42"/>
      <c r="X95" s="42"/>
      <c r="Y95" s="42"/>
      <c r="Z95" s="42"/>
      <c r="AA95" s="42"/>
      <c r="AC95" s="42"/>
      <c r="AD95" s="42"/>
      <c r="AE95" s="42"/>
      <c r="AF95" s="42"/>
      <c r="AG95" s="42"/>
      <c r="AH95" s="42"/>
    </row>
    <row r="96" spans="2:34" x14ac:dyDescent="0.25">
      <c r="B96" s="74"/>
      <c r="D96" s="42"/>
      <c r="E96" s="42"/>
      <c r="F96" s="42"/>
      <c r="G96" s="42"/>
      <c r="H96" s="42"/>
      <c r="I96" s="42"/>
      <c r="J96" s="42"/>
      <c r="L96" s="42"/>
      <c r="M96" s="42"/>
      <c r="N96" s="42"/>
      <c r="O96" s="42"/>
      <c r="P96" s="42"/>
      <c r="Q96" s="42"/>
      <c r="S96" s="74"/>
      <c r="U96" s="42"/>
      <c r="V96" s="42"/>
      <c r="W96" s="42"/>
      <c r="X96" s="42"/>
      <c r="Y96" s="42"/>
      <c r="Z96" s="42"/>
      <c r="AA96" s="42"/>
      <c r="AC96" s="42"/>
      <c r="AD96" s="42"/>
      <c r="AE96" s="42"/>
      <c r="AF96" s="42"/>
      <c r="AG96" s="42"/>
      <c r="AH96" s="42"/>
    </row>
    <row r="97" spans="2:34" x14ac:dyDescent="0.25">
      <c r="B97" s="74"/>
      <c r="D97" s="42"/>
      <c r="E97" s="42"/>
      <c r="F97" s="42"/>
      <c r="G97" s="42"/>
      <c r="H97" s="42"/>
      <c r="I97" s="42"/>
      <c r="J97" s="42"/>
      <c r="L97" s="42"/>
      <c r="M97" s="42"/>
      <c r="N97" s="42"/>
      <c r="O97" s="42"/>
      <c r="P97" s="42"/>
      <c r="Q97" s="42"/>
      <c r="S97" s="74"/>
      <c r="U97" s="42"/>
      <c r="V97" s="42"/>
      <c r="W97" s="42"/>
      <c r="X97" s="42"/>
      <c r="Y97" s="42"/>
      <c r="Z97" s="42"/>
      <c r="AA97" s="42"/>
      <c r="AC97" s="42"/>
      <c r="AD97" s="42"/>
      <c r="AE97" s="42"/>
      <c r="AF97" s="42"/>
      <c r="AG97" s="42"/>
      <c r="AH97" s="42"/>
    </row>
    <row r="98" spans="2:34" x14ac:dyDescent="0.25">
      <c r="B98" s="74"/>
      <c r="D98" s="42"/>
      <c r="E98" s="42"/>
      <c r="F98" s="42"/>
      <c r="G98" s="42"/>
      <c r="H98" s="42"/>
      <c r="I98" s="42"/>
      <c r="J98" s="42"/>
      <c r="L98" s="42"/>
      <c r="M98" s="42"/>
      <c r="N98" s="42"/>
      <c r="O98" s="42"/>
      <c r="P98" s="42"/>
      <c r="Q98" s="42"/>
      <c r="S98" s="74"/>
      <c r="U98" s="42"/>
      <c r="V98" s="42"/>
      <c r="W98" s="42"/>
      <c r="X98" s="42"/>
      <c r="Y98" s="42"/>
      <c r="Z98" s="42"/>
      <c r="AA98" s="42"/>
      <c r="AC98" s="42"/>
      <c r="AD98" s="42"/>
      <c r="AE98" s="42"/>
      <c r="AF98" s="42"/>
      <c r="AG98" s="42"/>
      <c r="AH98" s="42"/>
    </row>
    <row r="99" spans="2:34" x14ac:dyDescent="0.25">
      <c r="B99" s="74"/>
      <c r="D99" s="42"/>
      <c r="E99" s="42"/>
      <c r="F99" s="42"/>
      <c r="G99" s="42"/>
      <c r="H99" s="42"/>
      <c r="I99" s="42"/>
      <c r="J99" s="42"/>
      <c r="L99" s="42"/>
      <c r="M99" s="42"/>
      <c r="N99" s="42"/>
      <c r="O99" s="42"/>
      <c r="P99" s="42"/>
      <c r="Q99" s="42"/>
      <c r="S99" s="74"/>
      <c r="U99" s="42"/>
      <c r="V99" s="42"/>
      <c r="W99" s="42"/>
      <c r="X99" s="42"/>
      <c r="Y99" s="42"/>
      <c r="Z99" s="42"/>
      <c r="AA99" s="42"/>
      <c r="AC99" s="42"/>
      <c r="AD99" s="42"/>
      <c r="AE99" s="42"/>
      <c r="AF99" s="42"/>
      <c r="AG99" s="42"/>
      <c r="AH99" s="42"/>
    </row>
    <row r="100" spans="2:34" x14ac:dyDescent="0.25">
      <c r="B100" s="74"/>
      <c r="D100" s="42"/>
      <c r="E100" s="42"/>
      <c r="F100" s="42"/>
      <c r="G100" s="42"/>
      <c r="H100" s="42"/>
      <c r="I100" s="42"/>
      <c r="J100" s="42"/>
      <c r="L100" s="42"/>
      <c r="M100" s="42"/>
      <c r="N100" s="42"/>
      <c r="O100" s="42"/>
      <c r="P100" s="42"/>
      <c r="Q100" s="42"/>
      <c r="S100" s="74"/>
      <c r="U100" s="42"/>
      <c r="V100" s="42"/>
      <c r="W100" s="42"/>
      <c r="X100" s="42"/>
      <c r="Y100" s="42"/>
      <c r="Z100" s="42"/>
      <c r="AA100" s="42"/>
      <c r="AC100" s="42"/>
      <c r="AD100" s="42"/>
      <c r="AE100" s="42"/>
      <c r="AF100" s="42"/>
      <c r="AG100" s="42"/>
      <c r="AH100" s="42"/>
    </row>
    <row r="101" spans="2:34" x14ac:dyDescent="0.25">
      <c r="B101" s="74"/>
      <c r="D101" s="42"/>
      <c r="E101" s="42"/>
      <c r="F101" s="42"/>
      <c r="G101" s="42"/>
      <c r="H101" s="42"/>
      <c r="I101" s="42"/>
      <c r="J101" s="42"/>
      <c r="L101" s="42"/>
      <c r="M101" s="42"/>
      <c r="N101" s="42"/>
      <c r="O101" s="42"/>
      <c r="P101" s="42"/>
      <c r="Q101" s="42"/>
      <c r="S101" s="74"/>
      <c r="U101" s="42"/>
      <c r="V101" s="42"/>
      <c r="W101" s="42"/>
      <c r="X101" s="42"/>
      <c r="Y101" s="42"/>
      <c r="Z101" s="42"/>
      <c r="AA101" s="42"/>
      <c r="AC101" s="42"/>
      <c r="AD101" s="42"/>
      <c r="AE101" s="42"/>
      <c r="AF101" s="42"/>
      <c r="AG101" s="42"/>
      <c r="AH101" s="42"/>
    </row>
    <row r="102" spans="2:34" x14ac:dyDescent="0.25">
      <c r="B102" s="74"/>
      <c r="D102" s="42"/>
      <c r="E102" s="42"/>
      <c r="F102" s="42"/>
      <c r="G102" s="42"/>
      <c r="H102" s="42"/>
      <c r="I102" s="42"/>
      <c r="J102" s="42"/>
      <c r="L102" s="42"/>
      <c r="M102" s="42"/>
      <c r="N102" s="42"/>
      <c r="O102" s="42"/>
      <c r="P102" s="42"/>
      <c r="Q102" s="42"/>
      <c r="S102" s="74"/>
      <c r="U102" s="42"/>
      <c r="V102" s="42"/>
      <c r="W102" s="42"/>
      <c r="X102" s="42"/>
      <c r="Y102" s="42"/>
      <c r="Z102" s="42"/>
      <c r="AA102" s="42"/>
      <c r="AC102" s="42"/>
      <c r="AD102" s="42"/>
      <c r="AE102" s="42"/>
      <c r="AF102" s="42"/>
      <c r="AG102" s="42"/>
      <c r="AH102" s="42"/>
    </row>
    <row r="103" spans="2:34" x14ac:dyDescent="0.25">
      <c r="B103" s="74"/>
      <c r="D103" s="42"/>
      <c r="E103" s="42"/>
      <c r="F103" s="42"/>
      <c r="G103" s="42"/>
      <c r="H103" s="42"/>
      <c r="I103" s="42"/>
      <c r="J103" s="42"/>
      <c r="L103" s="42"/>
      <c r="M103" s="42"/>
      <c r="N103" s="42"/>
      <c r="O103" s="42"/>
      <c r="P103" s="42"/>
      <c r="Q103" s="42"/>
      <c r="S103" s="74"/>
      <c r="U103" s="42"/>
      <c r="V103" s="42"/>
      <c r="W103" s="42"/>
      <c r="X103" s="42"/>
      <c r="Y103" s="42"/>
      <c r="Z103" s="42"/>
      <c r="AA103" s="42"/>
      <c r="AC103" s="42"/>
      <c r="AD103" s="42"/>
      <c r="AE103" s="42"/>
      <c r="AF103" s="42"/>
      <c r="AG103" s="42"/>
      <c r="AH103" s="42"/>
    </row>
    <row r="104" spans="2:34" x14ac:dyDescent="0.25">
      <c r="B104" s="74"/>
      <c r="D104" s="42"/>
      <c r="E104" s="42"/>
      <c r="F104" s="42"/>
      <c r="G104" s="42"/>
      <c r="H104" s="42"/>
      <c r="I104" s="42"/>
      <c r="J104" s="42"/>
      <c r="L104" s="42"/>
      <c r="M104" s="42"/>
      <c r="N104" s="42"/>
      <c r="O104" s="42"/>
      <c r="P104" s="42"/>
      <c r="Q104" s="42"/>
      <c r="S104" s="74"/>
      <c r="U104" s="42"/>
      <c r="V104" s="42"/>
      <c r="W104" s="42"/>
      <c r="X104" s="42"/>
      <c r="Y104" s="42"/>
      <c r="Z104" s="42"/>
      <c r="AA104" s="42"/>
      <c r="AC104" s="42"/>
      <c r="AD104" s="42"/>
      <c r="AE104" s="42"/>
      <c r="AF104" s="42"/>
      <c r="AG104" s="42"/>
      <c r="AH104" s="42"/>
    </row>
    <row r="105" spans="2:34" x14ac:dyDescent="0.25">
      <c r="B105" s="74"/>
      <c r="D105" s="42"/>
      <c r="E105" s="42"/>
      <c r="F105" s="42"/>
      <c r="G105" s="42"/>
      <c r="H105" s="42"/>
      <c r="I105" s="42"/>
      <c r="J105" s="42"/>
      <c r="L105" s="42"/>
      <c r="M105" s="42"/>
      <c r="N105" s="42"/>
      <c r="O105" s="42"/>
      <c r="P105" s="42"/>
      <c r="Q105" s="42"/>
      <c r="S105" s="74"/>
      <c r="U105" s="42"/>
      <c r="V105" s="42"/>
      <c r="W105" s="42"/>
      <c r="X105" s="42"/>
      <c r="Y105" s="42"/>
      <c r="Z105" s="42"/>
      <c r="AA105" s="42"/>
      <c r="AC105" s="42"/>
      <c r="AD105" s="42"/>
      <c r="AE105" s="42"/>
      <c r="AF105" s="42"/>
      <c r="AG105" s="42"/>
      <c r="AH105" s="42"/>
    </row>
    <row r="106" spans="2:34" x14ac:dyDescent="0.25">
      <c r="B106" s="74"/>
      <c r="D106" s="42"/>
      <c r="E106" s="42"/>
      <c r="F106" s="42"/>
      <c r="G106" s="42"/>
      <c r="H106" s="42"/>
      <c r="I106" s="42"/>
      <c r="J106" s="42"/>
      <c r="L106" s="42"/>
      <c r="M106" s="42"/>
      <c r="N106" s="42"/>
      <c r="O106" s="42"/>
      <c r="P106" s="42"/>
      <c r="Q106" s="42"/>
      <c r="S106" s="74"/>
      <c r="U106" s="42"/>
      <c r="V106" s="42"/>
      <c r="W106" s="42"/>
      <c r="X106" s="42"/>
      <c r="Y106" s="42"/>
      <c r="Z106" s="42"/>
      <c r="AA106" s="42"/>
      <c r="AC106" s="42"/>
      <c r="AD106" s="42"/>
      <c r="AE106" s="42"/>
      <c r="AF106" s="42"/>
      <c r="AG106" s="42"/>
      <c r="AH106" s="42"/>
    </row>
    <row r="107" spans="2:34" x14ac:dyDescent="0.25">
      <c r="B107" s="74"/>
      <c r="D107" s="42"/>
      <c r="E107" s="42"/>
      <c r="F107" s="42"/>
      <c r="G107" s="42"/>
      <c r="H107" s="42"/>
      <c r="I107" s="42"/>
      <c r="J107" s="42"/>
      <c r="L107" s="42"/>
      <c r="M107" s="42"/>
      <c r="N107" s="42"/>
      <c r="O107" s="42"/>
      <c r="P107" s="42"/>
      <c r="Q107" s="42"/>
      <c r="S107" s="74"/>
      <c r="U107" s="42"/>
      <c r="V107" s="42"/>
      <c r="W107" s="42"/>
      <c r="X107" s="42"/>
      <c r="Y107" s="42"/>
      <c r="Z107" s="42"/>
      <c r="AA107" s="42"/>
      <c r="AC107" s="42"/>
      <c r="AD107" s="42"/>
      <c r="AE107" s="42"/>
      <c r="AF107" s="42"/>
      <c r="AG107" s="42"/>
      <c r="AH107" s="42"/>
    </row>
    <row r="108" spans="2:34" x14ac:dyDescent="0.25">
      <c r="B108" s="74"/>
      <c r="D108" s="42"/>
      <c r="E108" s="42"/>
      <c r="F108" s="42"/>
      <c r="G108" s="42"/>
      <c r="H108" s="42"/>
      <c r="I108" s="42"/>
      <c r="J108" s="42"/>
      <c r="L108" s="42"/>
      <c r="M108" s="42"/>
      <c r="N108" s="42"/>
      <c r="O108" s="42"/>
      <c r="P108" s="42"/>
      <c r="Q108" s="42"/>
      <c r="S108" s="74"/>
      <c r="U108" s="42"/>
      <c r="V108" s="42"/>
      <c r="W108" s="42"/>
      <c r="X108" s="42"/>
      <c r="Y108" s="42"/>
      <c r="Z108" s="42"/>
      <c r="AA108" s="42"/>
      <c r="AC108" s="42"/>
      <c r="AD108" s="42"/>
      <c r="AE108" s="42"/>
      <c r="AF108" s="42"/>
      <c r="AG108" s="42"/>
      <c r="AH108" s="42"/>
    </row>
    <row r="109" spans="2:34" x14ac:dyDescent="0.25">
      <c r="B109" s="74"/>
      <c r="D109" s="42"/>
      <c r="E109" s="42"/>
      <c r="F109" s="42"/>
      <c r="G109" s="42"/>
      <c r="H109" s="42"/>
      <c r="I109" s="42"/>
      <c r="J109" s="42"/>
      <c r="L109" s="42"/>
      <c r="M109" s="42"/>
      <c r="N109" s="42"/>
      <c r="O109" s="42"/>
      <c r="P109" s="42"/>
      <c r="Q109" s="42"/>
      <c r="S109" s="74"/>
      <c r="U109" s="42"/>
      <c r="V109" s="42"/>
      <c r="W109" s="42"/>
      <c r="X109" s="42"/>
      <c r="Y109" s="42"/>
      <c r="Z109" s="42"/>
      <c r="AA109" s="42"/>
      <c r="AC109" s="42"/>
      <c r="AD109" s="42"/>
      <c r="AE109" s="42"/>
      <c r="AF109" s="42"/>
      <c r="AG109" s="42"/>
      <c r="AH109" s="42"/>
    </row>
    <row r="110" spans="2:34" x14ac:dyDescent="0.25">
      <c r="B110" s="74"/>
      <c r="D110" s="42"/>
      <c r="E110" s="42"/>
      <c r="F110" s="42"/>
      <c r="G110" s="42"/>
      <c r="H110" s="42"/>
      <c r="I110" s="42"/>
      <c r="J110" s="42"/>
      <c r="L110" s="42"/>
      <c r="M110" s="42"/>
      <c r="N110" s="42"/>
      <c r="O110" s="42"/>
      <c r="P110" s="42"/>
      <c r="Q110" s="42"/>
      <c r="S110" s="74"/>
      <c r="U110" s="42"/>
      <c r="V110" s="42"/>
      <c r="W110" s="42"/>
      <c r="X110" s="42"/>
      <c r="Y110" s="42"/>
      <c r="Z110" s="42"/>
      <c r="AA110" s="42"/>
      <c r="AC110" s="42"/>
      <c r="AD110" s="42"/>
      <c r="AE110" s="42"/>
      <c r="AF110" s="42"/>
      <c r="AG110" s="42"/>
      <c r="AH110" s="42"/>
    </row>
    <row r="111" spans="2:34" x14ac:dyDescent="0.25">
      <c r="B111" s="74"/>
      <c r="D111" s="42"/>
      <c r="E111" s="42"/>
      <c r="F111" s="42"/>
      <c r="G111" s="42"/>
      <c r="H111" s="42"/>
      <c r="I111" s="42"/>
      <c r="J111" s="42"/>
      <c r="L111" s="42"/>
      <c r="M111" s="42"/>
      <c r="N111" s="42"/>
      <c r="O111" s="42"/>
      <c r="P111" s="42"/>
      <c r="Q111" s="42"/>
      <c r="S111" s="74"/>
      <c r="U111" s="42"/>
      <c r="V111" s="42"/>
      <c r="W111" s="42"/>
      <c r="X111" s="42"/>
      <c r="Y111" s="42"/>
      <c r="Z111" s="42"/>
      <c r="AA111" s="42"/>
      <c r="AC111" s="42"/>
      <c r="AD111" s="42"/>
      <c r="AE111" s="42"/>
      <c r="AF111" s="42"/>
      <c r="AG111" s="42"/>
      <c r="AH111" s="42"/>
    </row>
    <row r="112" spans="2:34" x14ac:dyDescent="0.25">
      <c r="B112" s="74"/>
      <c r="D112" s="42"/>
      <c r="E112" s="42"/>
      <c r="F112" s="42"/>
      <c r="G112" s="42"/>
      <c r="H112" s="42"/>
      <c r="I112" s="42"/>
      <c r="J112" s="42"/>
      <c r="L112" s="42"/>
      <c r="M112" s="42"/>
      <c r="N112" s="42"/>
      <c r="O112" s="42"/>
      <c r="P112" s="42"/>
      <c r="Q112" s="42"/>
      <c r="S112" s="74"/>
      <c r="U112" s="42"/>
      <c r="V112" s="42"/>
      <c r="W112" s="42"/>
      <c r="X112" s="42"/>
      <c r="Y112" s="42"/>
      <c r="Z112" s="42"/>
      <c r="AA112" s="42"/>
      <c r="AC112" s="42"/>
      <c r="AD112" s="42"/>
      <c r="AE112" s="42"/>
      <c r="AF112" s="42"/>
      <c r="AG112" s="42"/>
      <c r="AH112" s="42"/>
    </row>
    <row r="113" spans="2:34" x14ac:dyDescent="0.25">
      <c r="B113" s="74"/>
      <c r="D113" s="42"/>
      <c r="E113" s="42"/>
      <c r="F113" s="42"/>
      <c r="G113" s="42"/>
      <c r="H113" s="42"/>
      <c r="I113" s="42"/>
      <c r="J113" s="42"/>
      <c r="L113" s="42"/>
      <c r="M113" s="42"/>
      <c r="N113" s="42"/>
      <c r="O113" s="42"/>
      <c r="P113" s="42"/>
      <c r="Q113" s="42"/>
      <c r="S113" s="74"/>
      <c r="U113" s="42"/>
      <c r="V113" s="42"/>
      <c r="W113" s="42"/>
      <c r="X113" s="42"/>
      <c r="Y113" s="42"/>
      <c r="Z113" s="42"/>
      <c r="AA113" s="42"/>
      <c r="AC113" s="42"/>
      <c r="AD113" s="42"/>
      <c r="AE113" s="42"/>
      <c r="AF113" s="42"/>
      <c r="AG113" s="42"/>
      <c r="AH113" s="42"/>
    </row>
    <row r="114" spans="2:34" x14ac:dyDescent="0.25">
      <c r="B114" s="74"/>
      <c r="D114" s="42"/>
      <c r="E114" s="42"/>
      <c r="F114" s="42"/>
      <c r="G114" s="42"/>
      <c r="H114" s="42"/>
      <c r="I114" s="42"/>
      <c r="J114" s="42"/>
      <c r="L114" s="42"/>
      <c r="M114" s="42"/>
      <c r="N114" s="42"/>
      <c r="O114" s="42"/>
      <c r="P114" s="42"/>
      <c r="Q114" s="42"/>
      <c r="S114" s="74"/>
      <c r="U114" s="42"/>
      <c r="V114" s="42"/>
      <c r="W114" s="42"/>
      <c r="X114" s="42"/>
      <c r="Y114" s="42"/>
      <c r="Z114" s="42"/>
      <c r="AA114" s="42"/>
      <c r="AC114" s="42"/>
      <c r="AD114" s="42"/>
      <c r="AE114" s="42"/>
      <c r="AF114" s="42"/>
      <c r="AG114" s="42"/>
      <c r="AH114" s="42"/>
    </row>
    <row r="115" spans="2:34" x14ac:dyDescent="0.25">
      <c r="B115" s="74"/>
      <c r="D115" s="42"/>
      <c r="E115" s="42"/>
      <c r="F115" s="42"/>
      <c r="G115" s="42"/>
      <c r="H115" s="42"/>
      <c r="I115" s="42"/>
      <c r="J115" s="42"/>
      <c r="L115" s="42"/>
      <c r="M115" s="42"/>
      <c r="N115" s="42"/>
      <c r="O115" s="42"/>
      <c r="P115" s="42"/>
      <c r="Q115" s="42"/>
      <c r="S115" s="74"/>
      <c r="U115" s="42"/>
      <c r="V115" s="42"/>
      <c r="W115" s="42"/>
      <c r="X115" s="42"/>
      <c r="Y115" s="42"/>
      <c r="Z115" s="42"/>
      <c r="AA115" s="42"/>
      <c r="AC115" s="42"/>
      <c r="AD115" s="42"/>
      <c r="AE115" s="42"/>
      <c r="AF115" s="42"/>
      <c r="AG115" s="42"/>
      <c r="AH115" s="42"/>
    </row>
    <row r="116" spans="2:34" x14ac:dyDescent="0.25">
      <c r="B116" s="74"/>
      <c r="D116" s="42"/>
      <c r="E116" s="42"/>
      <c r="F116" s="42"/>
      <c r="G116" s="42"/>
      <c r="H116" s="42"/>
      <c r="I116" s="42"/>
      <c r="J116" s="42"/>
      <c r="L116" s="42"/>
      <c r="M116" s="42"/>
      <c r="N116" s="42"/>
      <c r="O116" s="42"/>
      <c r="P116" s="42"/>
      <c r="Q116" s="42"/>
      <c r="S116" s="74"/>
      <c r="U116" s="42"/>
      <c r="V116" s="42"/>
      <c r="W116" s="42"/>
      <c r="X116" s="42"/>
      <c r="Y116" s="42"/>
      <c r="Z116" s="42"/>
      <c r="AA116" s="42"/>
      <c r="AC116" s="42"/>
      <c r="AD116" s="42"/>
      <c r="AE116" s="42"/>
      <c r="AF116" s="42"/>
      <c r="AG116" s="42"/>
      <c r="AH116" s="42"/>
    </row>
    <row r="117" spans="2:34" x14ac:dyDescent="0.25">
      <c r="B117" s="74"/>
      <c r="D117" s="42"/>
      <c r="E117" s="42"/>
      <c r="F117" s="42"/>
      <c r="G117" s="42"/>
      <c r="H117" s="42"/>
      <c r="I117" s="42"/>
      <c r="J117" s="42"/>
      <c r="L117" s="42"/>
      <c r="M117" s="42"/>
      <c r="N117" s="42"/>
      <c r="O117" s="42"/>
      <c r="P117" s="42"/>
      <c r="Q117" s="42"/>
      <c r="S117" s="74"/>
      <c r="U117" s="42"/>
      <c r="V117" s="42"/>
      <c r="W117" s="42"/>
      <c r="X117" s="42"/>
      <c r="Y117" s="42"/>
      <c r="Z117" s="42"/>
      <c r="AA117" s="42"/>
      <c r="AC117" s="42"/>
      <c r="AD117" s="42"/>
      <c r="AE117" s="42"/>
      <c r="AF117" s="42"/>
      <c r="AG117" s="42"/>
      <c r="AH117" s="42"/>
    </row>
    <row r="118" spans="2:34" x14ac:dyDescent="0.25">
      <c r="B118" s="74"/>
      <c r="D118" s="42"/>
      <c r="E118" s="42"/>
      <c r="F118" s="42"/>
      <c r="G118" s="42"/>
      <c r="H118" s="42"/>
      <c r="I118" s="42"/>
      <c r="J118" s="42"/>
      <c r="L118" s="42"/>
      <c r="M118" s="42"/>
      <c r="N118" s="42"/>
      <c r="O118" s="42"/>
      <c r="P118" s="42"/>
      <c r="Q118" s="42"/>
      <c r="S118" s="74"/>
      <c r="U118" s="42"/>
      <c r="V118" s="42"/>
      <c r="W118" s="42"/>
      <c r="X118" s="42"/>
      <c r="Y118" s="42"/>
      <c r="Z118" s="42"/>
      <c r="AA118" s="42"/>
      <c r="AC118" s="42"/>
      <c r="AD118" s="42"/>
      <c r="AE118" s="42"/>
      <c r="AF118" s="42"/>
      <c r="AG118" s="42"/>
      <c r="AH118" s="42"/>
    </row>
    <row r="119" spans="2:34" x14ac:dyDescent="0.25">
      <c r="B119" s="74"/>
      <c r="D119" s="42"/>
      <c r="E119" s="42"/>
      <c r="F119" s="42"/>
      <c r="G119" s="42"/>
      <c r="H119" s="42"/>
      <c r="I119" s="42"/>
      <c r="J119" s="42"/>
      <c r="L119" s="42"/>
      <c r="M119" s="42"/>
      <c r="N119" s="42"/>
      <c r="O119" s="42"/>
      <c r="P119" s="42"/>
      <c r="Q119" s="42"/>
      <c r="S119" s="74"/>
      <c r="U119" s="42"/>
      <c r="V119" s="42"/>
      <c r="W119" s="42"/>
      <c r="X119" s="42"/>
      <c r="Y119" s="42"/>
      <c r="Z119" s="42"/>
      <c r="AA119" s="42"/>
      <c r="AC119" s="42"/>
      <c r="AD119" s="42"/>
      <c r="AE119" s="42"/>
      <c r="AF119" s="42"/>
      <c r="AG119" s="42"/>
      <c r="AH119" s="42"/>
    </row>
    <row r="120" spans="2:34" x14ac:dyDescent="0.25">
      <c r="B120" s="74"/>
      <c r="D120" s="42"/>
      <c r="E120" s="42"/>
      <c r="F120" s="42"/>
      <c r="G120" s="42"/>
      <c r="H120" s="42"/>
      <c r="I120" s="42"/>
      <c r="J120" s="42"/>
      <c r="L120" s="42"/>
      <c r="M120" s="42"/>
      <c r="N120" s="42"/>
      <c r="O120" s="42"/>
      <c r="P120" s="42"/>
      <c r="Q120" s="42"/>
      <c r="S120" s="74"/>
      <c r="U120" s="42"/>
      <c r="V120" s="42"/>
      <c r="W120" s="42"/>
      <c r="X120" s="42"/>
      <c r="Y120" s="42"/>
      <c r="Z120" s="42"/>
      <c r="AA120" s="42"/>
      <c r="AC120" s="42"/>
      <c r="AD120" s="42"/>
      <c r="AE120" s="42"/>
      <c r="AF120" s="42"/>
      <c r="AG120" s="42"/>
      <c r="AH120" s="42"/>
    </row>
    <row r="121" spans="2:34" x14ac:dyDescent="0.25">
      <c r="B121" s="74"/>
      <c r="D121" s="42"/>
      <c r="E121" s="42"/>
      <c r="F121" s="42"/>
      <c r="G121" s="42"/>
      <c r="H121" s="42"/>
      <c r="I121" s="42"/>
      <c r="J121" s="42"/>
      <c r="L121" s="42"/>
      <c r="M121" s="42"/>
      <c r="N121" s="42"/>
      <c r="O121" s="42"/>
      <c r="P121" s="42"/>
      <c r="Q121" s="42"/>
      <c r="S121" s="74"/>
      <c r="U121" s="42"/>
      <c r="V121" s="42"/>
      <c r="W121" s="42"/>
      <c r="X121" s="42"/>
      <c r="Y121" s="42"/>
      <c r="Z121" s="42"/>
      <c r="AA121" s="42"/>
      <c r="AC121" s="42"/>
      <c r="AD121" s="42"/>
      <c r="AE121" s="42"/>
      <c r="AF121" s="42"/>
      <c r="AG121" s="42"/>
      <c r="AH121" s="42"/>
    </row>
    <row r="122" spans="2:34" x14ac:dyDescent="0.25">
      <c r="B122" s="74"/>
      <c r="D122" s="42"/>
      <c r="E122" s="42"/>
      <c r="F122" s="42"/>
      <c r="G122" s="42"/>
      <c r="H122" s="42"/>
      <c r="I122" s="42"/>
      <c r="J122" s="42"/>
      <c r="L122" s="42"/>
      <c r="M122" s="42"/>
      <c r="N122" s="42"/>
      <c r="O122" s="42"/>
      <c r="P122" s="42"/>
      <c r="Q122" s="42"/>
      <c r="S122" s="74"/>
      <c r="U122" s="42"/>
      <c r="V122" s="42"/>
      <c r="W122" s="42"/>
      <c r="X122" s="42"/>
      <c r="Y122" s="42"/>
      <c r="Z122" s="42"/>
      <c r="AA122" s="42"/>
      <c r="AC122" s="42"/>
      <c r="AD122" s="42"/>
      <c r="AE122" s="42"/>
      <c r="AF122" s="42"/>
      <c r="AG122" s="42"/>
      <c r="AH122" s="42"/>
    </row>
    <row r="123" spans="2:34" x14ac:dyDescent="0.25">
      <c r="B123" s="74"/>
      <c r="D123" s="42"/>
      <c r="E123" s="42"/>
      <c r="F123" s="42"/>
      <c r="G123" s="42"/>
      <c r="H123" s="42"/>
      <c r="I123" s="42"/>
      <c r="J123" s="42"/>
      <c r="L123" s="42"/>
      <c r="M123" s="42"/>
      <c r="N123" s="42"/>
      <c r="O123" s="42"/>
      <c r="P123" s="42"/>
      <c r="Q123" s="42"/>
      <c r="S123" s="74"/>
      <c r="U123" s="42"/>
      <c r="V123" s="42"/>
      <c r="W123" s="42"/>
      <c r="X123" s="42"/>
      <c r="Y123" s="42"/>
      <c r="Z123" s="42"/>
      <c r="AA123" s="42"/>
      <c r="AC123" s="42"/>
      <c r="AD123" s="42"/>
      <c r="AE123" s="42"/>
      <c r="AF123" s="42"/>
      <c r="AG123" s="42"/>
      <c r="AH123" s="42"/>
    </row>
    <row r="124" spans="2:34" x14ac:dyDescent="0.25">
      <c r="B124" s="74"/>
      <c r="D124" s="42"/>
      <c r="E124" s="42"/>
      <c r="F124" s="42"/>
      <c r="G124" s="42"/>
      <c r="H124" s="42"/>
      <c r="I124" s="42"/>
      <c r="J124" s="42"/>
      <c r="L124" s="42"/>
      <c r="M124" s="42"/>
      <c r="N124" s="42"/>
      <c r="O124" s="42"/>
      <c r="P124" s="42"/>
      <c r="Q124" s="42"/>
      <c r="S124" s="74"/>
      <c r="U124" s="42"/>
      <c r="V124" s="42"/>
      <c r="W124" s="42"/>
      <c r="X124" s="42"/>
      <c r="Y124" s="42"/>
      <c r="Z124" s="42"/>
      <c r="AA124" s="42"/>
      <c r="AC124" s="42"/>
      <c r="AD124" s="42"/>
      <c r="AE124" s="42"/>
      <c r="AF124" s="42"/>
      <c r="AG124" s="42"/>
      <c r="AH124" s="42"/>
    </row>
    <row r="125" spans="2:34" x14ac:dyDescent="0.25">
      <c r="B125" s="74"/>
      <c r="D125" s="42"/>
      <c r="E125" s="42"/>
      <c r="F125" s="42"/>
      <c r="G125" s="42"/>
      <c r="H125" s="42"/>
      <c r="I125" s="42"/>
      <c r="J125" s="42"/>
      <c r="L125" s="42"/>
      <c r="M125" s="42"/>
      <c r="N125" s="42"/>
      <c r="O125" s="42"/>
      <c r="P125" s="42"/>
      <c r="Q125" s="42"/>
      <c r="S125" s="74"/>
      <c r="U125" s="42"/>
      <c r="V125" s="42"/>
      <c r="W125" s="42"/>
      <c r="X125" s="42"/>
      <c r="Y125" s="42"/>
      <c r="Z125" s="42"/>
      <c r="AA125" s="42"/>
      <c r="AC125" s="42"/>
      <c r="AD125" s="42"/>
      <c r="AE125" s="42"/>
      <c r="AF125" s="42"/>
      <c r="AG125" s="42"/>
      <c r="AH125" s="42"/>
    </row>
    <row r="126" spans="2:34" x14ac:dyDescent="0.25">
      <c r="B126" s="74"/>
      <c r="D126" s="42"/>
      <c r="E126" s="42"/>
      <c r="F126" s="42"/>
      <c r="G126" s="42"/>
      <c r="H126" s="42"/>
      <c r="I126" s="42"/>
      <c r="J126" s="42"/>
      <c r="L126" s="42"/>
      <c r="M126" s="42"/>
      <c r="N126" s="42"/>
      <c r="O126" s="42"/>
      <c r="P126" s="42"/>
      <c r="Q126" s="42"/>
      <c r="S126" s="74"/>
      <c r="U126" s="42"/>
      <c r="V126" s="42"/>
      <c r="W126" s="42"/>
      <c r="X126" s="42"/>
      <c r="Y126" s="42"/>
      <c r="Z126" s="42"/>
      <c r="AA126" s="42"/>
      <c r="AC126" s="42"/>
      <c r="AD126" s="42"/>
      <c r="AE126" s="42"/>
      <c r="AF126" s="42"/>
      <c r="AG126" s="42"/>
      <c r="AH126" s="42"/>
    </row>
    <row r="127" spans="2:34" x14ac:dyDescent="0.25">
      <c r="B127" s="74"/>
      <c r="D127" s="42"/>
      <c r="E127" s="42"/>
      <c r="F127" s="42"/>
      <c r="G127" s="42"/>
      <c r="H127" s="42"/>
      <c r="I127" s="42"/>
      <c r="J127" s="42"/>
      <c r="L127" s="42"/>
      <c r="M127" s="42"/>
      <c r="N127" s="42"/>
      <c r="O127" s="42"/>
      <c r="P127" s="42"/>
      <c r="Q127" s="42"/>
      <c r="S127" s="74"/>
      <c r="U127" s="42"/>
      <c r="V127" s="42"/>
      <c r="W127" s="42"/>
      <c r="X127" s="42"/>
      <c r="Y127" s="42"/>
      <c r="Z127" s="42"/>
      <c r="AA127" s="42"/>
      <c r="AC127" s="42"/>
      <c r="AD127" s="42"/>
      <c r="AE127" s="42"/>
      <c r="AF127" s="42"/>
      <c r="AG127" s="42"/>
      <c r="AH127" s="42"/>
    </row>
    <row r="128" spans="2:34" x14ac:dyDescent="0.25">
      <c r="B128" s="74"/>
      <c r="D128" s="42"/>
      <c r="E128" s="42"/>
      <c r="F128" s="42"/>
      <c r="G128" s="42"/>
      <c r="H128" s="42"/>
      <c r="I128" s="42"/>
      <c r="J128" s="42"/>
      <c r="L128" s="42"/>
      <c r="M128" s="42"/>
      <c r="N128" s="42"/>
      <c r="O128" s="42"/>
      <c r="P128" s="42"/>
      <c r="Q128" s="42"/>
      <c r="S128" s="74"/>
      <c r="U128" s="42"/>
      <c r="V128" s="42"/>
      <c r="W128" s="42"/>
      <c r="X128" s="42"/>
      <c r="Y128" s="42"/>
      <c r="Z128" s="42"/>
      <c r="AA128" s="42"/>
      <c r="AC128" s="42"/>
      <c r="AD128" s="42"/>
      <c r="AE128" s="42"/>
      <c r="AF128" s="42"/>
      <c r="AG128" s="42"/>
      <c r="AH128" s="42"/>
    </row>
    <row r="129" spans="2:34" x14ac:dyDescent="0.25">
      <c r="B129" s="74"/>
      <c r="D129" s="42"/>
      <c r="E129" s="42"/>
      <c r="F129" s="42"/>
      <c r="G129" s="42"/>
      <c r="H129" s="42"/>
      <c r="I129" s="42"/>
      <c r="J129" s="42"/>
      <c r="L129" s="42"/>
      <c r="M129" s="42"/>
      <c r="N129" s="42"/>
      <c r="O129" s="42"/>
      <c r="P129" s="42"/>
      <c r="Q129" s="42"/>
      <c r="S129" s="74"/>
      <c r="U129" s="42"/>
      <c r="V129" s="42"/>
      <c r="W129" s="42"/>
      <c r="X129" s="42"/>
      <c r="Y129" s="42"/>
      <c r="Z129" s="42"/>
      <c r="AA129" s="42"/>
      <c r="AC129" s="42"/>
      <c r="AD129" s="42"/>
      <c r="AE129" s="42"/>
      <c r="AF129" s="42"/>
      <c r="AG129" s="42"/>
      <c r="AH129" s="42"/>
    </row>
    <row r="130" spans="2:34" x14ac:dyDescent="0.25">
      <c r="B130" s="74"/>
      <c r="D130" s="42"/>
      <c r="E130" s="42"/>
      <c r="F130" s="42"/>
      <c r="G130" s="42"/>
      <c r="H130" s="42"/>
      <c r="I130" s="42"/>
      <c r="J130" s="42"/>
      <c r="L130" s="42"/>
      <c r="M130" s="42"/>
      <c r="N130" s="42"/>
      <c r="O130" s="42"/>
      <c r="P130" s="42"/>
      <c r="Q130" s="42"/>
      <c r="S130" s="74"/>
      <c r="U130" s="42"/>
      <c r="V130" s="42"/>
      <c r="W130" s="42"/>
      <c r="X130" s="42"/>
      <c r="Y130" s="42"/>
      <c r="Z130" s="42"/>
      <c r="AA130" s="42"/>
      <c r="AC130" s="42"/>
      <c r="AD130" s="42"/>
      <c r="AE130" s="42"/>
      <c r="AF130" s="42"/>
      <c r="AG130" s="42"/>
      <c r="AH130" s="42"/>
    </row>
    <row r="131" spans="2:34" x14ac:dyDescent="0.25">
      <c r="B131" s="74"/>
      <c r="D131" s="42"/>
      <c r="E131" s="42"/>
      <c r="F131" s="42"/>
      <c r="G131" s="42"/>
      <c r="H131" s="42"/>
      <c r="I131" s="42"/>
      <c r="J131" s="42"/>
      <c r="L131" s="42"/>
      <c r="M131" s="42"/>
      <c r="N131" s="42"/>
      <c r="O131" s="42"/>
      <c r="P131" s="42"/>
      <c r="Q131" s="42"/>
      <c r="S131" s="74"/>
      <c r="U131" s="42"/>
      <c r="V131" s="42"/>
      <c r="W131" s="42"/>
      <c r="X131" s="42"/>
      <c r="Y131" s="42"/>
      <c r="Z131" s="42"/>
      <c r="AA131" s="42"/>
      <c r="AC131" s="42"/>
      <c r="AD131" s="42"/>
      <c r="AE131" s="42"/>
      <c r="AF131" s="42"/>
      <c r="AG131" s="42"/>
      <c r="AH131" s="42"/>
    </row>
    <row r="132" spans="2:34" x14ac:dyDescent="0.25">
      <c r="B132" s="74"/>
      <c r="D132" s="42"/>
      <c r="E132" s="42"/>
      <c r="F132" s="42"/>
      <c r="G132" s="42"/>
      <c r="H132" s="42"/>
      <c r="I132" s="42"/>
      <c r="J132" s="42"/>
      <c r="L132" s="42"/>
      <c r="M132" s="42"/>
      <c r="N132" s="42"/>
      <c r="O132" s="42"/>
      <c r="P132" s="42"/>
      <c r="Q132" s="42"/>
      <c r="S132" s="74"/>
      <c r="U132" s="42"/>
      <c r="V132" s="42"/>
      <c r="W132" s="42"/>
      <c r="X132" s="42"/>
      <c r="Y132" s="42"/>
      <c r="Z132" s="42"/>
      <c r="AA132" s="42"/>
      <c r="AC132" s="42"/>
      <c r="AD132" s="42"/>
      <c r="AE132" s="42"/>
      <c r="AF132" s="42"/>
      <c r="AG132" s="42"/>
      <c r="AH132" s="42"/>
    </row>
    <row r="133" spans="2:34" x14ac:dyDescent="0.25">
      <c r="B133" s="74"/>
      <c r="D133" s="42"/>
      <c r="E133" s="42"/>
      <c r="F133" s="42"/>
      <c r="G133" s="42"/>
      <c r="H133" s="42"/>
      <c r="I133" s="42"/>
      <c r="J133" s="42"/>
      <c r="L133" s="42"/>
      <c r="M133" s="42"/>
      <c r="N133" s="42"/>
      <c r="O133" s="42"/>
      <c r="P133" s="42"/>
      <c r="Q133" s="42"/>
      <c r="S133" s="74"/>
      <c r="U133" s="42"/>
      <c r="V133" s="42"/>
      <c r="W133" s="42"/>
      <c r="X133" s="42"/>
      <c r="Y133" s="42"/>
      <c r="Z133" s="42"/>
      <c r="AA133" s="42"/>
      <c r="AC133" s="42"/>
      <c r="AD133" s="42"/>
      <c r="AE133" s="42"/>
      <c r="AF133" s="42"/>
      <c r="AG133" s="42"/>
      <c r="AH133" s="42"/>
    </row>
    <row r="134" spans="2:34" x14ac:dyDescent="0.25">
      <c r="B134" s="74"/>
      <c r="D134" s="42"/>
      <c r="E134" s="42"/>
      <c r="F134" s="42"/>
      <c r="G134" s="42"/>
      <c r="H134" s="42"/>
      <c r="I134" s="42"/>
      <c r="J134" s="42"/>
      <c r="L134" s="42"/>
      <c r="M134" s="42"/>
      <c r="N134" s="42"/>
      <c r="O134" s="42"/>
      <c r="P134" s="42"/>
      <c r="Q134" s="42"/>
      <c r="S134" s="74"/>
      <c r="U134" s="42"/>
      <c r="V134" s="42"/>
      <c r="W134" s="42"/>
      <c r="X134" s="42"/>
      <c r="Y134" s="42"/>
      <c r="Z134" s="42"/>
      <c r="AA134" s="42"/>
      <c r="AC134" s="42"/>
      <c r="AD134" s="42"/>
      <c r="AE134" s="42"/>
      <c r="AF134" s="42"/>
      <c r="AG134" s="42"/>
      <c r="AH134" s="42"/>
    </row>
    <row r="135" spans="2:34" x14ac:dyDescent="0.25">
      <c r="B135" s="74"/>
      <c r="D135" s="42"/>
      <c r="E135" s="42"/>
      <c r="F135" s="42"/>
      <c r="G135" s="42"/>
      <c r="H135" s="42"/>
      <c r="I135" s="42"/>
      <c r="J135" s="42"/>
      <c r="L135" s="42"/>
      <c r="M135" s="42"/>
      <c r="N135" s="42"/>
      <c r="O135" s="42"/>
      <c r="P135" s="42"/>
      <c r="Q135" s="42"/>
      <c r="S135" s="74"/>
      <c r="U135" s="42"/>
      <c r="V135" s="42"/>
      <c r="W135" s="42"/>
      <c r="X135" s="42"/>
      <c r="Y135" s="42"/>
      <c r="Z135" s="42"/>
      <c r="AA135" s="42"/>
      <c r="AC135" s="42"/>
      <c r="AD135" s="42"/>
      <c r="AE135" s="42"/>
      <c r="AF135" s="42"/>
      <c r="AG135" s="42"/>
      <c r="AH135" s="42"/>
    </row>
    <row r="136" spans="2:34" x14ac:dyDescent="0.25">
      <c r="B136" s="74"/>
      <c r="D136" s="42"/>
      <c r="E136" s="42"/>
      <c r="F136" s="42"/>
      <c r="G136" s="42"/>
      <c r="H136" s="42"/>
      <c r="I136" s="42"/>
      <c r="J136" s="42"/>
      <c r="L136" s="42"/>
      <c r="M136" s="42"/>
      <c r="N136" s="42"/>
      <c r="O136" s="42"/>
      <c r="P136" s="42"/>
      <c r="Q136" s="42"/>
      <c r="S136" s="74"/>
      <c r="U136" s="42"/>
      <c r="V136" s="42"/>
      <c r="W136" s="42"/>
      <c r="X136" s="42"/>
      <c r="Y136" s="42"/>
      <c r="Z136" s="42"/>
      <c r="AA136" s="42"/>
      <c r="AC136" s="42"/>
      <c r="AD136" s="42"/>
      <c r="AE136" s="42"/>
      <c r="AF136" s="42"/>
      <c r="AG136" s="42"/>
      <c r="AH136" s="42"/>
    </row>
    <row r="137" spans="2:34" x14ac:dyDescent="0.25">
      <c r="B137" s="74"/>
      <c r="D137" s="42"/>
      <c r="E137" s="42"/>
      <c r="F137" s="42"/>
      <c r="G137" s="42"/>
      <c r="H137" s="42"/>
      <c r="I137" s="42"/>
      <c r="J137" s="42"/>
      <c r="L137" s="42"/>
      <c r="M137" s="42"/>
      <c r="N137" s="42"/>
      <c r="O137" s="42"/>
      <c r="P137" s="42"/>
      <c r="Q137" s="42"/>
      <c r="S137" s="74"/>
      <c r="U137" s="42"/>
      <c r="V137" s="42"/>
      <c r="W137" s="42"/>
      <c r="X137" s="42"/>
      <c r="Y137" s="42"/>
      <c r="Z137" s="42"/>
      <c r="AA137" s="42"/>
      <c r="AC137" s="42"/>
      <c r="AD137" s="42"/>
      <c r="AE137" s="42"/>
      <c r="AF137" s="42"/>
      <c r="AG137" s="42"/>
      <c r="AH137" s="42"/>
    </row>
    <row r="138" spans="2:34" x14ac:dyDescent="0.25">
      <c r="B138" s="74"/>
      <c r="D138" s="42"/>
      <c r="E138" s="42"/>
      <c r="F138" s="42"/>
      <c r="G138" s="42"/>
      <c r="H138" s="42"/>
      <c r="I138" s="42"/>
      <c r="J138" s="42"/>
      <c r="L138" s="42"/>
      <c r="M138" s="42"/>
      <c r="N138" s="42"/>
      <c r="O138" s="42"/>
      <c r="P138" s="42"/>
      <c r="Q138" s="42"/>
      <c r="S138" s="74"/>
      <c r="U138" s="42"/>
      <c r="V138" s="42"/>
      <c r="W138" s="42"/>
      <c r="X138" s="42"/>
      <c r="Y138" s="42"/>
      <c r="Z138" s="42"/>
      <c r="AA138" s="42"/>
      <c r="AC138" s="42"/>
      <c r="AD138" s="42"/>
      <c r="AE138" s="42"/>
      <c r="AF138" s="42"/>
      <c r="AG138" s="42"/>
      <c r="AH138" s="42"/>
    </row>
    <row r="139" spans="2:34" x14ac:dyDescent="0.25">
      <c r="B139" s="74"/>
      <c r="D139" s="42"/>
      <c r="E139" s="42"/>
      <c r="F139" s="42"/>
      <c r="G139" s="42"/>
      <c r="H139" s="42"/>
      <c r="I139" s="42"/>
      <c r="J139" s="42"/>
      <c r="L139" s="42"/>
      <c r="M139" s="42"/>
      <c r="N139" s="42"/>
      <c r="O139" s="42"/>
      <c r="P139" s="42"/>
      <c r="Q139" s="42"/>
      <c r="S139" s="74"/>
      <c r="U139" s="42"/>
      <c r="V139" s="42"/>
      <c r="W139" s="42"/>
      <c r="X139" s="42"/>
      <c r="Y139" s="42"/>
      <c r="Z139" s="42"/>
      <c r="AA139" s="42"/>
      <c r="AC139" s="42"/>
      <c r="AD139" s="42"/>
      <c r="AE139" s="42"/>
      <c r="AF139" s="42"/>
      <c r="AG139" s="42"/>
      <c r="AH139" s="42"/>
    </row>
    <row r="140" spans="2:34" x14ac:dyDescent="0.25">
      <c r="B140" s="74"/>
      <c r="D140" s="42"/>
      <c r="E140" s="42"/>
      <c r="F140" s="42"/>
      <c r="G140" s="42"/>
      <c r="H140" s="42"/>
      <c r="I140" s="42"/>
      <c r="J140" s="42"/>
      <c r="L140" s="42"/>
      <c r="M140" s="42"/>
      <c r="N140" s="42"/>
      <c r="O140" s="42"/>
      <c r="P140" s="42"/>
      <c r="Q140" s="42"/>
      <c r="S140" s="74"/>
      <c r="U140" s="42"/>
      <c r="V140" s="42"/>
      <c r="W140" s="42"/>
      <c r="X140" s="42"/>
      <c r="Y140" s="42"/>
      <c r="Z140" s="42"/>
      <c r="AA140" s="42"/>
      <c r="AC140" s="42"/>
      <c r="AD140" s="42"/>
      <c r="AE140" s="42"/>
      <c r="AF140" s="42"/>
      <c r="AG140" s="42"/>
      <c r="AH140" s="42"/>
    </row>
    <row r="141" spans="2:34" x14ac:dyDescent="0.25">
      <c r="B141" s="74"/>
      <c r="D141" s="42"/>
      <c r="E141" s="42"/>
      <c r="F141" s="42"/>
      <c r="G141" s="42"/>
      <c r="H141" s="42"/>
      <c r="I141" s="42"/>
      <c r="J141" s="42"/>
      <c r="L141" s="42"/>
      <c r="M141" s="42"/>
      <c r="N141" s="42"/>
      <c r="O141" s="42"/>
      <c r="P141" s="42"/>
      <c r="Q141" s="42"/>
      <c r="S141" s="74"/>
      <c r="U141" s="42"/>
      <c r="V141" s="42"/>
      <c r="W141" s="42"/>
      <c r="X141" s="42"/>
      <c r="Y141" s="42"/>
      <c r="Z141" s="42"/>
      <c r="AA141" s="42"/>
      <c r="AC141" s="42"/>
      <c r="AD141" s="42"/>
      <c r="AE141" s="42"/>
      <c r="AF141" s="42"/>
      <c r="AG141" s="42"/>
      <c r="AH141" s="42"/>
    </row>
    <row r="142" spans="2:34" x14ac:dyDescent="0.25">
      <c r="B142" s="74"/>
      <c r="D142" s="42"/>
      <c r="E142" s="42"/>
      <c r="F142" s="42"/>
      <c r="G142" s="42"/>
      <c r="H142" s="42"/>
      <c r="I142" s="42"/>
      <c r="J142" s="42"/>
      <c r="L142" s="42"/>
      <c r="M142" s="42"/>
      <c r="N142" s="42"/>
      <c r="O142" s="42"/>
      <c r="P142" s="42"/>
      <c r="Q142" s="42"/>
      <c r="S142" s="74"/>
      <c r="U142" s="42"/>
      <c r="V142" s="42"/>
      <c r="W142" s="42"/>
      <c r="X142" s="42"/>
      <c r="Y142" s="42"/>
      <c r="Z142" s="42"/>
      <c r="AA142" s="42"/>
      <c r="AC142" s="42"/>
      <c r="AD142" s="42"/>
      <c r="AE142" s="42"/>
      <c r="AF142" s="42"/>
      <c r="AG142" s="42"/>
      <c r="AH142" s="42"/>
    </row>
    <row r="143" spans="2:34" x14ac:dyDescent="0.25">
      <c r="B143" s="74"/>
      <c r="D143" s="42"/>
      <c r="E143" s="42"/>
      <c r="F143" s="42"/>
      <c r="G143" s="42"/>
      <c r="H143" s="42"/>
      <c r="I143" s="42"/>
      <c r="J143" s="42"/>
      <c r="L143" s="42"/>
      <c r="M143" s="42"/>
      <c r="N143" s="42"/>
      <c r="O143" s="42"/>
      <c r="P143" s="42"/>
      <c r="Q143" s="42"/>
      <c r="S143" s="74"/>
      <c r="U143" s="42"/>
      <c r="V143" s="42"/>
      <c r="W143" s="42"/>
      <c r="X143" s="42"/>
      <c r="Y143" s="42"/>
      <c r="Z143" s="42"/>
      <c r="AA143" s="42"/>
      <c r="AC143" s="42"/>
      <c r="AD143" s="42"/>
      <c r="AE143" s="42"/>
      <c r="AF143" s="42"/>
      <c r="AG143" s="42"/>
      <c r="AH143" s="42"/>
    </row>
    <row r="144" spans="2:34" x14ac:dyDescent="0.25">
      <c r="B144" s="74"/>
      <c r="D144" s="42"/>
      <c r="E144" s="42"/>
      <c r="F144" s="42"/>
      <c r="G144" s="42"/>
      <c r="H144" s="42"/>
      <c r="I144" s="42"/>
      <c r="J144" s="42"/>
      <c r="L144" s="42"/>
      <c r="M144" s="42"/>
      <c r="N144" s="42"/>
      <c r="O144" s="42"/>
      <c r="P144" s="42"/>
      <c r="Q144" s="42"/>
      <c r="S144" s="74"/>
      <c r="U144" s="42"/>
      <c r="V144" s="42"/>
      <c r="W144" s="42"/>
      <c r="X144" s="42"/>
      <c r="Y144" s="42"/>
      <c r="Z144" s="42"/>
      <c r="AA144" s="42"/>
      <c r="AC144" s="42"/>
      <c r="AD144" s="42"/>
      <c r="AE144" s="42"/>
      <c r="AF144" s="42"/>
      <c r="AG144" s="42"/>
      <c r="AH144" s="42"/>
    </row>
    <row r="145" spans="2:34" x14ac:dyDescent="0.25">
      <c r="B145" s="74"/>
      <c r="D145" s="42"/>
      <c r="E145" s="42"/>
      <c r="F145" s="42"/>
      <c r="G145" s="42"/>
      <c r="H145" s="42"/>
      <c r="I145" s="42"/>
      <c r="J145" s="42"/>
      <c r="L145" s="42"/>
      <c r="M145" s="42"/>
      <c r="N145" s="42"/>
      <c r="O145" s="42"/>
      <c r="P145" s="42"/>
      <c r="Q145" s="42"/>
      <c r="S145" s="74"/>
      <c r="U145" s="42"/>
      <c r="V145" s="42"/>
      <c r="W145" s="42"/>
      <c r="X145" s="42"/>
      <c r="Y145" s="42"/>
      <c r="Z145" s="42"/>
      <c r="AA145" s="42"/>
      <c r="AC145" s="42"/>
      <c r="AD145" s="42"/>
      <c r="AE145" s="42"/>
      <c r="AF145" s="42"/>
      <c r="AG145" s="42"/>
      <c r="AH145" s="42"/>
    </row>
    <row r="146" spans="2:34" x14ac:dyDescent="0.25">
      <c r="B146" s="74"/>
      <c r="D146" s="42"/>
      <c r="E146" s="42"/>
      <c r="F146" s="42"/>
      <c r="G146" s="42"/>
      <c r="H146" s="42"/>
      <c r="I146" s="42"/>
      <c r="J146" s="42"/>
      <c r="L146" s="42"/>
      <c r="M146" s="42"/>
      <c r="N146" s="42"/>
      <c r="O146" s="42"/>
      <c r="P146" s="42"/>
      <c r="Q146" s="42"/>
      <c r="S146" s="74"/>
      <c r="U146" s="42"/>
      <c r="V146" s="42"/>
      <c r="W146" s="42"/>
      <c r="X146" s="42"/>
      <c r="Y146" s="42"/>
      <c r="Z146" s="42"/>
      <c r="AA146" s="42"/>
      <c r="AC146" s="42"/>
      <c r="AD146" s="42"/>
      <c r="AE146" s="42"/>
      <c r="AF146" s="42"/>
      <c r="AG146" s="42"/>
      <c r="AH146" s="42"/>
    </row>
    <row r="147" spans="2:34" x14ac:dyDescent="0.25">
      <c r="B147" s="74"/>
      <c r="D147" s="42"/>
      <c r="E147" s="42"/>
      <c r="F147" s="42"/>
      <c r="G147" s="42"/>
      <c r="H147" s="42"/>
      <c r="I147" s="42"/>
      <c r="J147" s="42"/>
      <c r="L147" s="42"/>
      <c r="M147" s="42"/>
      <c r="N147" s="42"/>
      <c r="O147" s="42"/>
      <c r="P147" s="42"/>
      <c r="Q147" s="42"/>
      <c r="S147" s="74"/>
      <c r="U147" s="42"/>
      <c r="V147" s="42"/>
      <c r="W147" s="42"/>
      <c r="X147" s="42"/>
      <c r="Y147" s="42"/>
      <c r="Z147" s="42"/>
      <c r="AA147" s="42"/>
      <c r="AC147" s="42"/>
      <c r="AD147" s="42"/>
      <c r="AE147" s="42"/>
      <c r="AF147" s="42"/>
      <c r="AG147" s="42"/>
      <c r="AH147" s="42"/>
    </row>
    <row r="148" spans="2:34" x14ac:dyDescent="0.25">
      <c r="B148" s="74"/>
      <c r="D148" s="42"/>
      <c r="E148" s="42"/>
      <c r="F148" s="42"/>
      <c r="G148" s="42"/>
      <c r="H148" s="42"/>
      <c r="I148" s="42"/>
      <c r="J148" s="42"/>
      <c r="L148" s="42"/>
      <c r="M148" s="42"/>
      <c r="N148" s="42"/>
      <c r="O148" s="42"/>
      <c r="P148" s="42"/>
      <c r="Q148" s="42"/>
      <c r="S148" s="74"/>
      <c r="U148" s="42"/>
      <c r="V148" s="42"/>
      <c r="W148" s="42"/>
      <c r="X148" s="42"/>
      <c r="Y148" s="42"/>
      <c r="Z148" s="42"/>
      <c r="AA148" s="42"/>
      <c r="AC148" s="42"/>
      <c r="AD148" s="42"/>
      <c r="AE148" s="42"/>
      <c r="AF148" s="42"/>
      <c r="AG148" s="42"/>
      <c r="AH148" s="42"/>
    </row>
    <row r="149" spans="2:34" x14ac:dyDescent="0.25">
      <c r="B149" s="74"/>
      <c r="D149" s="42"/>
      <c r="E149" s="42"/>
      <c r="F149" s="42"/>
      <c r="G149" s="42"/>
      <c r="H149" s="42"/>
      <c r="I149" s="42"/>
      <c r="J149" s="42"/>
      <c r="L149" s="42"/>
      <c r="M149" s="42"/>
      <c r="N149" s="42"/>
      <c r="O149" s="42"/>
      <c r="P149" s="42"/>
      <c r="Q149" s="42"/>
      <c r="S149" s="74"/>
      <c r="U149" s="42"/>
      <c r="V149" s="42"/>
      <c r="W149" s="42"/>
      <c r="X149" s="42"/>
      <c r="Y149" s="42"/>
      <c r="Z149" s="42"/>
      <c r="AA149" s="42"/>
      <c r="AC149" s="42"/>
      <c r="AD149" s="42"/>
      <c r="AE149" s="42"/>
      <c r="AF149" s="42"/>
      <c r="AG149" s="42"/>
      <c r="AH149" s="42"/>
    </row>
    <row r="150" spans="2:34" x14ac:dyDescent="0.25">
      <c r="B150" s="74"/>
      <c r="D150" s="42"/>
      <c r="E150" s="42"/>
      <c r="F150" s="42"/>
      <c r="G150" s="42"/>
      <c r="H150" s="42"/>
      <c r="I150" s="42"/>
      <c r="J150" s="42"/>
      <c r="L150" s="42"/>
      <c r="M150" s="42"/>
      <c r="N150" s="42"/>
      <c r="O150" s="42"/>
      <c r="P150" s="42"/>
      <c r="Q150" s="42"/>
      <c r="S150" s="74"/>
      <c r="U150" s="42"/>
      <c r="V150" s="42"/>
      <c r="W150" s="42"/>
      <c r="X150" s="42"/>
      <c r="Y150" s="42"/>
      <c r="Z150" s="42"/>
      <c r="AA150" s="42"/>
      <c r="AC150" s="42"/>
      <c r="AD150" s="42"/>
      <c r="AE150" s="42"/>
      <c r="AF150" s="42"/>
      <c r="AG150" s="42"/>
      <c r="AH150" s="42"/>
    </row>
    <row r="151" spans="2:34" x14ac:dyDescent="0.25">
      <c r="B151" s="74"/>
      <c r="D151" s="42"/>
      <c r="E151" s="42"/>
      <c r="F151" s="42"/>
      <c r="G151" s="42"/>
      <c r="H151" s="42"/>
      <c r="I151" s="42"/>
      <c r="J151" s="42"/>
      <c r="L151" s="42"/>
      <c r="M151" s="42"/>
      <c r="N151" s="42"/>
      <c r="O151" s="42"/>
      <c r="P151" s="42"/>
      <c r="Q151" s="42"/>
      <c r="S151" s="74"/>
      <c r="U151" s="42"/>
      <c r="V151" s="42"/>
      <c r="W151" s="42"/>
      <c r="X151" s="42"/>
      <c r="Y151" s="42"/>
      <c r="Z151" s="42"/>
      <c r="AA151" s="42"/>
      <c r="AC151" s="42"/>
      <c r="AD151" s="42"/>
      <c r="AE151" s="42"/>
      <c r="AF151" s="42"/>
      <c r="AG151" s="42"/>
      <c r="AH151" s="42"/>
    </row>
    <row r="152" spans="2:34" x14ac:dyDescent="0.25">
      <c r="B152" s="74"/>
      <c r="D152" s="42"/>
      <c r="E152" s="42"/>
      <c r="F152" s="42"/>
      <c r="G152" s="42"/>
      <c r="H152" s="42"/>
      <c r="I152" s="42"/>
      <c r="J152" s="42"/>
      <c r="L152" s="42"/>
      <c r="M152" s="42"/>
      <c r="N152" s="42"/>
      <c r="O152" s="42"/>
      <c r="P152" s="42"/>
      <c r="Q152" s="42"/>
      <c r="S152" s="74"/>
      <c r="U152" s="42"/>
      <c r="V152" s="42"/>
      <c r="W152" s="42"/>
      <c r="X152" s="42"/>
      <c r="Y152" s="42"/>
      <c r="Z152" s="42"/>
      <c r="AA152" s="42"/>
      <c r="AC152" s="42"/>
      <c r="AD152" s="42"/>
      <c r="AE152" s="42"/>
      <c r="AF152" s="42"/>
      <c r="AG152" s="42"/>
      <c r="AH152" s="42"/>
    </row>
    <row r="153" spans="2:34" x14ac:dyDescent="0.25">
      <c r="B153" s="74"/>
      <c r="D153" s="42"/>
      <c r="E153" s="42"/>
      <c r="F153" s="42"/>
      <c r="G153" s="42"/>
      <c r="H153" s="42"/>
      <c r="I153" s="42"/>
      <c r="J153" s="42"/>
      <c r="L153" s="42"/>
      <c r="M153" s="42"/>
      <c r="N153" s="42"/>
      <c r="O153" s="42"/>
      <c r="P153" s="42"/>
      <c r="Q153" s="42"/>
      <c r="S153" s="74"/>
      <c r="U153" s="42"/>
      <c r="V153" s="42"/>
      <c r="W153" s="42"/>
      <c r="X153" s="42"/>
      <c r="Y153" s="42"/>
      <c r="Z153" s="42"/>
      <c r="AA153" s="42"/>
      <c r="AC153" s="42"/>
      <c r="AD153" s="42"/>
      <c r="AE153" s="42"/>
      <c r="AF153" s="42"/>
      <c r="AG153" s="42"/>
      <c r="AH153" s="42"/>
    </row>
    <row r="154" spans="2:34" x14ac:dyDescent="0.25">
      <c r="B154" s="74"/>
      <c r="D154" s="42"/>
      <c r="E154" s="42"/>
      <c r="F154" s="42"/>
      <c r="G154" s="42"/>
      <c r="H154" s="42"/>
      <c r="I154" s="42"/>
      <c r="J154" s="42"/>
      <c r="L154" s="42"/>
      <c r="M154" s="42"/>
      <c r="N154" s="42"/>
      <c r="O154" s="42"/>
      <c r="P154" s="42"/>
      <c r="Q154" s="42"/>
      <c r="S154" s="74"/>
      <c r="U154" s="42"/>
      <c r="V154" s="42"/>
      <c r="W154" s="42"/>
      <c r="X154" s="42"/>
      <c r="Y154" s="42"/>
      <c r="Z154" s="42"/>
      <c r="AA154" s="42"/>
      <c r="AC154" s="42"/>
      <c r="AD154" s="42"/>
      <c r="AE154" s="42"/>
      <c r="AF154" s="42"/>
      <c r="AG154" s="42"/>
      <c r="AH154" s="42"/>
    </row>
    <row r="155" spans="2:34" x14ac:dyDescent="0.25">
      <c r="B155" s="74"/>
      <c r="D155" s="42"/>
      <c r="E155" s="42"/>
      <c r="F155" s="42"/>
      <c r="G155" s="42"/>
      <c r="H155" s="42"/>
      <c r="I155" s="42"/>
      <c r="J155" s="42"/>
      <c r="L155" s="42"/>
      <c r="M155" s="42"/>
      <c r="N155" s="42"/>
      <c r="O155" s="42"/>
      <c r="P155" s="42"/>
      <c r="Q155" s="42"/>
      <c r="S155" s="74"/>
      <c r="U155" s="42"/>
      <c r="V155" s="42"/>
      <c r="W155" s="42"/>
      <c r="X155" s="42"/>
      <c r="Y155" s="42"/>
      <c r="Z155" s="42"/>
      <c r="AA155" s="42"/>
      <c r="AC155" s="42"/>
      <c r="AD155" s="42"/>
      <c r="AE155" s="42"/>
      <c r="AF155" s="42"/>
      <c r="AG155" s="42"/>
      <c r="AH155" s="42"/>
    </row>
    <row r="156" spans="2:34" x14ac:dyDescent="0.25">
      <c r="B156" s="74"/>
      <c r="D156" s="42"/>
      <c r="E156" s="42"/>
      <c r="F156" s="42"/>
      <c r="G156" s="42"/>
      <c r="H156" s="42"/>
      <c r="I156" s="42"/>
      <c r="J156" s="42"/>
      <c r="L156" s="42"/>
      <c r="M156" s="42"/>
      <c r="N156" s="42"/>
      <c r="O156" s="42"/>
      <c r="P156" s="42"/>
      <c r="Q156" s="42"/>
      <c r="S156" s="74"/>
      <c r="U156" s="42"/>
      <c r="V156" s="42"/>
      <c r="W156" s="42"/>
      <c r="X156" s="42"/>
      <c r="Y156" s="42"/>
      <c r="Z156" s="42"/>
      <c r="AA156" s="42"/>
      <c r="AC156" s="42"/>
      <c r="AD156" s="42"/>
      <c r="AE156" s="42"/>
      <c r="AF156" s="42"/>
      <c r="AG156" s="42"/>
      <c r="AH156" s="42"/>
    </row>
    <row r="157" spans="2:34" x14ac:dyDescent="0.25">
      <c r="B157" s="74"/>
      <c r="D157" s="42"/>
      <c r="E157" s="42"/>
      <c r="F157" s="42"/>
      <c r="G157" s="42"/>
      <c r="H157" s="42"/>
      <c r="I157" s="42"/>
      <c r="J157" s="42"/>
      <c r="L157" s="42"/>
      <c r="M157" s="42"/>
      <c r="N157" s="42"/>
      <c r="O157" s="42"/>
      <c r="P157" s="42"/>
      <c r="Q157" s="42"/>
      <c r="S157" s="74"/>
      <c r="U157" s="42"/>
      <c r="V157" s="42"/>
      <c r="W157" s="42"/>
      <c r="X157" s="42"/>
      <c r="Y157" s="42"/>
      <c r="Z157" s="42"/>
      <c r="AA157" s="42"/>
      <c r="AC157" s="42"/>
      <c r="AD157" s="42"/>
      <c r="AE157" s="42"/>
      <c r="AF157" s="42"/>
      <c r="AG157" s="42"/>
      <c r="AH157" s="42"/>
    </row>
    <row r="158" spans="2:34" x14ac:dyDescent="0.25">
      <c r="B158" s="74"/>
      <c r="D158" s="42"/>
      <c r="E158" s="42"/>
      <c r="F158" s="42"/>
      <c r="G158" s="42"/>
      <c r="H158" s="42"/>
      <c r="I158" s="42"/>
      <c r="J158" s="42"/>
      <c r="L158" s="42"/>
      <c r="M158" s="42"/>
      <c r="N158" s="42"/>
      <c r="O158" s="42"/>
      <c r="P158" s="42"/>
      <c r="Q158" s="42"/>
      <c r="S158" s="74"/>
      <c r="U158" s="42"/>
      <c r="V158" s="42"/>
      <c r="W158" s="42"/>
      <c r="X158" s="42"/>
      <c r="Y158" s="42"/>
      <c r="Z158" s="42"/>
      <c r="AA158" s="42"/>
      <c r="AC158" s="42"/>
      <c r="AD158" s="42"/>
      <c r="AE158" s="42"/>
      <c r="AF158" s="42"/>
      <c r="AG158" s="42"/>
      <c r="AH158" s="42"/>
    </row>
    <row r="159" spans="2:34" x14ac:dyDescent="0.25">
      <c r="B159" s="74"/>
      <c r="D159" s="42"/>
      <c r="E159" s="42"/>
      <c r="F159" s="42"/>
      <c r="G159" s="42"/>
      <c r="H159" s="42"/>
      <c r="I159" s="42"/>
      <c r="J159" s="42"/>
      <c r="L159" s="42"/>
      <c r="M159" s="42"/>
      <c r="N159" s="42"/>
      <c r="O159" s="42"/>
      <c r="P159" s="42"/>
      <c r="Q159" s="42"/>
      <c r="S159" s="74"/>
      <c r="U159" s="42"/>
      <c r="V159" s="42"/>
      <c r="W159" s="42"/>
      <c r="X159" s="42"/>
      <c r="Y159" s="42"/>
      <c r="Z159" s="42"/>
      <c r="AA159" s="42"/>
      <c r="AC159" s="42"/>
      <c r="AD159" s="42"/>
      <c r="AE159" s="42"/>
      <c r="AF159" s="42"/>
      <c r="AG159" s="42"/>
      <c r="AH159" s="42"/>
    </row>
    <row r="160" spans="2:34" x14ac:dyDescent="0.25">
      <c r="B160" s="74"/>
      <c r="D160" s="42"/>
      <c r="E160" s="42"/>
      <c r="F160" s="42"/>
      <c r="G160" s="42"/>
      <c r="H160" s="42"/>
      <c r="I160" s="42"/>
      <c r="J160" s="42"/>
      <c r="L160" s="42"/>
      <c r="M160" s="42"/>
      <c r="N160" s="42"/>
      <c r="O160" s="42"/>
      <c r="P160" s="42"/>
      <c r="Q160" s="42"/>
      <c r="S160" s="74"/>
      <c r="U160" s="42"/>
      <c r="V160" s="42"/>
      <c r="W160" s="42"/>
      <c r="X160" s="42"/>
      <c r="Y160" s="42"/>
      <c r="Z160" s="42"/>
      <c r="AA160" s="42"/>
      <c r="AC160" s="42"/>
      <c r="AD160" s="42"/>
      <c r="AE160" s="42"/>
      <c r="AF160" s="42"/>
      <c r="AG160" s="42"/>
      <c r="AH160" s="42"/>
    </row>
    <row r="161" spans="2:34" x14ac:dyDescent="0.25">
      <c r="B161" s="74"/>
      <c r="D161" s="42"/>
      <c r="E161" s="42"/>
      <c r="F161" s="42"/>
      <c r="G161" s="42"/>
      <c r="H161" s="42"/>
      <c r="I161" s="42"/>
      <c r="J161" s="42"/>
      <c r="L161" s="42"/>
      <c r="M161" s="42"/>
      <c r="N161" s="42"/>
      <c r="O161" s="42"/>
      <c r="P161" s="42"/>
      <c r="Q161" s="42"/>
      <c r="S161" s="74"/>
      <c r="U161" s="42"/>
      <c r="V161" s="42"/>
      <c r="W161" s="42"/>
      <c r="X161" s="42"/>
      <c r="Y161" s="42"/>
      <c r="Z161" s="42"/>
      <c r="AA161" s="42"/>
      <c r="AC161" s="42"/>
      <c r="AD161" s="42"/>
      <c r="AE161" s="42"/>
      <c r="AF161" s="42"/>
      <c r="AG161" s="42"/>
      <c r="AH161" s="42"/>
    </row>
    <row r="162" spans="2:34" x14ac:dyDescent="0.25">
      <c r="B162" s="74"/>
      <c r="D162" s="42"/>
      <c r="E162" s="42"/>
      <c r="F162" s="42"/>
      <c r="G162" s="42"/>
      <c r="H162" s="42"/>
      <c r="I162" s="42"/>
      <c r="J162" s="42"/>
      <c r="L162" s="42"/>
      <c r="M162" s="42"/>
      <c r="N162" s="42"/>
      <c r="O162" s="42"/>
      <c r="P162" s="42"/>
      <c r="Q162" s="42"/>
      <c r="S162" s="74"/>
      <c r="U162" s="42"/>
      <c r="V162" s="42"/>
      <c r="W162" s="42"/>
      <c r="X162" s="42"/>
      <c r="Y162" s="42"/>
      <c r="Z162" s="42"/>
      <c r="AA162" s="42"/>
      <c r="AC162" s="42"/>
      <c r="AD162" s="42"/>
      <c r="AE162" s="42"/>
      <c r="AF162" s="42"/>
      <c r="AG162" s="42"/>
      <c r="AH162" s="42"/>
    </row>
    <row r="163" spans="2:34" x14ac:dyDescent="0.25">
      <c r="B163" s="74"/>
      <c r="D163" s="42"/>
      <c r="E163" s="42"/>
      <c r="F163" s="42"/>
      <c r="G163" s="42"/>
      <c r="H163" s="42"/>
      <c r="I163" s="42"/>
      <c r="J163" s="42"/>
      <c r="L163" s="42"/>
      <c r="M163" s="42"/>
      <c r="N163" s="42"/>
      <c r="O163" s="42"/>
      <c r="P163" s="42"/>
      <c r="Q163" s="42"/>
      <c r="S163" s="74"/>
      <c r="U163" s="42"/>
      <c r="V163" s="42"/>
      <c r="W163" s="42"/>
      <c r="X163" s="42"/>
      <c r="Y163" s="42"/>
      <c r="Z163" s="42"/>
      <c r="AA163" s="42"/>
      <c r="AC163" s="42"/>
      <c r="AD163" s="42"/>
      <c r="AE163" s="42"/>
      <c r="AF163" s="42"/>
      <c r="AG163" s="42"/>
      <c r="AH163" s="42"/>
    </row>
    <row r="164" spans="2:34" x14ac:dyDescent="0.25">
      <c r="B164" s="74"/>
      <c r="D164" s="42"/>
      <c r="E164" s="42"/>
      <c r="F164" s="42"/>
      <c r="G164" s="42"/>
      <c r="H164" s="42"/>
      <c r="I164" s="42"/>
      <c r="J164" s="42"/>
      <c r="L164" s="42"/>
      <c r="M164" s="42"/>
      <c r="N164" s="42"/>
      <c r="O164" s="42"/>
      <c r="P164" s="42"/>
      <c r="Q164" s="42"/>
      <c r="S164" s="74"/>
      <c r="U164" s="42"/>
      <c r="V164" s="42"/>
      <c r="W164" s="42"/>
      <c r="X164" s="42"/>
      <c r="Y164" s="42"/>
      <c r="Z164" s="42"/>
      <c r="AA164" s="42"/>
      <c r="AC164" s="42"/>
      <c r="AD164" s="42"/>
      <c r="AE164" s="42"/>
      <c r="AF164" s="42"/>
      <c r="AG164" s="42"/>
      <c r="AH164" s="42"/>
    </row>
    <row r="165" spans="2:34" x14ac:dyDescent="0.25">
      <c r="B165" s="74"/>
      <c r="D165" s="42"/>
      <c r="E165" s="42"/>
      <c r="F165" s="42"/>
      <c r="G165" s="42"/>
      <c r="H165" s="42"/>
      <c r="I165" s="42"/>
      <c r="J165" s="42"/>
      <c r="L165" s="42"/>
      <c r="M165" s="42"/>
      <c r="N165" s="42"/>
      <c r="O165" s="42"/>
      <c r="P165" s="42"/>
      <c r="Q165" s="42"/>
      <c r="S165" s="74"/>
      <c r="U165" s="42"/>
      <c r="V165" s="42"/>
      <c r="W165" s="42"/>
      <c r="X165" s="42"/>
      <c r="Y165" s="42"/>
      <c r="Z165" s="42"/>
      <c r="AA165" s="42"/>
      <c r="AC165" s="42"/>
      <c r="AD165" s="42"/>
      <c r="AE165" s="42"/>
      <c r="AF165" s="42"/>
      <c r="AG165" s="42"/>
      <c r="AH165" s="42"/>
    </row>
    <row r="166" spans="2:34" x14ac:dyDescent="0.25">
      <c r="B166" s="74"/>
      <c r="D166" s="42"/>
      <c r="E166" s="42"/>
      <c r="F166" s="42"/>
      <c r="G166" s="42"/>
      <c r="H166" s="42"/>
      <c r="I166" s="42"/>
      <c r="J166" s="42"/>
      <c r="L166" s="42"/>
      <c r="M166" s="42"/>
      <c r="N166" s="42"/>
      <c r="O166" s="42"/>
      <c r="P166" s="42"/>
      <c r="Q166" s="42"/>
      <c r="S166" s="74"/>
      <c r="U166" s="42"/>
      <c r="V166" s="42"/>
      <c r="W166" s="42"/>
      <c r="X166" s="42"/>
      <c r="Y166" s="42"/>
      <c r="Z166" s="42"/>
      <c r="AA166" s="42"/>
      <c r="AC166" s="42"/>
      <c r="AD166" s="42"/>
      <c r="AE166" s="42"/>
      <c r="AF166" s="42"/>
      <c r="AG166" s="42"/>
      <c r="AH166" s="42"/>
    </row>
    <row r="167" spans="2:34" x14ac:dyDescent="0.25">
      <c r="B167" s="74"/>
      <c r="D167" s="42"/>
      <c r="E167" s="42"/>
      <c r="F167" s="42"/>
      <c r="G167" s="42"/>
      <c r="H167" s="42"/>
      <c r="I167" s="42"/>
      <c r="J167" s="42"/>
      <c r="L167" s="42"/>
      <c r="M167" s="42"/>
      <c r="N167" s="42"/>
      <c r="O167" s="42"/>
      <c r="P167" s="42"/>
      <c r="Q167" s="42"/>
      <c r="S167" s="74"/>
      <c r="U167" s="42"/>
      <c r="V167" s="42"/>
      <c r="W167" s="42"/>
      <c r="X167" s="42"/>
      <c r="Y167" s="42"/>
      <c r="Z167" s="42"/>
      <c r="AA167" s="42"/>
      <c r="AC167" s="42"/>
      <c r="AD167" s="42"/>
      <c r="AE167" s="42"/>
      <c r="AF167" s="42"/>
      <c r="AG167" s="42"/>
      <c r="AH167" s="42"/>
    </row>
    <row r="168" spans="2:34" x14ac:dyDescent="0.25">
      <c r="B168" s="74"/>
      <c r="D168" s="42"/>
      <c r="E168" s="42"/>
      <c r="F168" s="42"/>
      <c r="G168" s="42"/>
      <c r="H168" s="42"/>
      <c r="I168" s="42"/>
      <c r="J168" s="42"/>
      <c r="L168" s="42"/>
      <c r="M168" s="42"/>
      <c r="N168" s="42"/>
      <c r="O168" s="42"/>
      <c r="P168" s="42"/>
      <c r="Q168" s="42"/>
      <c r="S168" s="74"/>
      <c r="U168" s="42"/>
      <c r="V168" s="42"/>
      <c r="W168" s="42"/>
      <c r="X168" s="42"/>
      <c r="Y168" s="42"/>
      <c r="Z168" s="42"/>
      <c r="AA168" s="42"/>
      <c r="AC168" s="42"/>
      <c r="AD168" s="42"/>
      <c r="AE168" s="42"/>
      <c r="AF168" s="42"/>
      <c r="AG168" s="42"/>
      <c r="AH168" s="42"/>
    </row>
    <row r="169" spans="2:34" x14ac:dyDescent="0.25">
      <c r="B169" s="74"/>
      <c r="D169" s="42"/>
      <c r="E169" s="42"/>
      <c r="F169" s="42"/>
      <c r="G169" s="42"/>
      <c r="H169" s="42"/>
      <c r="I169" s="42"/>
      <c r="J169" s="42"/>
      <c r="L169" s="42"/>
      <c r="M169" s="42"/>
      <c r="N169" s="42"/>
      <c r="O169" s="42"/>
      <c r="P169" s="42"/>
      <c r="Q169" s="42"/>
      <c r="S169" s="74"/>
      <c r="U169" s="42"/>
      <c r="V169" s="42"/>
      <c r="W169" s="42"/>
      <c r="X169" s="42"/>
      <c r="Y169" s="42"/>
      <c r="Z169" s="42"/>
      <c r="AA169" s="42"/>
      <c r="AC169" s="42"/>
      <c r="AD169" s="42"/>
      <c r="AE169" s="42"/>
      <c r="AF169" s="42"/>
      <c r="AG169" s="42"/>
      <c r="AH169" s="42"/>
    </row>
    <row r="170" spans="2:34" x14ac:dyDescent="0.25">
      <c r="B170" s="74"/>
      <c r="D170" s="42"/>
      <c r="E170" s="42"/>
      <c r="F170" s="42"/>
      <c r="G170" s="42"/>
      <c r="H170" s="42"/>
      <c r="I170" s="42"/>
      <c r="J170" s="42"/>
      <c r="L170" s="42"/>
      <c r="M170" s="42"/>
      <c r="N170" s="42"/>
      <c r="O170" s="42"/>
      <c r="P170" s="42"/>
      <c r="Q170" s="42"/>
      <c r="S170" s="74"/>
      <c r="U170" s="42"/>
      <c r="V170" s="42"/>
      <c r="W170" s="42"/>
      <c r="X170" s="42"/>
      <c r="Y170" s="42"/>
      <c r="Z170" s="42"/>
      <c r="AA170" s="42"/>
      <c r="AC170" s="42"/>
      <c r="AD170" s="42"/>
      <c r="AE170" s="42"/>
      <c r="AF170" s="42"/>
      <c r="AG170" s="42"/>
      <c r="AH170" s="42"/>
    </row>
    <row r="171" spans="2:34" x14ac:dyDescent="0.25">
      <c r="B171" s="74"/>
      <c r="D171" s="42"/>
      <c r="E171" s="42"/>
      <c r="F171" s="42"/>
      <c r="G171" s="42"/>
      <c r="H171" s="42"/>
      <c r="I171" s="42"/>
      <c r="J171" s="42"/>
      <c r="L171" s="42"/>
      <c r="M171" s="42"/>
      <c r="N171" s="42"/>
      <c r="O171" s="42"/>
      <c r="P171" s="42"/>
      <c r="Q171" s="42"/>
      <c r="S171" s="74"/>
      <c r="U171" s="42"/>
      <c r="V171" s="42"/>
      <c r="W171" s="42"/>
      <c r="X171" s="42"/>
      <c r="Y171" s="42"/>
      <c r="Z171" s="42"/>
      <c r="AA171" s="42"/>
      <c r="AC171" s="42"/>
      <c r="AD171" s="42"/>
      <c r="AE171" s="42"/>
      <c r="AF171" s="42"/>
      <c r="AG171" s="42"/>
      <c r="AH171" s="42"/>
    </row>
    <row r="172" spans="2:34" x14ac:dyDescent="0.25">
      <c r="B172" s="74"/>
      <c r="D172" s="42"/>
      <c r="E172" s="42"/>
      <c r="F172" s="42"/>
      <c r="G172" s="42"/>
      <c r="H172" s="42"/>
      <c r="I172" s="42"/>
      <c r="J172" s="42"/>
      <c r="L172" s="42"/>
      <c r="M172" s="42"/>
      <c r="N172" s="42"/>
      <c r="O172" s="42"/>
      <c r="P172" s="42"/>
      <c r="Q172" s="42"/>
      <c r="S172" s="74"/>
      <c r="U172" s="42"/>
      <c r="V172" s="42"/>
      <c r="W172" s="42"/>
      <c r="X172" s="42"/>
      <c r="Y172" s="42"/>
      <c r="Z172" s="42"/>
      <c r="AA172" s="42"/>
      <c r="AC172" s="42"/>
      <c r="AD172" s="42"/>
      <c r="AE172" s="42"/>
      <c r="AF172" s="42"/>
      <c r="AG172" s="42"/>
      <c r="AH172" s="42"/>
    </row>
    <row r="173" spans="2:34" x14ac:dyDescent="0.25">
      <c r="B173" s="74"/>
      <c r="D173" s="42"/>
      <c r="E173" s="42"/>
      <c r="F173" s="42"/>
      <c r="G173" s="42"/>
      <c r="H173" s="42"/>
      <c r="I173" s="42"/>
      <c r="J173" s="42"/>
      <c r="L173" s="42"/>
      <c r="M173" s="42"/>
      <c r="N173" s="42"/>
      <c r="O173" s="42"/>
      <c r="P173" s="42"/>
      <c r="Q173" s="42"/>
      <c r="S173" s="74"/>
      <c r="U173" s="42"/>
      <c r="V173" s="42"/>
      <c r="W173" s="42"/>
      <c r="X173" s="42"/>
      <c r="Y173" s="42"/>
      <c r="Z173" s="42"/>
      <c r="AA173" s="42"/>
      <c r="AC173" s="42"/>
      <c r="AD173" s="42"/>
      <c r="AE173" s="42"/>
      <c r="AF173" s="42"/>
      <c r="AG173" s="42"/>
      <c r="AH173" s="42"/>
    </row>
    <row r="174" spans="2:34" x14ac:dyDescent="0.25">
      <c r="B174" s="74"/>
      <c r="D174" s="42"/>
      <c r="E174" s="42"/>
      <c r="F174" s="42"/>
      <c r="G174" s="42"/>
      <c r="H174" s="42"/>
      <c r="I174" s="42"/>
      <c r="J174" s="42"/>
      <c r="L174" s="42"/>
      <c r="M174" s="42"/>
      <c r="N174" s="42"/>
      <c r="O174" s="42"/>
      <c r="P174" s="42"/>
      <c r="Q174" s="42"/>
      <c r="S174" s="74"/>
      <c r="U174" s="42"/>
      <c r="V174" s="42"/>
      <c r="W174" s="42"/>
      <c r="X174" s="42"/>
      <c r="Y174" s="42"/>
      <c r="Z174" s="42"/>
      <c r="AA174" s="42"/>
      <c r="AC174" s="42"/>
      <c r="AD174" s="42"/>
      <c r="AE174" s="42"/>
      <c r="AF174" s="42"/>
      <c r="AG174" s="42"/>
      <c r="AH174" s="42"/>
    </row>
    <row r="175" spans="2:34" x14ac:dyDescent="0.25">
      <c r="B175" s="74"/>
      <c r="D175" s="42"/>
      <c r="E175" s="42"/>
      <c r="F175" s="42"/>
      <c r="G175" s="42"/>
      <c r="H175" s="42"/>
      <c r="I175" s="42"/>
      <c r="J175" s="42"/>
      <c r="L175" s="42"/>
      <c r="M175" s="42"/>
      <c r="N175" s="42"/>
      <c r="O175" s="42"/>
      <c r="P175" s="42"/>
      <c r="Q175" s="42"/>
      <c r="S175" s="74"/>
      <c r="U175" s="42"/>
      <c r="V175" s="42"/>
      <c r="W175" s="42"/>
      <c r="X175" s="42"/>
      <c r="Y175" s="42"/>
      <c r="Z175" s="42"/>
      <c r="AA175" s="42"/>
      <c r="AC175" s="42"/>
      <c r="AD175" s="42"/>
      <c r="AE175" s="42"/>
      <c r="AF175" s="42"/>
      <c r="AG175" s="42"/>
      <c r="AH175" s="42"/>
    </row>
    <row r="176" spans="2:34" x14ac:dyDescent="0.25">
      <c r="B176" s="74"/>
      <c r="D176" s="42"/>
      <c r="E176" s="42"/>
      <c r="F176" s="42"/>
      <c r="G176" s="42"/>
      <c r="H176" s="42"/>
      <c r="I176" s="42"/>
      <c r="J176" s="42"/>
      <c r="L176" s="42"/>
      <c r="M176" s="42"/>
      <c r="N176" s="42"/>
      <c r="O176" s="42"/>
      <c r="P176" s="42"/>
      <c r="Q176" s="42"/>
      <c r="S176" s="74"/>
      <c r="U176" s="42"/>
      <c r="V176" s="42"/>
      <c r="W176" s="42"/>
      <c r="X176" s="42"/>
      <c r="Y176" s="42"/>
      <c r="Z176" s="42"/>
      <c r="AA176" s="42"/>
      <c r="AC176" s="42"/>
      <c r="AD176" s="42"/>
      <c r="AE176" s="42"/>
      <c r="AF176" s="42"/>
      <c r="AG176" s="42"/>
      <c r="AH176" s="42"/>
    </row>
    <row r="177" spans="2:34" x14ac:dyDescent="0.25">
      <c r="B177" s="74"/>
      <c r="D177" s="42"/>
      <c r="E177" s="42"/>
      <c r="F177" s="42"/>
      <c r="G177" s="42"/>
      <c r="H177" s="42"/>
      <c r="I177" s="42"/>
      <c r="J177" s="42"/>
      <c r="L177" s="42"/>
      <c r="M177" s="42"/>
      <c r="N177" s="42"/>
      <c r="O177" s="42"/>
      <c r="P177" s="42"/>
      <c r="Q177" s="42"/>
      <c r="S177" s="74"/>
      <c r="U177" s="42"/>
      <c r="V177" s="42"/>
      <c r="W177" s="42"/>
      <c r="X177" s="42"/>
      <c r="Y177" s="42"/>
      <c r="Z177" s="42"/>
      <c r="AA177" s="42"/>
      <c r="AC177" s="42"/>
      <c r="AD177" s="42"/>
      <c r="AE177" s="42"/>
      <c r="AF177" s="42"/>
      <c r="AG177" s="42"/>
      <c r="AH177" s="42"/>
    </row>
    <row r="178" spans="2:34" x14ac:dyDescent="0.25">
      <c r="B178" s="74"/>
      <c r="D178" s="42"/>
      <c r="E178" s="42"/>
      <c r="F178" s="42"/>
      <c r="G178" s="42"/>
      <c r="H178" s="42"/>
      <c r="I178" s="42"/>
      <c r="J178" s="42"/>
      <c r="L178" s="42"/>
      <c r="M178" s="42"/>
      <c r="N178" s="42"/>
      <c r="O178" s="42"/>
      <c r="P178" s="42"/>
      <c r="Q178" s="42"/>
      <c r="S178" s="74"/>
      <c r="U178" s="42"/>
      <c r="V178" s="42"/>
      <c r="W178" s="42"/>
      <c r="X178" s="42"/>
      <c r="Y178" s="42"/>
      <c r="Z178" s="42"/>
      <c r="AA178" s="42"/>
      <c r="AC178" s="42"/>
      <c r="AD178" s="42"/>
      <c r="AE178" s="42"/>
      <c r="AF178" s="42"/>
      <c r="AG178" s="42"/>
      <c r="AH178" s="42"/>
    </row>
    <row r="179" spans="2:34" x14ac:dyDescent="0.25">
      <c r="B179" s="74"/>
      <c r="D179" s="42"/>
      <c r="E179" s="42"/>
      <c r="F179" s="42"/>
      <c r="G179" s="42"/>
      <c r="H179" s="42"/>
      <c r="I179" s="42"/>
      <c r="J179" s="42"/>
      <c r="L179" s="42"/>
      <c r="M179" s="42"/>
      <c r="N179" s="42"/>
      <c r="O179" s="42"/>
      <c r="P179" s="42"/>
      <c r="Q179" s="42"/>
      <c r="S179" s="74"/>
      <c r="U179" s="42"/>
      <c r="V179" s="42"/>
      <c r="W179" s="42"/>
      <c r="X179" s="42"/>
      <c r="Y179" s="42"/>
      <c r="Z179" s="42"/>
      <c r="AA179" s="42"/>
      <c r="AC179" s="42"/>
      <c r="AD179" s="42"/>
      <c r="AE179" s="42"/>
      <c r="AF179" s="42"/>
      <c r="AG179" s="42"/>
      <c r="AH179" s="42"/>
    </row>
    <row r="180" spans="2:34" x14ac:dyDescent="0.25">
      <c r="B180" s="74"/>
      <c r="D180" s="42"/>
      <c r="E180" s="42"/>
      <c r="F180" s="42"/>
      <c r="G180" s="42"/>
      <c r="H180" s="42"/>
      <c r="I180" s="42"/>
      <c r="J180" s="42"/>
      <c r="L180" s="42"/>
      <c r="M180" s="42"/>
      <c r="N180" s="42"/>
      <c r="O180" s="42"/>
      <c r="P180" s="42"/>
      <c r="Q180" s="42"/>
      <c r="S180" s="74"/>
      <c r="U180" s="42"/>
      <c r="V180" s="42"/>
      <c r="W180" s="42"/>
      <c r="X180" s="42"/>
      <c r="Y180" s="42"/>
      <c r="Z180" s="42"/>
      <c r="AA180" s="42"/>
      <c r="AC180" s="42"/>
      <c r="AD180" s="42"/>
      <c r="AE180" s="42"/>
      <c r="AF180" s="42"/>
      <c r="AG180" s="42"/>
      <c r="AH180" s="42"/>
    </row>
    <row r="181" spans="2:34" x14ac:dyDescent="0.25">
      <c r="B181" s="74"/>
      <c r="D181" s="42"/>
      <c r="E181" s="42"/>
      <c r="F181" s="42"/>
      <c r="G181" s="42"/>
      <c r="H181" s="42"/>
      <c r="I181" s="42"/>
      <c r="J181" s="42"/>
      <c r="L181" s="42"/>
      <c r="M181" s="42"/>
      <c r="N181" s="42"/>
      <c r="O181" s="42"/>
      <c r="P181" s="42"/>
      <c r="Q181" s="42"/>
      <c r="S181" s="74"/>
      <c r="U181" s="42"/>
      <c r="V181" s="42"/>
      <c r="W181" s="42"/>
      <c r="X181" s="42"/>
      <c r="Y181" s="42"/>
      <c r="Z181" s="42"/>
      <c r="AA181" s="42"/>
      <c r="AC181" s="42"/>
      <c r="AD181" s="42"/>
      <c r="AE181" s="42"/>
      <c r="AF181" s="42"/>
      <c r="AG181" s="42"/>
      <c r="AH181" s="42"/>
    </row>
    <row r="182" spans="2:34" x14ac:dyDescent="0.25">
      <c r="B182" s="74"/>
      <c r="D182" s="42"/>
      <c r="E182" s="42"/>
      <c r="F182" s="42"/>
      <c r="G182" s="42"/>
      <c r="H182" s="42"/>
      <c r="I182" s="42"/>
      <c r="J182" s="42"/>
      <c r="L182" s="42"/>
      <c r="M182" s="42"/>
      <c r="N182" s="42"/>
      <c r="O182" s="42"/>
      <c r="P182" s="42"/>
      <c r="Q182" s="42"/>
      <c r="S182" s="74"/>
      <c r="U182" s="42"/>
      <c r="V182" s="42"/>
      <c r="W182" s="42"/>
      <c r="X182" s="42"/>
      <c r="Y182" s="42"/>
      <c r="Z182" s="42"/>
      <c r="AA182" s="42"/>
      <c r="AC182" s="42"/>
      <c r="AD182" s="42"/>
      <c r="AE182" s="42"/>
      <c r="AF182" s="42"/>
      <c r="AG182" s="42"/>
      <c r="AH182" s="42"/>
    </row>
    <row r="183" spans="2:34" x14ac:dyDescent="0.25">
      <c r="B183" s="74"/>
      <c r="D183" s="42"/>
      <c r="E183" s="42"/>
      <c r="F183" s="42"/>
      <c r="G183" s="42"/>
      <c r="H183" s="42"/>
      <c r="I183" s="42"/>
      <c r="J183" s="42"/>
      <c r="L183" s="42"/>
      <c r="M183" s="42"/>
      <c r="N183" s="42"/>
      <c r="O183" s="42"/>
      <c r="P183" s="42"/>
      <c r="Q183" s="42"/>
      <c r="S183" s="74"/>
      <c r="U183" s="42"/>
      <c r="V183" s="42"/>
      <c r="W183" s="42"/>
      <c r="X183" s="42"/>
      <c r="Y183" s="42"/>
      <c r="Z183" s="42"/>
      <c r="AA183" s="42"/>
      <c r="AC183" s="42"/>
      <c r="AD183" s="42"/>
      <c r="AE183" s="42"/>
      <c r="AF183" s="42"/>
      <c r="AG183" s="42"/>
      <c r="AH183" s="42"/>
    </row>
    <row r="184" spans="2:34" x14ac:dyDescent="0.25">
      <c r="B184" s="74"/>
      <c r="D184" s="42"/>
      <c r="E184" s="42"/>
      <c r="F184" s="42"/>
      <c r="G184" s="42"/>
      <c r="H184" s="42"/>
      <c r="I184" s="42"/>
      <c r="J184" s="42"/>
      <c r="L184" s="42"/>
      <c r="M184" s="42"/>
      <c r="N184" s="42"/>
      <c r="O184" s="42"/>
      <c r="P184" s="42"/>
      <c r="Q184" s="42"/>
      <c r="S184" s="74"/>
      <c r="U184" s="42"/>
      <c r="V184" s="42"/>
      <c r="W184" s="42"/>
      <c r="X184" s="42"/>
      <c r="Y184" s="42"/>
      <c r="Z184" s="42"/>
      <c r="AA184" s="42"/>
      <c r="AC184" s="42"/>
      <c r="AD184" s="42"/>
      <c r="AE184" s="42"/>
      <c r="AF184" s="42"/>
      <c r="AG184" s="42"/>
      <c r="AH184" s="42"/>
    </row>
    <row r="185" spans="2:34" x14ac:dyDescent="0.25">
      <c r="B185" s="74"/>
      <c r="D185" s="42"/>
      <c r="E185" s="42"/>
      <c r="F185" s="42"/>
      <c r="G185" s="42"/>
      <c r="H185" s="42"/>
      <c r="I185" s="42"/>
      <c r="J185" s="42"/>
      <c r="L185" s="42"/>
      <c r="M185" s="42"/>
      <c r="N185" s="42"/>
      <c r="O185" s="42"/>
      <c r="P185" s="42"/>
      <c r="Q185" s="42"/>
      <c r="S185" s="74"/>
      <c r="U185" s="42"/>
      <c r="V185" s="42"/>
      <c r="W185" s="42"/>
      <c r="X185" s="42"/>
      <c r="Y185" s="42"/>
      <c r="Z185" s="42"/>
      <c r="AA185" s="42"/>
      <c r="AC185" s="42"/>
      <c r="AD185" s="42"/>
      <c r="AE185" s="42"/>
      <c r="AF185" s="42"/>
      <c r="AG185" s="42"/>
      <c r="AH185" s="42"/>
    </row>
    <row r="186" spans="2:34" x14ac:dyDescent="0.25">
      <c r="B186" s="74"/>
      <c r="D186" s="42"/>
      <c r="E186" s="42"/>
      <c r="F186" s="42"/>
      <c r="G186" s="42"/>
      <c r="H186" s="42"/>
      <c r="I186" s="42"/>
      <c r="J186" s="42"/>
      <c r="L186" s="42"/>
      <c r="M186" s="42"/>
      <c r="N186" s="42"/>
      <c r="O186" s="42"/>
      <c r="P186" s="42"/>
      <c r="Q186" s="42"/>
      <c r="S186" s="74"/>
      <c r="U186" s="42"/>
      <c r="V186" s="42"/>
      <c r="W186" s="42"/>
      <c r="X186" s="42"/>
      <c r="Y186" s="42"/>
      <c r="Z186" s="42"/>
      <c r="AA186" s="42"/>
      <c r="AC186" s="42"/>
      <c r="AD186" s="42"/>
      <c r="AE186" s="42"/>
      <c r="AF186" s="42"/>
      <c r="AG186" s="42"/>
      <c r="AH186" s="42"/>
    </row>
    <row r="187" spans="2:34" x14ac:dyDescent="0.25">
      <c r="B187" s="74"/>
      <c r="D187" s="42"/>
      <c r="E187" s="42"/>
      <c r="F187" s="42"/>
      <c r="G187" s="42"/>
      <c r="H187" s="42"/>
      <c r="I187" s="42"/>
      <c r="J187" s="42"/>
      <c r="L187" s="42"/>
      <c r="M187" s="42"/>
      <c r="N187" s="42"/>
      <c r="O187" s="42"/>
      <c r="P187" s="42"/>
      <c r="Q187" s="42"/>
      <c r="S187" s="74"/>
      <c r="U187" s="42"/>
      <c r="V187" s="42"/>
      <c r="W187" s="42"/>
      <c r="X187" s="42"/>
      <c r="Y187" s="42"/>
      <c r="Z187" s="42"/>
      <c r="AA187" s="42"/>
      <c r="AC187" s="42"/>
      <c r="AD187" s="42"/>
      <c r="AE187" s="42"/>
      <c r="AF187" s="42"/>
      <c r="AG187" s="42"/>
      <c r="AH187" s="42"/>
    </row>
    <row r="188" spans="2:34" x14ac:dyDescent="0.25">
      <c r="B188" s="74"/>
      <c r="D188" s="42"/>
      <c r="E188" s="42"/>
      <c r="F188" s="42"/>
      <c r="G188" s="42"/>
      <c r="H188" s="42"/>
      <c r="I188" s="42"/>
      <c r="J188" s="42"/>
      <c r="L188" s="42"/>
      <c r="M188" s="42"/>
      <c r="N188" s="42"/>
      <c r="O188" s="42"/>
      <c r="P188" s="42"/>
      <c r="Q188" s="42"/>
      <c r="S188" s="74"/>
      <c r="U188" s="42"/>
      <c r="V188" s="42"/>
      <c r="W188" s="42"/>
      <c r="X188" s="42"/>
      <c r="Y188" s="42"/>
      <c r="Z188" s="42"/>
      <c r="AA188" s="42"/>
      <c r="AC188" s="42"/>
      <c r="AD188" s="42"/>
      <c r="AE188" s="42"/>
      <c r="AF188" s="42"/>
      <c r="AG188" s="42"/>
      <c r="AH188" s="42"/>
    </row>
    <row r="189" spans="2:34" x14ac:dyDescent="0.25">
      <c r="B189" s="74"/>
      <c r="D189" s="42"/>
      <c r="E189" s="42"/>
      <c r="F189" s="42"/>
      <c r="G189" s="42"/>
      <c r="H189" s="42"/>
      <c r="I189" s="42"/>
      <c r="J189" s="42"/>
      <c r="L189" s="42"/>
      <c r="M189" s="42"/>
      <c r="N189" s="42"/>
      <c r="O189" s="42"/>
      <c r="P189" s="42"/>
      <c r="Q189" s="42"/>
      <c r="S189" s="74"/>
      <c r="U189" s="42"/>
      <c r="V189" s="42"/>
      <c r="W189" s="42"/>
      <c r="X189" s="42"/>
      <c r="Y189" s="42"/>
      <c r="Z189" s="42"/>
      <c r="AA189" s="42"/>
      <c r="AC189" s="42"/>
      <c r="AD189" s="42"/>
      <c r="AE189" s="42"/>
      <c r="AF189" s="42"/>
      <c r="AG189" s="42"/>
      <c r="AH189" s="42"/>
    </row>
    <row r="190" spans="2:34" x14ac:dyDescent="0.25">
      <c r="B190" s="74"/>
      <c r="D190" s="42"/>
      <c r="E190" s="42"/>
      <c r="F190" s="42"/>
      <c r="G190" s="42"/>
      <c r="H190" s="42"/>
      <c r="I190" s="42"/>
      <c r="J190" s="42"/>
      <c r="L190" s="42"/>
      <c r="M190" s="42"/>
      <c r="N190" s="42"/>
      <c r="O190" s="42"/>
      <c r="P190" s="42"/>
      <c r="Q190" s="42"/>
      <c r="S190" s="74"/>
      <c r="U190" s="42"/>
      <c r="V190" s="42"/>
      <c r="W190" s="42"/>
      <c r="X190" s="42"/>
      <c r="Y190" s="42"/>
      <c r="Z190" s="42"/>
      <c r="AA190" s="42"/>
      <c r="AC190" s="42"/>
      <c r="AD190" s="42"/>
      <c r="AE190" s="42"/>
      <c r="AF190" s="42"/>
      <c r="AG190" s="42"/>
      <c r="AH190" s="42"/>
    </row>
    <row r="191" spans="2:34" x14ac:dyDescent="0.25">
      <c r="B191" s="74"/>
      <c r="D191" s="42"/>
      <c r="E191" s="42"/>
      <c r="F191" s="42"/>
      <c r="G191" s="42"/>
      <c r="H191" s="42"/>
      <c r="I191" s="42"/>
      <c r="J191" s="42"/>
      <c r="L191" s="42"/>
      <c r="M191" s="42"/>
      <c r="N191" s="42"/>
      <c r="O191" s="42"/>
      <c r="P191" s="42"/>
      <c r="Q191" s="42"/>
      <c r="S191" s="74"/>
      <c r="U191" s="42"/>
      <c r="V191" s="42"/>
      <c r="W191" s="42"/>
      <c r="X191" s="42"/>
      <c r="Y191" s="42"/>
      <c r="Z191" s="42"/>
      <c r="AA191" s="42"/>
      <c r="AC191" s="42"/>
      <c r="AD191" s="42"/>
      <c r="AE191" s="42"/>
      <c r="AF191" s="42"/>
      <c r="AG191" s="42"/>
      <c r="AH191" s="42"/>
    </row>
    <row r="192" spans="2:34" x14ac:dyDescent="0.25">
      <c r="B192" s="74"/>
      <c r="D192" s="42"/>
      <c r="E192" s="42"/>
      <c r="F192" s="42"/>
      <c r="G192" s="42"/>
      <c r="H192" s="42"/>
      <c r="I192" s="42"/>
      <c r="J192" s="42"/>
      <c r="L192" s="42"/>
      <c r="M192" s="42"/>
      <c r="N192" s="42"/>
      <c r="O192" s="42"/>
      <c r="P192" s="42"/>
      <c r="Q192" s="42"/>
      <c r="S192" s="74"/>
      <c r="U192" s="42"/>
      <c r="V192" s="42"/>
      <c r="W192" s="42"/>
      <c r="X192" s="42"/>
      <c r="Y192" s="42"/>
      <c r="Z192" s="42"/>
      <c r="AA192" s="42"/>
      <c r="AC192" s="42"/>
      <c r="AD192" s="42"/>
      <c r="AE192" s="42"/>
      <c r="AF192" s="42"/>
      <c r="AG192" s="42"/>
      <c r="AH192" s="42"/>
    </row>
    <row r="193" spans="2:34" x14ac:dyDescent="0.25">
      <c r="B193" s="74"/>
      <c r="D193" s="42"/>
      <c r="E193" s="42"/>
      <c r="F193" s="42"/>
      <c r="G193" s="42"/>
      <c r="H193" s="42"/>
      <c r="I193" s="42"/>
      <c r="J193" s="42"/>
      <c r="L193" s="42"/>
      <c r="M193" s="42"/>
      <c r="N193" s="42"/>
      <c r="O193" s="42"/>
      <c r="P193" s="42"/>
      <c r="Q193" s="42"/>
      <c r="S193" s="74"/>
      <c r="U193" s="42"/>
      <c r="V193" s="42"/>
      <c r="W193" s="42"/>
      <c r="X193" s="42"/>
      <c r="Y193" s="42"/>
      <c r="Z193" s="42"/>
      <c r="AA193" s="42"/>
      <c r="AC193" s="42"/>
      <c r="AD193" s="42"/>
      <c r="AE193" s="42"/>
      <c r="AF193" s="42"/>
      <c r="AG193" s="42"/>
      <c r="AH193" s="42"/>
    </row>
    <row r="194" spans="2:34" x14ac:dyDescent="0.25">
      <c r="B194" s="74"/>
      <c r="D194" s="42"/>
      <c r="E194" s="42"/>
      <c r="F194" s="42"/>
      <c r="G194" s="42"/>
      <c r="H194" s="42"/>
      <c r="I194" s="42"/>
      <c r="J194" s="42"/>
      <c r="L194" s="42"/>
      <c r="M194" s="42"/>
      <c r="N194" s="42"/>
      <c r="O194" s="42"/>
      <c r="P194" s="42"/>
      <c r="Q194" s="42"/>
      <c r="S194" s="74"/>
      <c r="U194" s="42"/>
      <c r="V194" s="42"/>
      <c r="W194" s="42"/>
      <c r="X194" s="42"/>
      <c r="Y194" s="42"/>
      <c r="Z194" s="42"/>
      <c r="AA194" s="42"/>
      <c r="AC194" s="42"/>
      <c r="AD194" s="42"/>
      <c r="AE194" s="42"/>
      <c r="AF194" s="42"/>
      <c r="AG194" s="42"/>
      <c r="AH194" s="42"/>
    </row>
    <row r="195" spans="2:34" x14ac:dyDescent="0.25">
      <c r="B195" s="74"/>
      <c r="D195" s="42"/>
      <c r="E195" s="42"/>
      <c r="F195" s="42"/>
      <c r="G195" s="42"/>
      <c r="H195" s="42"/>
      <c r="I195" s="42"/>
      <c r="J195" s="42"/>
      <c r="L195" s="42"/>
      <c r="M195" s="42"/>
      <c r="N195" s="42"/>
      <c r="O195" s="42"/>
      <c r="P195" s="42"/>
      <c r="Q195" s="42"/>
      <c r="S195" s="74"/>
      <c r="U195" s="42"/>
      <c r="V195" s="42"/>
      <c r="W195" s="42"/>
      <c r="X195" s="42"/>
      <c r="Y195" s="42"/>
      <c r="Z195" s="42"/>
      <c r="AA195" s="42"/>
      <c r="AC195" s="42"/>
      <c r="AD195" s="42"/>
      <c r="AE195" s="42"/>
      <c r="AF195" s="42"/>
      <c r="AG195" s="42"/>
      <c r="AH195" s="42"/>
    </row>
    <row r="196" spans="2:34" x14ac:dyDescent="0.25">
      <c r="B196" s="74"/>
      <c r="D196" s="42"/>
      <c r="E196" s="42"/>
      <c r="F196" s="42"/>
      <c r="G196" s="42"/>
      <c r="H196" s="42"/>
      <c r="I196" s="42"/>
      <c r="J196" s="42"/>
      <c r="L196" s="42"/>
      <c r="M196" s="42"/>
      <c r="N196" s="42"/>
      <c r="O196" s="42"/>
      <c r="P196" s="42"/>
      <c r="Q196" s="42"/>
      <c r="S196" s="74"/>
      <c r="U196" s="42"/>
      <c r="V196" s="42"/>
      <c r="W196" s="42"/>
      <c r="X196" s="42"/>
      <c r="Y196" s="42"/>
      <c r="Z196" s="42"/>
      <c r="AA196" s="42"/>
      <c r="AC196" s="42"/>
      <c r="AD196" s="42"/>
      <c r="AE196" s="42"/>
      <c r="AF196" s="42"/>
      <c r="AG196" s="42"/>
      <c r="AH196" s="42"/>
    </row>
    <row r="197" spans="2:34" x14ac:dyDescent="0.25">
      <c r="B197" s="74"/>
      <c r="D197" s="42"/>
      <c r="E197" s="42"/>
      <c r="F197" s="42"/>
      <c r="G197" s="42"/>
      <c r="H197" s="42"/>
      <c r="I197" s="42"/>
      <c r="J197" s="42"/>
      <c r="L197" s="42"/>
      <c r="M197" s="42"/>
      <c r="N197" s="42"/>
      <c r="O197" s="42"/>
      <c r="P197" s="42"/>
      <c r="Q197" s="42"/>
      <c r="S197" s="74"/>
      <c r="U197" s="42"/>
      <c r="V197" s="42"/>
      <c r="W197" s="42"/>
      <c r="X197" s="42"/>
      <c r="Y197" s="42"/>
      <c r="Z197" s="42"/>
      <c r="AA197" s="42"/>
      <c r="AC197" s="42"/>
      <c r="AD197" s="42"/>
      <c r="AE197" s="42"/>
      <c r="AF197" s="42"/>
      <c r="AG197" s="42"/>
      <c r="AH197" s="42"/>
    </row>
    <row r="198" spans="2:34" x14ac:dyDescent="0.25">
      <c r="B198" s="74"/>
      <c r="D198" s="42"/>
      <c r="E198" s="42"/>
      <c r="F198" s="42"/>
      <c r="G198" s="42"/>
      <c r="H198" s="42"/>
      <c r="I198" s="42"/>
      <c r="J198" s="42"/>
      <c r="L198" s="42"/>
      <c r="M198" s="42"/>
      <c r="N198" s="42"/>
      <c r="O198" s="42"/>
      <c r="P198" s="42"/>
      <c r="Q198" s="42"/>
      <c r="S198" s="74"/>
      <c r="U198" s="42"/>
      <c r="V198" s="42"/>
      <c r="W198" s="42"/>
      <c r="X198" s="42"/>
      <c r="Y198" s="42"/>
      <c r="Z198" s="42"/>
      <c r="AA198" s="42"/>
      <c r="AC198" s="42"/>
      <c r="AD198" s="42"/>
      <c r="AE198" s="42"/>
      <c r="AF198" s="42"/>
      <c r="AG198" s="42"/>
      <c r="AH198" s="42"/>
    </row>
    <row r="199" spans="2:34" x14ac:dyDescent="0.25">
      <c r="B199" s="74"/>
      <c r="D199" s="42"/>
      <c r="E199" s="42"/>
      <c r="F199" s="42"/>
      <c r="G199" s="42"/>
      <c r="H199" s="42"/>
      <c r="I199" s="42"/>
      <c r="J199" s="42"/>
      <c r="L199" s="42"/>
      <c r="M199" s="42"/>
      <c r="N199" s="42"/>
      <c r="O199" s="42"/>
      <c r="P199" s="42"/>
      <c r="Q199" s="42"/>
      <c r="S199" s="74"/>
      <c r="U199" s="42"/>
      <c r="V199" s="42"/>
      <c r="W199" s="42"/>
      <c r="X199" s="42"/>
      <c r="Y199" s="42"/>
      <c r="Z199" s="42"/>
      <c r="AA199" s="42"/>
      <c r="AC199" s="42"/>
      <c r="AD199" s="42"/>
      <c r="AE199" s="42"/>
      <c r="AF199" s="42"/>
      <c r="AG199" s="42"/>
      <c r="AH199" s="42"/>
    </row>
    <row r="200" spans="2:34" x14ac:dyDescent="0.25">
      <c r="B200" s="74"/>
      <c r="D200" s="42"/>
      <c r="E200" s="42"/>
      <c r="F200" s="42"/>
      <c r="G200" s="42"/>
      <c r="H200" s="42"/>
      <c r="I200" s="42"/>
      <c r="J200" s="42"/>
      <c r="L200" s="42"/>
      <c r="M200" s="42"/>
      <c r="N200" s="42"/>
      <c r="O200" s="42"/>
      <c r="P200" s="42"/>
      <c r="Q200" s="42"/>
      <c r="S200" s="74"/>
      <c r="U200" s="42"/>
      <c r="V200" s="42"/>
      <c r="W200" s="42"/>
      <c r="X200" s="42"/>
      <c r="Y200" s="42"/>
      <c r="Z200" s="42"/>
      <c r="AA200" s="42"/>
      <c r="AC200" s="42"/>
      <c r="AD200" s="42"/>
      <c r="AE200" s="42"/>
      <c r="AF200" s="42"/>
      <c r="AG200" s="42"/>
      <c r="AH200" s="42"/>
    </row>
    <row r="201" spans="2:34" x14ac:dyDescent="0.25">
      <c r="B201" s="74"/>
      <c r="D201" s="42"/>
      <c r="E201" s="42"/>
      <c r="F201" s="42"/>
      <c r="G201" s="42"/>
      <c r="H201" s="42"/>
      <c r="I201" s="42"/>
      <c r="J201" s="42"/>
      <c r="L201" s="42"/>
      <c r="M201" s="42"/>
      <c r="N201" s="42"/>
      <c r="O201" s="42"/>
      <c r="P201" s="42"/>
      <c r="Q201" s="42"/>
      <c r="S201" s="74"/>
      <c r="U201" s="42"/>
      <c r="V201" s="42"/>
      <c r="W201" s="42"/>
      <c r="X201" s="42"/>
      <c r="Y201" s="42"/>
      <c r="Z201" s="42"/>
      <c r="AA201" s="42"/>
      <c r="AC201" s="42"/>
      <c r="AD201" s="42"/>
      <c r="AE201" s="42"/>
      <c r="AF201" s="42"/>
      <c r="AG201" s="42"/>
      <c r="AH201" s="42"/>
    </row>
    <row r="202" spans="2:34" x14ac:dyDescent="0.25">
      <c r="B202" s="74"/>
      <c r="D202" s="42"/>
      <c r="E202" s="42"/>
      <c r="F202" s="42"/>
      <c r="G202" s="42"/>
      <c r="H202" s="42"/>
      <c r="I202" s="42"/>
      <c r="J202" s="42"/>
      <c r="L202" s="42"/>
      <c r="M202" s="42"/>
      <c r="N202" s="42"/>
      <c r="O202" s="42"/>
      <c r="P202" s="42"/>
      <c r="Q202" s="42"/>
      <c r="S202" s="74"/>
      <c r="U202" s="42"/>
      <c r="V202" s="42"/>
      <c r="W202" s="42"/>
      <c r="X202" s="42"/>
      <c r="Y202" s="42"/>
      <c r="Z202" s="42"/>
      <c r="AA202" s="42"/>
      <c r="AC202" s="42"/>
      <c r="AD202" s="42"/>
      <c r="AE202" s="42"/>
      <c r="AF202" s="42"/>
      <c r="AG202" s="42"/>
      <c r="AH202" s="42"/>
    </row>
    <row r="203" spans="2:34" x14ac:dyDescent="0.25">
      <c r="B203" s="74"/>
      <c r="D203" s="42"/>
      <c r="E203" s="42"/>
      <c r="F203" s="42"/>
      <c r="G203" s="42"/>
      <c r="H203" s="42"/>
      <c r="I203" s="42"/>
      <c r="J203" s="42"/>
      <c r="L203" s="42"/>
      <c r="M203" s="42"/>
      <c r="N203" s="42"/>
      <c r="O203" s="42"/>
      <c r="P203" s="42"/>
      <c r="Q203" s="42"/>
      <c r="S203" s="74"/>
      <c r="U203" s="42"/>
      <c r="V203" s="42"/>
      <c r="W203" s="42"/>
      <c r="X203" s="42"/>
      <c r="Y203" s="42"/>
      <c r="Z203" s="42"/>
      <c r="AA203" s="42"/>
      <c r="AC203" s="42"/>
      <c r="AD203" s="42"/>
      <c r="AE203" s="42"/>
      <c r="AF203" s="42"/>
      <c r="AG203" s="42"/>
      <c r="AH203" s="42"/>
    </row>
    <row r="204" spans="2:34" x14ac:dyDescent="0.25">
      <c r="B204" s="74"/>
      <c r="D204" s="42"/>
      <c r="E204" s="42"/>
      <c r="F204" s="42"/>
      <c r="G204" s="42"/>
      <c r="H204" s="42"/>
      <c r="I204" s="42"/>
      <c r="J204" s="42"/>
      <c r="L204" s="42"/>
      <c r="M204" s="42"/>
      <c r="N204" s="42"/>
      <c r="O204" s="42"/>
      <c r="P204" s="42"/>
      <c r="Q204" s="42"/>
      <c r="S204" s="74"/>
      <c r="U204" s="42"/>
      <c r="V204" s="42"/>
      <c r="W204" s="42"/>
      <c r="X204" s="42"/>
      <c r="Y204" s="42"/>
      <c r="Z204" s="42"/>
      <c r="AA204" s="42"/>
      <c r="AC204" s="42"/>
      <c r="AD204" s="42"/>
      <c r="AE204" s="42"/>
      <c r="AF204" s="42"/>
      <c r="AG204" s="42"/>
      <c r="AH204" s="42"/>
    </row>
    <row r="205" spans="2:34" x14ac:dyDescent="0.25">
      <c r="B205" s="74"/>
      <c r="D205" s="42"/>
      <c r="E205" s="42"/>
      <c r="F205" s="42"/>
      <c r="G205" s="42"/>
      <c r="H205" s="42"/>
      <c r="I205" s="42"/>
      <c r="J205" s="42"/>
      <c r="L205" s="42"/>
      <c r="M205" s="42"/>
      <c r="N205" s="42"/>
      <c r="O205" s="42"/>
      <c r="P205" s="42"/>
      <c r="Q205" s="42"/>
      <c r="S205" s="74"/>
      <c r="U205" s="42"/>
      <c r="V205" s="42"/>
      <c r="W205" s="42"/>
      <c r="X205" s="42"/>
      <c r="Y205" s="42"/>
      <c r="Z205" s="42"/>
      <c r="AA205" s="42"/>
      <c r="AC205" s="42"/>
      <c r="AD205" s="42"/>
      <c r="AE205" s="42"/>
      <c r="AF205" s="42"/>
      <c r="AG205" s="42"/>
      <c r="AH205" s="42"/>
    </row>
    <row r="206" spans="2:34" x14ac:dyDescent="0.25">
      <c r="B206" s="74"/>
      <c r="D206" s="42"/>
      <c r="E206" s="42"/>
      <c r="F206" s="42"/>
      <c r="G206" s="42"/>
      <c r="H206" s="42"/>
      <c r="I206" s="42"/>
      <c r="J206" s="42"/>
      <c r="L206" s="42"/>
      <c r="M206" s="42"/>
      <c r="N206" s="42"/>
      <c r="O206" s="42"/>
      <c r="P206" s="42"/>
      <c r="Q206" s="42"/>
      <c r="S206" s="74"/>
      <c r="U206" s="42"/>
      <c r="V206" s="42"/>
      <c r="W206" s="42"/>
      <c r="X206" s="42"/>
      <c r="Y206" s="42"/>
      <c r="Z206" s="42"/>
      <c r="AA206" s="42"/>
      <c r="AC206" s="42"/>
      <c r="AD206" s="42"/>
      <c r="AE206" s="42"/>
      <c r="AF206" s="42"/>
      <c r="AG206" s="42"/>
      <c r="AH206" s="42"/>
    </row>
    <row r="207" spans="2:34" x14ac:dyDescent="0.25">
      <c r="B207" s="74"/>
      <c r="D207" s="42"/>
      <c r="E207" s="42"/>
      <c r="F207" s="42"/>
      <c r="G207" s="42"/>
      <c r="H207" s="42"/>
      <c r="I207" s="42"/>
      <c r="J207" s="42"/>
      <c r="L207" s="42"/>
      <c r="M207" s="42"/>
      <c r="N207" s="42"/>
      <c r="O207" s="42"/>
      <c r="P207" s="42"/>
      <c r="Q207" s="42"/>
      <c r="S207" s="74"/>
      <c r="U207" s="42"/>
      <c r="V207" s="42"/>
      <c r="W207" s="42"/>
      <c r="X207" s="42"/>
      <c r="Y207" s="42"/>
      <c r="Z207" s="42"/>
      <c r="AA207" s="42"/>
      <c r="AC207" s="42"/>
      <c r="AD207" s="42"/>
      <c r="AE207" s="42"/>
      <c r="AF207" s="42"/>
      <c r="AG207" s="42"/>
      <c r="AH207" s="42"/>
    </row>
    <row r="208" spans="2:34" x14ac:dyDescent="0.25">
      <c r="B208" s="74"/>
      <c r="D208" s="42"/>
      <c r="E208" s="42"/>
      <c r="F208" s="42"/>
      <c r="G208" s="42"/>
      <c r="H208" s="42"/>
      <c r="I208" s="42"/>
      <c r="J208" s="42"/>
      <c r="L208" s="42"/>
      <c r="M208" s="42"/>
      <c r="N208" s="42"/>
      <c r="O208" s="42"/>
      <c r="P208" s="42"/>
      <c r="Q208" s="42"/>
      <c r="S208" s="74"/>
      <c r="U208" s="42"/>
      <c r="V208" s="42"/>
      <c r="W208" s="42"/>
      <c r="X208" s="42"/>
      <c r="Y208" s="42"/>
      <c r="Z208" s="42"/>
      <c r="AA208" s="42"/>
      <c r="AC208" s="42"/>
      <c r="AD208" s="42"/>
      <c r="AE208" s="42"/>
      <c r="AF208" s="42"/>
      <c r="AG208" s="42"/>
      <c r="AH208" s="42"/>
    </row>
    <row r="209" spans="2:34" x14ac:dyDescent="0.25">
      <c r="B209" s="74"/>
      <c r="D209" s="42"/>
      <c r="E209" s="42"/>
      <c r="F209" s="42"/>
      <c r="G209" s="42"/>
      <c r="H209" s="42"/>
      <c r="I209" s="42"/>
      <c r="J209" s="42"/>
      <c r="L209" s="42"/>
      <c r="M209" s="42"/>
      <c r="N209" s="42"/>
      <c r="O209" s="42"/>
      <c r="P209" s="42"/>
      <c r="Q209" s="42"/>
      <c r="S209" s="74"/>
      <c r="U209" s="42"/>
      <c r="V209" s="42"/>
      <c r="W209" s="42"/>
      <c r="X209" s="42"/>
      <c r="Y209" s="42"/>
      <c r="Z209" s="42"/>
      <c r="AA209" s="42"/>
      <c r="AC209" s="42"/>
      <c r="AD209" s="42"/>
      <c r="AE209" s="42"/>
      <c r="AF209" s="42"/>
      <c r="AG209" s="42"/>
      <c r="AH209" s="42"/>
    </row>
  </sheetData>
  <mergeCells count="4">
    <mergeCell ref="L1:Q1"/>
    <mergeCell ref="U1:Z1"/>
    <mergeCell ref="AC1:AH1"/>
    <mergeCell ref="D1:J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17</vt:i4>
      </vt:variant>
    </vt:vector>
  </HeadingPairs>
  <TitlesOfParts>
    <vt:vector size="34" baseType="lpstr">
      <vt:lpstr>1140H</vt:lpstr>
      <vt:lpstr>Mapping</vt:lpstr>
      <vt:lpstr>CLvsLO</vt:lpstr>
      <vt:lpstr>CL &amp; Data</vt:lpstr>
      <vt:lpstr>Isolations</vt:lpstr>
      <vt:lpstr>IF Response</vt:lpstr>
      <vt:lpstr>IP3</vt:lpstr>
      <vt:lpstr>P1dB CL</vt:lpstr>
      <vt:lpstr>P1dB Pt</vt:lpstr>
      <vt:lpstr>LO Harm-A</vt:lpstr>
      <vt:lpstr>LO Harm-B</vt:lpstr>
      <vt:lpstr>2Rx2L</vt:lpstr>
      <vt:lpstr>2Ix1L</vt:lpstr>
      <vt:lpstr>5Rx0L</vt:lpstr>
      <vt:lpstr>5Rx5L</vt:lpstr>
      <vt:lpstr>5Ix0L</vt:lpstr>
      <vt:lpstr>5Ix5L</vt:lpstr>
      <vt:lpstr>'1140H'!Amp_Diff_2_3</vt:lpstr>
      <vt:lpstr>'1140H'!Amp_Diff_2_3_2</vt:lpstr>
      <vt:lpstr>'1140H'!Amp_Diff_2_4</vt:lpstr>
      <vt:lpstr>'1140H'!Common_RL</vt:lpstr>
      <vt:lpstr>'1140H'!IL_1_4</vt:lpstr>
      <vt:lpstr>'1140H'!IL_1_4_2</vt:lpstr>
      <vt:lpstr>'1140H'!Iso_2_3</vt:lpstr>
      <vt:lpstr>'1140H'!Iso_2_3_2</vt:lpstr>
      <vt:lpstr>'1140H'!Iso_2_4</vt:lpstr>
      <vt:lpstr>'1140H'!Iso_2_4_2</vt:lpstr>
      <vt:lpstr>'CL &amp; Data'!MT3H_0113_ConversionLoss_and_Isolation_A__20dBm</vt:lpstr>
      <vt:lpstr>'CL &amp; Data'!MT3H_0113_ConversionLoss_and_Isolation_B</vt:lpstr>
      <vt:lpstr>'1140H'!Output_3_RL</vt:lpstr>
      <vt:lpstr>'1140H'!Output_4_RL</vt:lpstr>
      <vt:lpstr>'1140H'!Phase_Diff_2_3_1</vt:lpstr>
      <vt:lpstr>'1140H'!Phase_Diff_2_3_2</vt:lpstr>
      <vt:lpstr>'1140H'!Phase_Diff_2_4</vt:lpstr>
    </vt:vector>
  </TitlesOfParts>
  <Company>Marki Microwave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Brandon Takaki</cp:lastModifiedBy>
  <cp:lastPrinted>2012-01-25T23:19:48Z</cp:lastPrinted>
  <dcterms:created xsi:type="dcterms:W3CDTF">2010-12-03T23:31:23Z</dcterms:created>
  <dcterms:modified xsi:type="dcterms:W3CDTF">2021-07-22T18:33:46Z</dcterms:modified>
</cp:coreProperties>
</file>