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media/image1.svg" ContentType="image/sv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160" tabRatio="415" activeTab="1"/>
  </bookViews>
  <sheets>
    <sheet name="About" sheetId="12" r:id="rId1"/>
    <sheet name="Light" sheetId="17" r:id="rId2"/>
  </sheets>
  <definedNames>
    <definedName name="_xlnm.Print_Titles" localSheetId="1">Light!$6:$9</definedName>
    <definedName name="Project_Start" localSheetId="1">Light!$C$6</definedName>
    <definedName name="Project_Start">#REF!</definedName>
    <definedName name="Scrolling_Increment" localSheetId="1">Light!$C$7</definedName>
    <definedName name="Scrolling_Increment">#REF!</definedName>
    <definedName name="Today" localSheetId="1">TODAY()</definedName>
  </definedNames>
  <calcPr calcId="144525"/>
</workbook>
</file>

<file path=xl/sharedStrings.xml><?xml version="1.0" encoding="utf-8"?>
<sst xmlns="http://schemas.openxmlformats.org/spreadsheetml/2006/main" count="48">
  <si>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</si>
  <si>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</si>
  <si>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</si>
  <si>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E-commerce</t>
  </si>
  <si>
    <t>Company name</t>
  </si>
  <si>
    <t>Group16</t>
  </si>
  <si>
    <t>Legend:</t>
  </si>
  <si>
    <t>On track</t>
  </si>
  <si>
    <t>Low risk</t>
  </si>
  <si>
    <t>Med risk</t>
  </si>
  <si>
    <t>High risk</t>
  </si>
  <si>
    <t>Unassigned</t>
  </si>
  <si>
    <t>Project lead</t>
  </si>
  <si>
    <t>Chloe</t>
  </si>
  <si>
    <t>Project Start Date:</t>
  </si>
  <si>
    <t>Scrolling Increment:</t>
  </si>
  <si>
    <t>Milestone description</t>
  </si>
  <si>
    <t>Category</t>
  </si>
  <si>
    <t>Assigned to</t>
  </si>
  <si>
    <t>Progress</t>
  </si>
  <si>
    <t>Start</t>
  </si>
  <si>
    <t>Days</t>
  </si>
  <si>
    <t>Iteration01</t>
  </si>
  <si>
    <t xml:space="preserve">Iteration planning and meeting </t>
  </si>
  <si>
    <t>Goal</t>
  </si>
  <si>
    <t>Complete stakeholder register</t>
  </si>
  <si>
    <t>Low Risk</t>
  </si>
  <si>
    <t>Chloe,Stella</t>
  </si>
  <si>
    <t>Design persona</t>
  </si>
  <si>
    <t>On Track</t>
  </si>
  <si>
    <t>Chloe,Stella,Cookie</t>
  </si>
  <si>
    <t>Review and test persona</t>
  </si>
  <si>
    <t>Med Risk</t>
  </si>
  <si>
    <t>Chloe,Cookie</t>
  </si>
  <si>
    <t>Complete progress report</t>
  </si>
  <si>
    <t>Milestone</t>
  </si>
  <si>
    <t>Chloe,Stella,Cookie,Olivia</t>
  </si>
  <si>
    <t>Iteration02</t>
  </si>
  <si>
    <t>Stella</t>
  </si>
  <si>
    <t>Complete resource needs</t>
  </si>
  <si>
    <t>Review the resource needs</t>
  </si>
  <si>
    <t>Olivia</t>
  </si>
  <si>
    <t>Complete Gantt chart</t>
  </si>
  <si>
    <t>Chole</t>
  </si>
  <si>
    <t>Iteration03</t>
  </si>
  <si>
    <t>Complete risk register</t>
  </si>
  <si>
    <t>Complete user acceptance tests</t>
  </si>
  <si>
    <t>review the risk register and the UAT</t>
  </si>
</sst>
</file>

<file path=xl/styles.xml><?xml version="1.0" encoding="utf-8"?>
<styleSheet xmlns="http://schemas.openxmlformats.org/spreadsheetml/2006/main">
  <numFmts count="4">
    <numFmt numFmtId="176" formatCode="d"/>
    <numFmt numFmtId="42" formatCode="_ &quot;￥&quot;* #,##0_ ;_ &quot;￥&quot;* \-#,##0_ ;_ &quot;￥&quot;* &quot;-&quot;_ ;_ @_ "/>
    <numFmt numFmtId="177" formatCode="_(* #,##0.00_);_(* \(#,##0.00\);_(* &quot;-&quot;??_);_(@_)"/>
    <numFmt numFmtId="44" formatCode="_ &quot;￥&quot;* #,##0.00_ ;_ &quot;￥&quot;* \-#,##0.00_ ;_ &quot;￥&quot;* &quot;-&quot;??_ ;_ @_ "/>
  </numFmts>
  <fonts count="43">
    <font>
      <sz val="11"/>
      <color theme="1"/>
      <name val="宋体"/>
      <charset val="134"/>
      <scheme val="minor"/>
    </font>
    <font>
      <sz val="11"/>
      <color theme="0"/>
      <name val="宋体"/>
      <charset val="134"/>
      <scheme val="minor"/>
    </font>
    <font>
      <b/>
      <sz val="26"/>
      <name val="宋体"/>
      <charset val="134"/>
      <scheme val="major"/>
    </font>
    <font>
      <b/>
      <sz val="22"/>
      <name val="宋体"/>
      <charset val="134"/>
      <scheme val="major"/>
    </font>
    <font>
      <b/>
      <sz val="20"/>
      <name val="宋体"/>
      <charset val="134"/>
      <scheme val="major"/>
    </font>
    <font>
      <sz val="11"/>
      <name val="宋体"/>
      <charset val="134"/>
      <scheme val="minor"/>
    </font>
    <font>
      <b/>
      <sz val="16"/>
      <name val="宋体"/>
      <charset val="134"/>
      <scheme val="minor"/>
    </font>
    <font>
      <sz val="14"/>
      <name val="宋体"/>
      <charset val="134"/>
      <scheme val="minor"/>
    </font>
    <font>
      <b/>
      <sz val="11"/>
      <color theme="0"/>
      <name val="宋体"/>
      <charset val="134"/>
      <scheme val="minor"/>
    </font>
    <font>
      <b/>
      <sz val="11"/>
      <name val="宋体"/>
      <charset val="134"/>
      <scheme val="minor"/>
    </font>
    <font>
      <b/>
      <sz val="11"/>
      <color theme="1" tint="0.499984740745262"/>
      <name val="宋体"/>
      <charset val="134"/>
      <scheme val="minor"/>
    </font>
    <font>
      <sz val="10"/>
      <color theme="1" tint="0.499984740745262"/>
      <name val="Arial"/>
      <charset val="134"/>
    </font>
    <font>
      <b/>
      <sz val="10"/>
      <color theme="0"/>
      <name val="宋体"/>
      <charset val="134"/>
      <scheme val="minor"/>
    </font>
    <font>
      <b/>
      <sz val="14"/>
      <color theme="0"/>
      <name val="宋体"/>
      <charset val="134"/>
      <scheme val="minor"/>
    </font>
    <font>
      <sz val="10"/>
      <name val="宋体"/>
      <charset val="134"/>
      <scheme val="minor"/>
    </font>
    <font>
      <b/>
      <sz val="14"/>
      <name val="宋体"/>
      <charset val="134"/>
      <scheme val="minor"/>
    </font>
    <font>
      <b/>
      <sz val="16"/>
      <color rgb="FF000000"/>
      <name val="宋体"/>
      <charset val="134"/>
      <scheme val="minor"/>
    </font>
    <font>
      <sz val="16"/>
      <color rgb="FF000000"/>
      <name val="宋体"/>
      <charset val="134"/>
      <scheme val="minor"/>
    </font>
    <font>
      <sz val="16"/>
      <color theme="1"/>
      <name val="宋体"/>
      <charset val="134"/>
      <scheme val="minor"/>
    </font>
    <font>
      <sz val="20"/>
      <name val="宋体"/>
      <charset val="134"/>
      <scheme val="major"/>
    </font>
    <font>
      <sz val="22"/>
      <name val="Corbel"/>
      <charset val="134"/>
    </font>
    <font>
      <b/>
      <sz val="24"/>
      <color theme="0"/>
      <name val="宋体"/>
      <charset val="134"/>
      <scheme val="major"/>
    </font>
    <font>
      <sz val="20"/>
      <color theme="8" tint="0.599993896298105"/>
      <name val="宋体"/>
      <charset val="134"/>
      <scheme val="major"/>
    </font>
    <font>
      <sz val="14"/>
      <name val="Corbel"/>
      <charset val="134"/>
    </font>
    <font>
      <sz val="11"/>
      <color theme="0"/>
      <name val="宋体"/>
      <charset val="0"/>
      <scheme val="minor"/>
    </font>
    <font>
      <sz val="12"/>
      <color theme="1"/>
      <name val="宋体"/>
      <charset val="134"/>
      <scheme val="minor"/>
    </font>
    <font>
      <b/>
      <sz val="22"/>
      <color theme="1" tint="0.349986266670736"/>
      <name val="宋体"/>
      <charset val="134"/>
      <scheme val="major"/>
    </font>
    <font>
      <sz val="14"/>
      <color theme="1"/>
      <name val="宋体"/>
      <charset val="134"/>
      <scheme val="minor"/>
    </font>
    <font>
      <sz val="11"/>
      <color rgb="FFFF0000"/>
      <name val="宋体"/>
      <charset val="0"/>
      <scheme val="minor"/>
    </font>
    <font>
      <sz val="11"/>
      <color rgb="FF3F3F76"/>
      <name val="宋体"/>
      <charset val="0"/>
      <scheme val="minor"/>
    </font>
    <font>
      <b/>
      <sz val="11"/>
      <color theme="3"/>
      <name val="宋体"/>
      <charset val="134"/>
      <scheme val="minor"/>
    </font>
    <font>
      <sz val="11"/>
      <color theme="1"/>
      <name val="宋体"/>
      <charset val="0"/>
      <scheme val="minor"/>
    </font>
    <font>
      <b/>
      <sz val="11"/>
      <color theme="1"/>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
      <sz val="11"/>
      <color rgb="FF9C0006"/>
      <name val="宋体"/>
      <charset val="0"/>
      <scheme val="minor"/>
    </font>
    <font>
      <u/>
      <sz val="11"/>
      <color indexed="12"/>
      <name val="Arial"/>
      <charset val="134"/>
    </font>
    <font>
      <b/>
      <sz val="11"/>
      <color rgb="FFFA7D00"/>
      <name val="宋体"/>
      <charset val="0"/>
      <scheme val="minor"/>
    </font>
    <font>
      <sz val="11"/>
      <color rgb="FF9C6500"/>
      <name val="宋体"/>
      <charset val="0"/>
      <scheme val="minor"/>
    </font>
    <font>
      <i/>
      <sz val="11"/>
      <color rgb="FF7F7F7F"/>
      <name val="宋体"/>
      <charset val="0"/>
      <scheme val="minor"/>
    </font>
    <font>
      <sz val="11"/>
      <color rgb="FF006100"/>
      <name val="宋体"/>
      <charset val="0"/>
      <scheme val="minor"/>
    </font>
    <font>
      <u/>
      <sz val="11"/>
      <color rgb="FF800080"/>
      <name val="宋体"/>
      <charset val="0"/>
      <scheme val="minor"/>
    </font>
  </fonts>
  <fills count="39">
    <fill>
      <patternFill patternType="none"/>
    </fill>
    <fill>
      <patternFill patternType="gray125"/>
    </fill>
    <fill>
      <patternFill patternType="solid">
        <fgColor theme="0" tint="-0.0499893185216834"/>
        <bgColor indexed="64"/>
      </patternFill>
    </fill>
    <fill>
      <patternFill patternType="solid">
        <fgColor theme="1" tint="0.249977111117893"/>
        <bgColor indexed="64"/>
      </patternFill>
    </fill>
    <fill>
      <patternFill patternType="solid">
        <fgColor theme="6"/>
        <bgColor indexed="64"/>
      </patternFill>
    </fill>
    <fill>
      <patternFill patternType="solid">
        <fgColor theme="0" tint="-0.249977111117893"/>
        <bgColor indexed="64"/>
      </patternFill>
    </fill>
    <fill>
      <patternFill patternType="solid">
        <fgColor theme="9"/>
        <bgColor indexed="64"/>
      </patternFill>
    </fill>
    <fill>
      <patternFill patternType="solid">
        <fgColor theme="5"/>
        <bgColor indexed="64"/>
      </patternFill>
    </fill>
    <fill>
      <patternFill patternType="solid">
        <fgColor theme="7" tint="-0.249977111117893"/>
        <bgColor indexed="64"/>
      </patternFill>
    </fill>
    <fill>
      <patternFill patternType="solid">
        <fgColor theme="2" tint="-0.0999786370433668"/>
        <bgColor indexed="64"/>
      </patternFill>
    </fill>
    <fill>
      <patternFill patternType="solid">
        <fgColor theme="9" tint="-0.499984740745262"/>
        <bgColor indexed="64"/>
      </patternFill>
    </fill>
    <fill>
      <patternFill patternType="solid">
        <fgColor theme="7" tint="0.399975585192419"/>
        <bgColor indexed="64"/>
      </patternFill>
    </fill>
    <fill>
      <patternFill patternType="solid">
        <fgColor theme="8"/>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tint="0.599993896298105"/>
        <bgColor indexed="64"/>
      </patternFill>
    </fill>
  </fills>
  <borders count="19">
    <border>
      <left/>
      <right/>
      <top/>
      <bottom/>
      <diagonal/>
    </border>
    <border>
      <left/>
      <right style="thin">
        <color theme="0" tint="-0.349986266670736"/>
      </right>
      <top/>
      <bottom/>
      <diagonal/>
    </border>
    <border>
      <left/>
      <right/>
      <top/>
      <bottom style="thin">
        <color theme="0" tint="-0.499984740745262"/>
      </bottom>
      <diagonal/>
    </border>
    <border>
      <left style="thin">
        <color theme="0" tint="-0.349986266670736"/>
      </left>
      <right/>
      <top style="thin">
        <color theme="0" tint="-0.499984740745262"/>
      </top>
      <bottom/>
      <diagonal/>
    </border>
    <border>
      <left/>
      <right/>
      <top style="thin">
        <color theme="0" tint="-0.499984740745262"/>
      </top>
      <bottom/>
      <diagonal/>
    </border>
    <border>
      <left style="thin">
        <color theme="0" tint="-0.349986266670736"/>
      </left>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149937437055574"/>
      </left>
      <right style="thin">
        <color theme="0" tint="-0.149937437055574"/>
      </right>
      <top/>
      <bottom/>
      <diagonal/>
    </border>
    <border>
      <left style="thin">
        <color theme="0" tint="-0.149998474074526"/>
      </left>
      <right style="thin">
        <color theme="0" tint="-0.149998474074526"/>
      </right>
      <top style="thin">
        <color theme="0" tint="-0.149998474074526"/>
      </top>
      <bottom style="thin">
        <color theme="0" tint="-0.149998474074526"/>
      </bottom>
      <diagonal/>
    </border>
    <border>
      <left/>
      <right style="thin">
        <color theme="0" tint="-0.349986266670736"/>
      </right>
      <top style="thin">
        <color theme="0" tint="-0.499984740745262"/>
      </top>
      <bottom/>
      <diagonal/>
    </border>
    <border>
      <left style="thin">
        <color theme="0" tint="-0.349986266670736"/>
      </left>
      <right/>
      <top/>
      <bottom style="thin">
        <color theme="0" tint="-0.349986266670736"/>
      </bottom>
      <diagonal/>
    </border>
    <border>
      <left/>
      <right style="thin">
        <color theme="0" tint="-0.349986266670736"/>
      </right>
      <top/>
      <bottom style="thin">
        <color theme="0" tint="-0.349986266670736"/>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1">
    <xf numFmtId="0" fontId="0" fillId="0" borderId="0"/>
    <xf numFmtId="0" fontId="1" fillId="0" borderId="0"/>
    <xf numFmtId="0" fontId="24" fillId="37" borderId="0" applyNumberFormat="0" applyBorder="0" applyAlignment="0" applyProtection="0">
      <alignment vertical="center"/>
    </xf>
    <xf numFmtId="0" fontId="31" fillId="25" borderId="0" applyNumberFormat="0" applyBorder="0" applyAlignment="0" applyProtection="0">
      <alignment vertical="center"/>
    </xf>
    <xf numFmtId="0" fontId="24" fillId="27" borderId="0" applyNumberFormat="0" applyBorder="0" applyAlignment="0" applyProtection="0">
      <alignment vertical="center"/>
    </xf>
    <xf numFmtId="0" fontId="29" fillId="14" borderId="14" applyNumberFormat="0" applyAlignment="0" applyProtection="0">
      <alignment vertical="center"/>
    </xf>
    <xf numFmtId="0" fontId="31" fillId="38" borderId="0" applyNumberFormat="0" applyBorder="0" applyAlignment="0" applyProtection="0">
      <alignment vertical="center"/>
    </xf>
    <xf numFmtId="0" fontId="31" fillId="31" borderId="0" applyNumberFormat="0" applyBorder="0" applyAlignment="0" applyProtection="0">
      <alignment vertical="center"/>
    </xf>
    <xf numFmtId="44" fontId="25" fillId="0" borderId="0" applyFont="0" applyFill="0" applyBorder="0" applyAlignment="0" applyProtection="0">
      <alignment vertical="center"/>
    </xf>
    <xf numFmtId="0" fontId="1" fillId="4" borderId="0" applyNumberFormat="0" applyBorder="0" applyAlignment="0" applyProtection="0"/>
    <xf numFmtId="9" fontId="0" fillId="0" borderId="0" applyFont="0" applyFill="0" applyBorder="0" applyProtection="0">
      <alignment horizontal="center" vertical="center"/>
    </xf>
    <xf numFmtId="0" fontId="24" fillId="28" borderId="0" applyNumberFormat="0" applyBorder="0" applyAlignment="0" applyProtection="0">
      <alignment vertical="center"/>
    </xf>
    <xf numFmtId="0" fontId="24" fillId="26" borderId="0" applyNumberFormat="0" applyBorder="0" applyAlignment="0" applyProtection="0">
      <alignment vertical="center"/>
    </xf>
    <xf numFmtId="0" fontId="24" fillId="7" borderId="0" applyNumberFormat="0" applyBorder="0" applyAlignment="0" applyProtection="0">
      <alignment vertical="center"/>
    </xf>
    <xf numFmtId="0" fontId="24" fillId="35" borderId="0" applyNumberFormat="0" applyBorder="0" applyAlignment="0" applyProtection="0">
      <alignment vertical="center"/>
    </xf>
    <xf numFmtId="0" fontId="24" fillId="11" borderId="0" applyNumberFormat="0" applyBorder="0" applyAlignment="0" applyProtection="0">
      <alignment vertical="center"/>
    </xf>
    <xf numFmtId="0" fontId="38" fillId="16" borderId="14" applyNumberFormat="0" applyAlignment="0" applyProtection="0">
      <alignment vertical="center"/>
    </xf>
    <xf numFmtId="0" fontId="24" fillId="24" borderId="0" applyNumberFormat="0" applyBorder="0" applyAlignment="0" applyProtection="0">
      <alignment vertical="center"/>
    </xf>
    <xf numFmtId="0" fontId="39" fillId="30" borderId="0" applyNumberFormat="0" applyBorder="0" applyAlignment="0" applyProtection="0">
      <alignment vertical="center"/>
    </xf>
    <xf numFmtId="0" fontId="31" fillId="21" borderId="0" applyNumberFormat="0" applyBorder="0" applyAlignment="0" applyProtection="0">
      <alignment vertical="center"/>
    </xf>
    <xf numFmtId="0" fontId="41" fillId="33" borderId="0" applyNumberFormat="0" applyBorder="0" applyAlignment="0" applyProtection="0">
      <alignment vertical="center"/>
    </xf>
    <xf numFmtId="0" fontId="31" fillId="34" borderId="0" applyNumberFormat="0" applyBorder="0" applyAlignment="0" applyProtection="0">
      <alignment vertical="center"/>
    </xf>
    <xf numFmtId="0" fontId="32" fillId="0" borderId="15" applyNumberFormat="0" applyFill="0" applyAlignment="0" applyProtection="0">
      <alignment vertical="center"/>
    </xf>
    <xf numFmtId="0" fontId="36" fillId="20" borderId="0" applyNumberFormat="0" applyBorder="0" applyAlignment="0" applyProtection="0">
      <alignment vertical="center"/>
    </xf>
    <xf numFmtId="0" fontId="34" fillId="18" borderId="17" applyNumberFormat="0" applyAlignment="0" applyProtection="0">
      <alignment vertical="center"/>
    </xf>
    <xf numFmtId="0" fontId="33" fillId="16" borderId="16" applyNumberFormat="0" applyAlignment="0" applyProtection="0">
      <alignment vertical="center"/>
    </xf>
    <xf numFmtId="0" fontId="27" fillId="0" borderId="0" applyNumberFormat="0" applyFill="0" applyAlignment="0" applyProtection="0"/>
    <xf numFmtId="0" fontId="40" fillId="0" borderId="0" applyNumberFormat="0" applyFill="0" applyBorder="0" applyAlignment="0" applyProtection="0">
      <alignment vertical="center"/>
    </xf>
    <xf numFmtId="0" fontId="31" fillId="15" borderId="0" applyNumberFormat="0" applyBorder="0" applyAlignment="0" applyProtection="0">
      <alignment vertical="center"/>
    </xf>
    <xf numFmtId="0" fontId="30" fillId="0" borderId="0" applyNumberFormat="0" applyFill="0" applyBorder="0" applyAlignment="0" applyProtection="0">
      <alignment vertical="center"/>
    </xf>
    <xf numFmtId="42" fontId="25" fillId="0" borderId="0" applyFont="0" applyFill="0" applyBorder="0" applyAlignment="0" applyProtection="0">
      <alignment vertical="center"/>
    </xf>
    <xf numFmtId="0" fontId="31" fillId="19" borderId="0" applyNumberFormat="0" applyBorder="0" applyAlignment="0" applyProtection="0">
      <alignment vertical="center"/>
    </xf>
    <xf numFmtId="177" fontId="0" fillId="0" borderId="6" applyFont="0" applyFill="0" applyAlignment="0" applyProtection="0"/>
    <xf numFmtId="0" fontId="42" fillId="0" borderId="0" applyNumberFormat="0" applyFill="0" applyBorder="0" applyAlignment="0" applyProtection="0">
      <alignment vertical="center"/>
    </xf>
    <xf numFmtId="0" fontId="26" fillId="0" borderId="0" applyNumberFormat="0" applyFill="0" applyBorder="0" applyAlignment="0" applyProtection="0"/>
    <xf numFmtId="0" fontId="31" fillId="32" borderId="0" applyNumberFormat="0" applyBorder="0" applyAlignment="0" applyProtection="0">
      <alignment vertical="center"/>
    </xf>
    <xf numFmtId="0" fontId="28" fillId="0" borderId="0" applyNumberFormat="0" applyFill="0" applyBorder="0" applyAlignment="0" applyProtection="0">
      <alignment vertical="center"/>
    </xf>
    <xf numFmtId="0" fontId="24" fillId="29" borderId="0" applyNumberFormat="0" applyBorder="0" applyAlignment="0" applyProtection="0">
      <alignment vertical="center"/>
    </xf>
    <xf numFmtId="0" fontId="25" fillId="13" borderId="13" applyNumberFormat="0" applyFont="0" applyAlignment="0" applyProtection="0">
      <alignment vertical="center"/>
    </xf>
    <xf numFmtId="0" fontId="31" fillId="23" borderId="0" applyNumberFormat="0" applyBorder="0" applyAlignment="0" applyProtection="0">
      <alignment vertical="center"/>
    </xf>
    <xf numFmtId="0" fontId="24" fillId="12" borderId="0" applyNumberFormat="0" applyBorder="0" applyAlignment="0" applyProtection="0">
      <alignment vertical="center"/>
    </xf>
    <xf numFmtId="0" fontId="31" fillId="17" borderId="0" applyNumberFormat="0" applyBorder="0" applyAlignment="0" applyProtection="0">
      <alignment vertical="center"/>
    </xf>
    <xf numFmtId="0" fontId="37" fillId="0" borderId="0" applyNumberFormat="0" applyFill="0" applyBorder="0" applyAlignment="0" applyProtection="0">
      <alignment vertical="top"/>
      <protection locked="0"/>
    </xf>
    <xf numFmtId="37" fontId="0" fillId="0" borderId="0" applyFont="0" applyFill="0" applyBorder="0" applyProtection="0">
      <alignment horizontal="center" vertical="center"/>
    </xf>
    <xf numFmtId="0" fontId="27" fillId="0" borderId="0" applyNumberFormat="0" applyFill="0" applyProtection="0">
      <alignment vertical="top"/>
    </xf>
    <xf numFmtId="0" fontId="31" fillId="22" borderId="0" applyNumberFormat="0" applyBorder="0" applyAlignment="0" applyProtection="0">
      <alignment vertical="center"/>
    </xf>
    <xf numFmtId="14" fontId="0" fillId="0" borderId="0" applyFont="0" applyFill="0" applyBorder="0">
      <alignment horizontal="center" vertical="center"/>
    </xf>
    <xf numFmtId="0" fontId="0" fillId="0" borderId="0" applyNumberFormat="0" applyFill="0" applyProtection="0">
      <alignment horizontal="right" vertical="center" indent="1"/>
    </xf>
    <xf numFmtId="0" fontId="24" fillId="6" borderId="0" applyNumberFormat="0" applyBorder="0" applyAlignment="0" applyProtection="0">
      <alignment vertical="center"/>
    </xf>
    <xf numFmtId="0" fontId="31" fillId="36" borderId="0" applyNumberFormat="0" applyBorder="0" applyAlignment="0" applyProtection="0">
      <alignment vertical="center"/>
    </xf>
    <xf numFmtId="0" fontId="35" fillId="0" borderId="18" applyNumberFormat="0" applyFill="0" applyAlignment="0" applyProtection="0">
      <alignment vertical="center"/>
    </xf>
  </cellStyleXfs>
  <cellXfs count="90">
    <xf numFmtId="0" fontId="0" fillId="0" borderId="0" xfId="0"/>
    <xf numFmtId="0" fontId="0" fillId="0" borderId="0" xfId="0" applyAlignment="1">
      <alignment vertical="center"/>
    </xf>
    <xf numFmtId="0" fontId="1" fillId="0" borderId="0" xfId="1"/>
    <xf numFmtId="0" fontId="0" fillId="0" borderId="0" xfId="0" applyAlignment="1">
      <alignment horizontal="center"/>
    </xf>
    <xf numFmtId="0" fontId="1" fillId="0" borderId="0" xfId="1" applyAlignment="1">
      <alignment wrapText="1"/>
    </xf>
    <xf numFmtId="0" fontId="2" fillId="2" borderId="0" xfId="34" applyFont="1" applyFill="1" applyAlignment="1">
      <alignment horizontal="left" vertical="center" indent="1"/>
    </xf>
    <xf numFmtId="0" fontId="3" fillId="0" borderId="0" xfId="34"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pplyAlignment="1">
      <alignment vertical="center"/>
    </xf>
    <xf numFmtId="0" fontId="6" fillId="0" borderId="0" xfId="26" applyFont="1" applyFill="1" applyAlignment="1">
      <alignment horizontal="left" vertical="center" indent="2"/>
    </xf>
    <xf numFmtId="0" fontId="7" fillId="0" borderId="0" xfId="26" applyFont="1" applyFill="1" applyAlignment="1">
      <alignment horizontal="left" vertical="center" indent="2"/>
    </xf>
    <xf numFmtId="0" fontId="5" fillId="0" borderId="0" xfId="0" applyFont="1" applyFill="1" applyAlignment="1">
      <alignment horizontal="left" vertical="center" indent="2"/>
    </xf>
    <xf numFmtId="0" fontId="6" fillId="0" borderId="0" xfId="0" applyFont="1" applyFill="1" applyAlignment="1">
      <alignment horizontal="left" vertical="center" indent="2"/>
    </xf>
    <xf numFmtId="0" fontId="7" fillId="0" borderId="0" xfId="0" applyFont="1" applyFill="1" applyAlignment="1">
      <alignment horizontal="left" vertical="center" indent="2"/>
    </xf>
    <xf numFmtId="0" fontId="5" fillId="0" borderId="0" xfId="47" applyFont="1" applyFill="1" applyAlignment="1">
      <alignment horizontal="left" vertical="center" indent="2"/>
    </xf>
    <xf numFmtId="14" fontId="7" fillId="0" borderId="0" xfId="46" applyNumberFormat="1" applyFont="1" applyFill="1" applyBorder="1" applyAlignment="1">
      <alignment horizontal="left" vertical="center"/>
    </xf>
    <xf numFmtId="14" fontId="5" fillId="0" borderId="0" xfId="46" applyFont="1" applyFill="1" applyBorder="1" applyAlignment="1">
      <alignment horizontal="left" vertical="center" indent="2"/>
    </xf>
    <xf numFmtId="0" fontId="5" fillId="0" borderId="0" xfId="0" applyNumberFormat="1" applyFont="1" applyFill="1" applyBorder="1" applyAlignment="1">
      <alignment horizontal="left" vertical="center"/>
    </xf>
    <xf numFmtId="0" fontId="5" fillId="0" borderId="0" xfId="0" applyFont="1" applyFill="1" applyBorder="1" applyAlignment="1">
      <alignment horizontal="left" vertical="center" indent="2"/>
    </xf>
    <xf numFmtId="0" fontId="8" fillId="3" borderId="0" xfId="0" applyFont="1" applyFill="1" applyBorder="1" applyAlignment="1">
      <alignment horizontal="left" vertical="center" indent="1"/>
    </xf>
    <xf numFmtId="0" fontId="8" fillId="3" borderId="0" xfId="0" applyFont="1" applyFill="1" applyBorder="1" applyAlignment="1">
      <alignment horizontal="center" vertical="center" wrapText="1"/>
    </xf>
    <xf numFmtId="0" fontId="0" fillId="0" borderId="0" xfId="0" applyFont="1" applyFill="1" applyBorder="1" applyAlignment="1">
      <alignment horizontal="left" wrapText="1" indent="2"/>
    </xf>
    <xf numFmtId="9" fontId="0" fillId="0" borderId="0" xfId="10" applyFont="1" applyFill="1" applyBorder="1" applyAlignment="1">
      <alignment horizontal="center" vertical="center"/>
    </xf>
    <xf numFmtId="0" fontId="0" fillId="0" borderId="0" xfId="0" applyFont="1" applyFill="1" applyBorder="1" applyAlignment="1">
      <alignment horizontal="center" vertical="center" wrapText="1"/>
    </xf>
    <xf numFmtId="0" fontId="9" fillId="0" borderId="0" xfId="0" applyFont="1" applyFill="1" applyBorder="1" applyAlignment="1">
      <alignment horizontal="left" vertical="center" wrapText="1" indent="1"/>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wrapText="1" indent="2"/>
    </xf>
    <xf numFmtId="0" fontId="10" fillId="0" borderId="0" xfId="0" applyFont="1"/>
    <xf numFmtId="0" fontId="11" fillId="0" borderId="0" xfId="42" applyFont="1" applyAlignment="1" applyProtection="1"/>
    <xf numFmtId="0" fontId="7" fillId="0" borderId="0" xfId="0" applyFont="1" applyFill="1" applyBorder="1" applyAlignment="1">
      <alignment horizontal="center" vertical="center"/>
    </xf>
    <xf numFmtId="0" fontId="5" fillId="0" borderId="0" xfId="0" applyFont="1" applyFill="1"/>
    <xf numFmtId="0" fontId="5" fillId="0" borderId="0" xfId="0" applyFont="1" applyFill="1" applyBorder="1" applyAlignment="1">
      <alignment horizontal="center"/>
    </xf>
    <xf numFmtId="0" fontId="5" fillId="0" borderId="0" xfId="0" applyFont="1" applyFill="1" applyBorder="1" applyAlignment="1">
      <alignment horizontal="right" vertical="center"/>
    </xf>
    <xf numFmtId="0" fontId="5" fillId="0" borderId="0" xfId="0" applyFont="1" applyFill="1" applyBorder="1"/>
    <xf numFmtId="0" fontId="5" fillId="0" borderId="0" xfId="0" applyFont="1" applyFill="1" applyAlignment="1">
      <alignment horizontal="center"/>
    </xf>
    <xf numFmtId="0" fontId="5" fillId="0" borderId="1" xfId="0" applyFont="1" applyFill="1" applyBorder="1"/>
    <xf numFmtId="0" fontId="12" fillId="0" borderId="1" xfId="0" applyFont="1" applyFill="1" applyBorder="1" applyAlignment="1">
      <alignment horizontal="center" vertical="center" wrapText="1"/>
    </xf>
    <xf numFmtId="9" fontId="0" fillId="0" borderId="0" xfId="10" applyFont="1" applyFill="1" applyBorder="1">
      <alignment horizontal="center" vertical="center"/>
    </xf>
    <xf numFmtId="14" fontId="0" fillId="0" borderId="0" xfId="46" applyFont="1" applyFill="1" applyBorder="1">
      <alignment horizontal="center" vertical="center"/>
    </xf>
    <xf numFmtId="37" fontId="0" fillId="0" borderId="0" xfId="43" applyFont="1" applyFill="1" applyBorder="1">
      <alignment horizontal="center" vertical="center"/>
    </xf>
    <xf numFmtId="0" fontId="0" fillId="0" borderId="0" xfId="0" applyFill="1"/>
    <xf numFmtId="9" fontId="9" fillId="0" borderId="0" xfId="10" applyFont="1" applyFill="1" applyBorder="1">
      <alignment horizontal="center" vertical="center"/>
    </xf>
    <xf numFmtId="14" fontId="5" fillId="0" borderId="0" xfId="46" applyFont="1" applyFill="1" applyBorder="1">
      <alignment horizontal="center" vertical="center"/>
    </xf>
    <xf numFmtId="37" fontId="5" fillId="0" borderId="0" xfId="43" applyFont="1" applyFill="1" applyBorder="1">
      <alignment horizontal="center" vertical="center"/>
    </xf>
    <xf numFmtId="0" fontId="5" fillId="0" borderId="0" xfId="0" applyNumberFormat="1" applyFont="1" applyFill="1" applyBorder="1" applyAlignment="1">
      <alignment horizontal="center" vertical="center"/>
    </xf>
    <xf numFmtId="9" fontId="9" fillId="0" borderId="0" xfId="10" applyNumberFormat="1" applyFont="1" applyFill="1" applyBorder="1">
      <alignment horizontal="center" vertical="center"/>
    </xf>
    <xf numFmtId="14" fontId="5" fillId="0" borderId="0" xfId="46" applyNumberFormat="1" applyFont="1" applyFill="1" applyBorder="1">
      <alignment horizontal="center" vertical="center"/>
    </xf>
    <xf numFmtId="0" fontId="1" fillId="0" borderId="0" xfId="0" applyNumberFormat="1" applyFont="1" applyAlignment="1">
      <alignment horizontal="center"/>
    </xf>
    <xf numFmtId="0" fontId="0" fillId="0" borderId="0" xfId="0" applyAlignment="1">
      <alignment horizontal="right" vertical="center"/>
    </xf>
    <xf numFmtId="0" fontId="7" fillId="2" borderId="0" xfId="0" applyFont="1" applyFill="1" applyAlignment="1">
      <alignment horizontal="center" vertical="center"/>
    </xf>
    <xf numFmtId="0" fontId="7" fillId="0" borderId="0" xfId="0" applyFont="1" applyFill="1" applyBorder="1" applyAlignment="1">
      <alignment vertical="center"/>
    </xf>
    <xf numFmtId="0" fontId="0" fillId="0" borderId="0" xfId="0" applyFill="1" applyBorder="1" applyAlignment="1">
      <alignment vertical="center"/>
    </xf>
    <xf numFmtId="0" fontId="13" fillId="4" borderId="0" xfId="9" applyFont="1" applyFill="1" applyAlignment="1">
      <alignment horizontal="center" vertical="center"/>
    </xf>
    <xf numFmtId="0" fontId="0" fillId="0" borderId="0" xfId="0" applyFill="1" applyBorder="1"/>
    <xf numFmtId="0" fontId="6" fillId="0" borderId="2" xfId="0" applyFont="1" applyBorder="1" applyAlignment="1">
      <alignment vertical="center"/>
    </xf>
    <xf numFmtId="176" fontId="14" fillId="5" borderId="3" xfId="0" applyNumberFormat="1" applyFont="1" applyFill="1" applyBorder="1" applyAlignment="1">
      <alignment horizontal="center" vertical="center"/>
    </xf>
    <xf numFmtId="176" fontId="14" fillId="5" borderId="4" xfId="0" applyNumberFormat="1" applyFont="1" applyFill="1" applyBorder="1" applyAlignment="1">
      <alignment horizontal="center" vertical="center"/>
    </xf>
    <xf numFmtId="176" fontId="14" fillId="5" borderId="5" xfId="0" applyNumberFormat="1" applyFont="1" applyFill="1" applyBorder="1" applyAlignment="1">
      <alignment horizontal="center" vertical="center"/>
    </xf>
    <xf numFmtId="176" fontId="14" fillId="5" borderId="0" xfId="0" applyNumberFormat="1" applyFont="1" applyFill="1" applyBorder="1" applyAlignment="1">
      <alignment horizontal="center" vertical="center"/>
    </xf>
    <xf numFmtId="0" fontId="14" fillId="5" borderId="6" xfId="0" applyFont="1" applyFill="1" applyBorder="1" applyAlignment="1">
      <alignment horizontal="center" vertical="center" shrinkToFit="1"/>
    </xf>
    <xf numFmtId="0" fontId="0" fillId="0" borderId="7" xfId="0" applyBorder="1" applyAlignment="1">
      <alignment vertical="center"/>
    </xf>
    <xf numFmtId="0" fontId="0" fillId="0" borderId="8" xfId="0" applyFill="1" applyBorder="1" applyAlignment="1">
      <alignment horizontal="center" vertical="center"/>
    </xf>
    <xf numFmtId="0" fontId="5" fillId="2" borderId="0" xfId="0" applyFont="1" applyFill="1" applyAlignment="1">
      <alignment horizontal="center" vertical="center"/>
    </xf>
    <xf numFmtId="0" fontId="13" fillId="6" borderId="0" xfId="0" applyFont="1" applyFill="1" applyAlignment="1">
      <alignment horizontal="center" vertical="center"/>
    </xf>
    <xf numFmtId="176" fontId="14" fillId="5" borderId="9" xfId="0" applyNumberFormat="1" applyFont="1" applyFill="1" applyBorder="1" applyAlignment="1">
      <alignment horizontal="center" vertical="center"/>
    </xf>
    <xf numFmtId="176" fontId="14" fillId="5" borderId="10" xfId="0" applyNumberFormat="1" applyFont="1" applyFill="1" applyBorder="1" applyAlignment="1">
      <alignment horizontal="center" vertical="center"/>
    </xf>
    <xf numFmtId="0" fontId="13" fillId="7" borderId="0" xfId="0" applyFont="1" applyFill="1" applyAlignment="1">
      <alignment horizontal="center" vertical="center"/>
    </xf>
    <xf numFmtId="0" fontId="0" fillId="0" borderId="8" xfId="0" applyFont="1" applyFill="1" applyBorder="1" applyAlignment="1">
      <alignment horizontal="center" vertical="center"/>
    </xf>
    <xf numFmtId="0" fontId="5" fillId="2" borderId="0" xfId="0" applyFont="1" applyFill="1"/>
    <xf numFmtId="0" fontId="13" fillId="8" borderId="0" xfId="0" applyFont="1" applyFill="1" applyAlignment="1">
      <alignment horizontal="center" vertical="center"/>
    </xf>
    <xf numFmtId="176" fontId="14" fillId="5" borderId="11" xfId="0" applyNumberFormat="1" applyFont="1" applyFill="1" applyBorder="1" applyAlignment="1">
      <alignment horizontal="center" vertical="center"/>
    </xf>
    <xf numFmtId="0" fontId="15" fillId="9" borderId="0" xfId="0" applyFont="1" applyFill="1" applyAlignment="1">
      <alignment horizontal="center" vertical="center"/>
    </xf>
    <xf numFmtId="0" fontId="16" fillId="0" borderId="2" xfId="0" applyFont="1" applyBorder="1" applyAlignment="1">
      <alignment vertical="center"/>
    </xf>
    <xf numFmtId="0" fontId="17" fillId="0" borderId="2" xfId="0" applyFont="1" applyBorder="1" applyAlignment="1">
      <alignment vertical="center"/>
    </xf>
    <xf numFmtId="0" fontId="18" fillId="0" borderId="2" xfId="0" applyFont="1" applyBorder="1"/>
    <xf numFmtId="176" fontId="14" fillId="5" borderId="1" xfId="0" applyNumberFormat="1" applyFont="1" applyFill="1" applyBorder="1" applyAlignment="1">
      <alignment horizontal="center" vertical="center"/>
    </xf>
    <xf numFmtId="0" fontId="0" fillId="0" borderId="0" xfId="0" applyFill="1" applyAlignment="1">
      <alignment vertical="center"/>
    </xf>
    <xf numFmtId="0" fontId="0" fillId="0" borderId="12" xfId="0" applyBorder="1" applyAlignment="1">
      <alignment vertical="center"/>
    </xf>
    <xf numFmtId="0" fontId="19" fillId="0" borderId="0" xfId="0" applyFont="1"/>
    <xf numFmtId="0" fontId="14" fillId="0" borderId="0" xfId="0" applyFont="1" applyAlignment="1">
      <alignment vertical="top"/>
    </xf>
    <xf numFmtId="0" fontId="14" fillId="0" borderId="0" xfId="0" applyFont="1"/>
    <xf numFmtId="0" fontId="20" fillId="0" borderId="0" xfId="26" applyFont="1" applyFill="1" applyAlignment="1">
      <alignment vertical="center"/>
    </xf>
    <xf numFmtId="0" fontId="19" fillId="10" borderId="0" xfId="0" applyFont="1" applyFill="1"/>
    <xf numFmtId="0" fontId="21" fillId="10" borderId="0" xfId="26" applyFont="1" applyFill="1" applyAlignment="1">
      <alignment horizontal="left" vertical="center"/>
    </xf>
    <xf numFmtId="0" fontId="19" fillId="2" borderId="0" xfId="0" applyFont="1" applyFill="1"/>
    <xf numFmtId="0" fontId="22" fillId="2" borderId="0" xfId="0" applyFont="1" applyFill="1"/>
    <xf numFmtId="0" fontId="3" fillId="2" borderId="0" xfId="26" applyFont="1" applyFill="1" applyAlignment="1">
      <alignment vertical="center"/>
    </xf>
    <xf numFmtId="0" fontId="23" fillId="2" borderId="0" xfId="26" applyFont="1" applyFill="1" applyAlignment="1">
      <alignment horizontal="left" vertical="center" wrapText="1"/>
    </xf>
    <xf numFmtId="0" fontId="14" fillId="2" borderId="0" xfId="0" applyFont="1" applyFill="1"/>
    <xf numFmtId="0" fontId="5" fillId="2" borderId="0" xfId="0" applyFont="1" applyFill="1" applyAlignment="1">
      <alignment wrapText="1"/>
    </xf>
  </cellXfs>
  <cellStyles count="51">
    <cellStyle name="常规" xfId="0" builtinId="0"/>
    <cellStyle name="zHiddenText"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Date" xfId="46"/>
    <cellStyle name="标题 3" xfId="47" builtinId="18"/>
    <cellStyle name="强调文字颜色 6" xfId="48" builtinId="49"/>
    <cellStyle name="40% - 强调文字颜色 1" xfId="49" builtinId="31"/>
    <cellStyle name="链接单元格" xfId="50" builtinId="24"/>
  </cellStyles>
  <dxfs count="21">
    <dxf>
      <font>
        <color auto="1"/>
      </font>
      <fill>
        <patternFill patternType="solid">
          <bgColor theme="0" tint="-0.14996795556505"/>
        </patternFill>
      </fill>
      <border>
        <left/>
        <right/>
        <top/>
        <bottom style="thin">
          <color theme="0" tint="-0.349986266670736"/>
        </bottom>
      </border>
    </dxf>
    <dxf>
      <font>
        <color auto="1"/>
      </font>
      <fill>
        <patternFill patternType="solid">
          <bgColor theme="0" tint="-0.0499893185216834"/>
        </patternFill>
      </fill>
      <border>
        <left/>
        <right/>
        <top/>
        <bottom style="thin">
          <color theme="0" tint="-0.349986266670736"/>
        </bottom>
      </border>
    </dxf>
    <dxf>
      <font>
        <b val="1"/>
        <i val="0"/>
        <color theme="0"/>
      </font>
      <border>
        <left style="thin">
          <color rgb="FFC00000"/>
        </left>
        <right style="thin">
          <color rgb="FFC00000"/>
        </right>
      </border>
    </dxf>
    <dxf>
      <fill>
        <patternFill patternType="solid">
          <bgColor theme="9"/>
        </patternFill>
      </fill>
      <border>
        <left/>
        <right/>
        <top/>
        <bottom/>
      </border>
    </dxf>
    <dxf>
      <fill>
        <patternFill patternType="solid">
          <bgColor theme="7" tint="-0.249946592608417"/>
        </patternFill>
      </fill>
      <border>
        <left/>
        <right/>
        <top/>
        <bottom/>
      </border>
    </dxf>
    <dxf>
      <fill>
        <patternFill patternType="solid">
          <bgColor theme="6"/>
        </patternFill>
      </fill>
      <border>
        <left/>
        <right/>
        <top/>
        <bottom/>
      </border>
    </dxf>
    <dxf>
      <fill>
        <patternFill patternType="solid">
          <bgColor theme="5"/>
        </patternFill>
      </fill>
      <border>
        <left/>
        <right/>
        <top/>
        <bottom/>
      </border>
    </dxf>
    <dxf>
      <fill>
        <patternFill patternType="solid">
          <bgColor theme="2" tint="-0.0999481185338908"/>
        </patternFill>
      </fill>
      <border>
        <left/>
        <right/>
        <top/>
        <bottom/>
      </border>
    </dxf>
    <dxf>
      <fill>
        <patternFill patternType="solid">
          <bgColor theme="1" tint="0.249946592608417"/>
        </patternFill>
      </fill>
    </dxf>
    <dxf>
      <fill>
        <patternFill patternType="solid">
          <bgColor theme="1" tint="0.349986266670736"/>
        </patternFill>
      </fill>
      <border>
        <left/>
        <right/>
        <top/>
        <bottom/>
        <vertical/>
        <horizontal/>
      </border>
    </dxf>
    <dxf>
      <font>
        <color theme="0"/>
      </font>
      <fill>
        <patternFill patternType="solid">
          <bgColor theme="1" tint="0.349986266670736"/>
        </patternFill>
      </fill>
      <border>
        <left/>
        <right/>
        <top/>
        <bottom/>
        <vertical/>
        <horizontal/>
      </border>
    </dxf>
    <dxf>
      <font>
        <strike val="0"/>
        <color auto="1"/>
      </font>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0" tint="-0.0499893185216834"/>
        </patternFill>
      </fill>
      <border>
        <left/>
        <right/>
        <top/>
        <bottom/>
        <vertical/>
        <horizontal/>
      </border>
    </dxf>
    <dxf>
      <font>
        <b val="1"/>
        <color theme="1"/>
      </font>
    </dxf>
    <dxf>
      <font>
        <b val="0"/>
        <i val="0"/>
        <color theme="1"/>
      </font>
      <border>
        <left/>
        <right/>
        <top/>
        <bottom/>
        <vertical/>
        <horizontal/>
      </border>
    </dxf>
    <dxf>
      <font>
        <b val="1"/>
        <color theme="1"/>
      </font>
      <border>
        <left/>
        <right/>
        <top/>
        <bottom/>
        <vertical/>
        <horizontal/>
      </border>
    </dxf>
    <dxf>
      <font>
        <b val="1"/>
        <color theme="0"/>
      </font>
      <fill>
        <patternFill patternType="solid">
          <fgColor theme="4"/>
          <bgColor theme="4"/>
        </patternFill>
      </fill>
      <border>
        <left/>
        <right/>
        <top/>
        <bottom/>
        <vertical/>
        <horizontal/>
      </border>
    </dxf>
    <dxf>
      <font>
        <color auto="1"/>
      </font>
      <border>
        <left/>
        <right/>
        <top/>
        <bottom/>
        <vertical/>
        <horizontal/>
      </border>
    </dxf>
  </dxfs>
  <tableStyles count="2" defaultTableStyle="Gantt Table Style" defaultPivotStyle="PivotStyleLight16">
    <tableStyle name="Gantt Table Style" pivot="0" count="4">
      <tableStyleElement type="wholeTable" dxfId="11"/>
      <tableStyleElement type="headerRow" dxfId="10"/>
      <tableStyleElement type="firstRowStripe" dxfId="9"/>
      <tableStyleElement type="secondRowStripe" dxfId="8"/>
    </tableStyle>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000000"/>
      <color rgb="00215881"/>
      <color rgb="0042648A"/>
      <color rgb="00969696"/>
      <color rgb="00C0C0C0"/>
      <color rgb="00427FC2"/>
      <color rgb="0044678E"/>
      <color rgb="004A6F9C"/>
      <color rgb="003969A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Scroll" dx="39" fmlaLink="$C$7" horiz="1" max="365" page="2" val="3"/>
</file>

<file path=xl/drawings/_rels/drawing1.xml.rels><?xml version="1.0" encoding="UTF-8" standalone="yes"?>
<Relationships xmlns="http://schemas.openxmlformats.org/package/2006/relationships"><Relationship Id="rId2" Type="http://schemas.openxmlformats.org/officeDocument/2006/relationships/image" Target="../media/image1.sv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xdr:cNvPicPr>
          <a:picLocks noChangeAspect="1"/>
        </xdr:cNvPicPr>
      </xdr:nvPicPr>
      <xdr:blipFill>
        <a:blip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29600" y="416560"/>
          <a:ext cx="478790" cy="5867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xdr:nvSpPr>
            <xdr:cNvPr id="16385" name="Scroll Bar 1" hidden="1">
              <a:extLst>
                <a:ext uri="{63B3BB69-23CF-44E3-9099-C40C66FF867C}">
                  <a14:compatExt spid="_x0000_s16385"/>
                </a:ext>
              </a:extLst>
            </xdr:cNvPr>
            <xdr:cNvSpPr/>
          </xdr:nvSpPr>
          <xdr:spPr>
            <a:xfrm>
              <a:off x="7541895" y="2787015"/>
              <a:ext cx="13157200" cy="180975"/>
            </a:xfrm>
            <a:prstGeom prst="rect">
              <a:avLst/>
            </a:prstGeom>
          </xdr:spPr>
        </xdr:sp>
        <xdr:clientData/>
      </xdr:twoCellAnchor>
    </mc:Choice>
    <mc:Fallback/>
  </mc:AlternateContent>
</xdr:wsDr>
</file>

<file path=xl/tables/table1.xml><?xml version="1.0" encoding="utf-8"?>
<table xmlns="http://schemas.openxmlformats.org/spreadsheetml/2006/main" id="1" name="Milestones4352" displayName="Milestones4352" ref="B9:G28" totalsRowShown="0">
  <autoFilter ref="B9:G28">
    <filterColumn colId="0" hiddenButton="1"/>
    <filterColumn colId="1" hiddenButton="1"/>
    <filterColumn colId="2" hiddenButton="1"/>
    <filterColumn colId="3" hiddenButton="1"/>
    <filterColumn colId="4" hiddenButton="1"/>
    <filterColumn colId="5" hiddenButton="1"/>
  </autoFilter>
  <tableColumns count="6">
    <tableColumn id="1" name="Milestone description"/>
    <tableColumn id="2" name="Category"/>
    <tableColumn id="3" name="Assigned to"/>
    <tableColumn id="4" name="Progress"/>
    <tableColumn id="5" name="Start"/>
    <tableColumn id="6" name="Days"/>
  </tableColumns>
  <tableStyleInfo name="ToDoList" showFirstColumn="1" showLastColumn="0" showRowStripes="1" showColumnStripes="0"/>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 Type="http://schemas.openxmlformats.org/officeDocument/2006/relationships/table" Target="../tables/table1.xml"/><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9"/>
  <sheetViews>
    <sheetView showGridLines="0" workbookViewId="0">
      <selection activeCell="A1" sqref="A1"/>
    </sheetView>
  </sheetViews>
  <sheetFormatPr defaultColWidth="9.14423076923077" defaultRowHeight="14.4"/>
  <cols>
    <col min="1" max="1" width="4.71153846153846" style="79" customWidth="1"/>
    <col min="2" max="2" width="2.71153846153846" style="79" customWidth="1"/>
    <col min="3" max="5" width="40.7115384615385" style="80" customWidth="1"/>
    <col min="6" max="6" width="2.71153846153846" style="80" customWidth="1"/>
    <col min="7" max="16384" width="9.14423076923077" style="80"/>
  </cols>
  <sheetData>
    <row r="1" s="78" customFormat="1" ht="31.6" spans="4:4">
      <c r="D1" s="81"/>
    </row>
    <row r="2" ht="50.1" customHeight="1" spans="1:13">
      <c r="A2" s="78"/>
      <c r="B2" s="82"/>
      <c r="C2" s="83" t="s">
        <v>0</v>
      </c>
      <c r="D2" s="83"/>
      <c r="E2" s="83"/>
      <c r="F2" s="82"/>
      <c r="G2" s="78"/>
      <c r="H2" s="78"/>
      <c r="I2" s="78"/>
      <c r="J2" s="78"/>
      <c r="K2" s="78"/>
      <c r="L2" s="78"/>
      <c r="M2" s="78"/>
    </row>
    <row r="3" ht="14.45" customHeight="1" spans="1:13">
      <c r="A3" s="78"/>
      <c r="B3" s="84"/>
      <c r="C3" s="85"/>
      <c r="D3" s="86"/>
      <c r="E3" s="84"/>
      <c r="F3" s="84"/>
      <c r="G3" s="78"/>
      <c r="H3" s="78"/>
      <c r="I3" s="78"/>
      <c r="J3" s="78"/>
      <c r="K3" s="78"/>
      <c r="L3" s="78"/>
      <c r="M3" s="78"/>
    </row>
    <row r="4" s="79" customFormat="1" ht="67.15" customHeight="1" spans="1:13">
      <c r="A4" s="78"/>
      <c r="B4" s="84"/>
      <c r="C4" s="87" t="s">
        <v>1</v>
      </c>
      <c r="D4" s="87"/>
      <c r="E4" s="87"/>
      <c r="F4" s="84"/>
      <c r="G4" s="78"/>
      <c r="H4" s="78"/>
      <c r="I4" s="78"/>
      <c r="J4" s="78"/>
      <c r="K4" s="78"/>
      <c r="L4" s="78"/>
      <c r="M4" s="78"/>
    </row>
    <row r="5" s="79" customFormat="1" ht="67.15" customHeight="1" spans="1:13">
      <c r="A5" s="78"/>
      <c r="B5" s="84"/>
      <c r="C5" s="87" t="s">
        <v>2</v>
      </c>
      <c r="D5" s="87"/>
      <c r="E5" s="87"/>
      <c r="F5" s="84"/>
      <c r="G5" s="78"/>
      <c r="H5" s="78"/>
      <c r="I5" s="78"/>
      <c r="J5" s="78"/>
      <c r="K5" s="78"/>
      <c r="L5" s="78"/>
      <c r="M5" s="78"/>
    </row>
    <row r="6" ht="16.8" spans="1:6">
      <c r="A6" s="80"/>
      <c r="B6" s="88"/>
      <c r="C6" s="88"/>
      <c r="D6" s="89"/>
      <c r="E6" s="88"/>
      <c r="F6" s="88"/>
    </row>
    <row r="7" ht="50.1" customHeight="1" spans="1:2">
      <c r="A7" s="80"/>
      <c r="B7" s="80"/>
    </row>
    <row r="8" ht="14.45" customHeight="1" spans="1:2">
      <c r="A8" s="80"/>
      <c r="B8" s="80"/>
    </row>
    <row r="9" ht="90" customHeight="1" spans="3:8">
      <c r="C9" s="79"/>
      <c r="D9" s="79"/>
      <c r="E9" s="79"/>
      <c r="F9" s="79"/>
      <c r="G9" s="79"/>
      <c r="H9" s="79"/>
    </row>
    <row r="10" ht="14.45" customHeight="1" spans="1:2">
      <c r="A10" s="80"/>
      <c r="B10" s="80"/>
    </row>
    <row r="11" spans="1:4">
      <c r="A11" s="80"/>
      <c r="B11" s="80"/>
      <c r="D11" s="79"/>
    </row>
    <row r="12" spans="1:4">
      <c r="A12" s="80"/>
      <c r="B12" s="80"/>
      <c r="D12" s="79"/>
    </row>
    <row r="13" spans="1:4">
      <c r="A13" s="80"/>
      <c r="B13" s="80"/>
      <c r="D13" s="79"/>
    </row>
    <row r="14" spans="1:4">
      <c r="A14" s="80"/>
      <c r="B14" s="80"/>
      <c r="D14" s="79"/>
    </row>
    <row r="15" spans="1:4">
      <c r="A15" s="80"/>
      <c r="B15" s="80"/>
      <c r="D15" s="79"/>
    </row>
    <row r="16" spans="1:4">
      <c r="A16" s="80"/>
      <c r="B16" s="80"/>
      <c r="D16" s="79"/>
    </row>
    <row r="17" spans="1:4">
      <c r="A17" s="80"/>
      <c r="B17" s="80"/>
      <c r="D17" s="79"/>
    </row>
    <row r="18" spans="1:4">
      <c r="A18" s="80"/>
      <c r="B18" s="80"/>
      <c r="D18" s="79"/>
    </row>
    <row r="19" spans="1:4">
      <c r="A19" s="80"/>
      <c r="B19" s="80"/>
      <c r="D19" s="79"/>
    </row>
  </sheetData>
  <mergeCells count="3">
    <mergeCell ref="C2:E2"/>
    <mergeCell ref="C4:E4"/>
    <mergeCell ref="C5:E5"/>
  </mergeCells>
  <pageMargins left="0.5" right="0.5" top="0.5" bottom="0.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BP30"/>
  <sheetViews>
    <sheetView showGridLines="0" tabSelected="1" zoomScale="67" zoomScaleNormal="67" topLeftCell="A2" workbookViewId="0">
      <selection activeCell="D5" sqref="D5"/>
    </sheetView>
  </sheetViews>
  <sheetFormatPr defaultColWidth="8.85576923076923" defaultRowHeight="30" customHeight="1"/>
  <cols>
    <col min="1" max="1" width="4.71153846153846" style="2" customWidth="1"/>
    <col min="2" max="2" width="30.7115384615385" customWidth="1"/>
    <col min="3" max="3" width="13.2884615384615" customWidth="1"/>
    <col min="4" max="4" width="23.3942307692308" customWidth="1"/>
    <col min="5" max="5" width="15.7115384615385" customWidth="1"/>
    <col min="6" max="6" width="12.8173076923077" style="3" customWidth="1"/>
    <col min="7" max="7" width="10.4230769230769" customWidth="1"/>
    <col min="8" max="8" width="2.71153846153846" customWidth="1"/>
    <col min="9" max="64" width="3.56730769230769" customWidth="1"/>
    <col min="65" max="65" width="2.71153846153846" customWidth="1"/>
  </cols>
  <sheetData>
    <row r="1" ht="25.15" customHeight="1"/>
    <row r="2" ht="49.9" customHeight="1" spans="1:65">
      <c r="A2" s="4"/>
      <c r="B2" s="5" t="s">
        <v>3</v>
      </c>
      <c r="C2" s="5"/>
      <c r="D2" s="5"/>
      <c r="E2" s="5"/>
      <c r="F2" s="5"/>
      <c r="G2" s="5"/>
      <c r="H2" s="5"/>
      <c r="I2" s="49"/>
      <c r="J2" s="49"/>
      <c r="K2" s="49"/>
      <c r="L2" s="49"/>
      <c r="M2" s="49"/>
      <c r="N2" s="49"/>
      <c r="O2" s="62"/>
      <c r="P2" s="62"/>
      <c r="Q2" s="62"/>
      <c r="R2" s="62"/>
      <c r="S2" s="62"/>
      <c r="T2" s="62"/>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row>
    <row r="3" ht="19.9" customHeight="1" spans="1:65">
      <c r="A3" s="4"/>
      <c r="B3" s="6"/>
      <c r="C3" s="7"/>
      <c r="D3" s="8"/>
      <c r="E3" s="8"/>
      <c r="F3" s="29"/>
      <c r="G3" s="8"/>
      <c r="H3" s="8"/>
      <c r="I3" s="50"/>
      <c r="J3" s="51"/>
      <c r="K3" s="51"/>
      <c r="L3" s="51"/>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40"/>
    </row>
    <row r="4" customHeight="1" spans="1:65">
      <c r="A4" s="4"/>
      <c r="B4" s="9" t="s">
        <v>4</v>
      </c>
      <c r="C4" s="10" t="s">
        <v>5</v>
      </c>
      <c r="D4" s="11"/>
      <c r="E4" s="30"/>
      <c r="F4" s="31"/>
      <c r="G4" s="32" t="s">
        <v>6</v>
      </c>
      <c r="H4" s="30"/>
      <c r="I4" s="52" t="s">
        <v>7</v>
      </c>
      <c r="J4" s="52"/>
      <c r="K4" s="52"/>
      <c r="L4" s="52"/>
      <c r="M4" s="40"/>
      <c r="N4" s="63" t="s">
        <v>8</v>
      </c>
      <c r="O4" s="63"/>
      <c r="P4" s="63"/>
      <c r="Q4" s="63"/>
      <c r="R4" s="40"/>
      <c r="S4" s="66" t="s">
        <v>9</v>
      </c>
      <c r="T4" s="66"/>
      <c r="U4" s="66"/>
      <c r="V4" s="66"/>
      <c r="W4" s="40"/>
      <c r="X4" s="69" t="s">
        <v>10</v>
      </c>
      <c r="Y4" s="69"/>
      <c r="Z4" s="69"/>
      <c r="AA4" s="69"/>
      <c r="AB4" s="40"/>
      <c r="AC4" s="71" t="s">
        <v>11</v>
      </c>
      <c r="AD4" s="71"/>
      <c r="AE4" s="71"/>
      <c r="AF4" s="71"/>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row>
    <row r="5" customHeight="1" spans="1:65">
      <c r="A5" s="4"/>
      <c r="B5" s="12" t="s">
        <v>12</v>
      </c>
      <c r="C5" s="13" t="s">
        <v>13</v>
      </c>
      <c r="D5" s="11"/>
      <c r="E5" s="30"/>
      <c r="F5" s="31"/>
      <c r="G5" s="33"/>
      <c r="H5" s="3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40"/>
    </row>
    <row r="6" customHeight="1" spans="1:65">
      <c r="A6" s="4"/>
      <c r="B6" s="14" t="s">
        <v>14</v>
      </c>
      <c r="C6" s="15">
        <v>44459</v>
      </c>
      <c r="D6" s="16"/>
      <c r="E6" s="30"/>
      <c r="F6" s="34"/>
      <c r="G6" s="30"/>
      <c r="H6" s="30"/>
      <c r="I6" s="54" t="str">
        <f ca="1">TEXT(I7,"mmmm")</f>
        <v>September</v>
      </c>
      <c r="J6" s="54"/>
      <c r="K6" s="54"/>
      <c r="L6" s="54"/>
      <c r="M6" s="54"/>
      <c r="N6" s="54"/>
      <c r="O6" s="54"/>
      <c r="P6" s="54" t="str">
        <f ca="1">IF(TEXT(P7,"mmmm")=I6,"",TEXT(P7,"mmmm"))</f>
        <v/>
      </c>
      <c r="Q6" s="54"/>
      <c r="R6" s="54"/>
      <c r="S6" s="54"/>
      <c r="T6" s="54"/>
      <c r="U6" s="54"/>
      <c r="V6" s="54"/>
      <c r="W6" s="54" t="str">
        <f ca="1">IF(OR(TEXT(W7,"mmmm")=P6,TEXT(W7,"mmmm")=I6),"",TEXT(W7,"mmmm"))</f>
        <v>October</v>
      </c>
      <c r="X6" s="54"/>
      <c r="Y6" s="54"/>
      <c r="Z6" s="54"/>
      <c r="AA6" s="54"/>
      <c r="AB6" s="54"/>
      <c r="AC6" s="54"/>
      <c r="AD6" s="54" t="str">
        <f ca="1">IF(OR(TEXT(AD7,"mmmm")=W6,TEXT(AD7,"mmmm")=P6,TEXT(AD7,"mmmm")=I6),"",TEXT(AD7,"mmmm"))</f>
        <v/>
      </c>
      <c r="AE6" s="54"/>
      <c r="AF6" s="54"/>
      <c r="AG6" s="54"/>
      <c r="AH6" s="54"/>
      <c r="AI6" s="54"/>
      <c r="AJ6" s="54"/>
      <c r="AK6" s="54" t="str">
        <f ca="1">IF(OR(TEXT(AK7,"mmmm")=AD6,TEXT(AK7,"mmmm")=W6,TEXT(AK7,"mmmm")=P6,TEXT(AK7,"mmmm")=I6),"",TEXT(AK7,"mmmm"))</f>
        <v/>
      </c>
      <c r="AL6" s="54"/>
      <c r="AM6" s="54"/>
      <c r="AN6" s="54"/>
      <c r="AO6" s="54"/>
      <c r="AP6" s="54"/>
      <c r="AQ6" s="54"/>
      <c r="AR6" s="54" t="str">
        <f ca="1">IF(OR(TEXT(AR7,"mmmm")=AK6,TEXT(AR7,"mmmm")=AD6,TEXT(AR7,"mmmm")=W6,TEXT(AR7,"mmmm")=P6),"",TEXT(AR7,"mmmm"))</f>
        <v/>
      </c>
      <c r="AS6" s="54"/>
      <c r="AT6" s="54"/>
      <c r="AU6" s="54"/>
      <c r="AV6" s="54"/>
      <c r="AW6" s="54"/>
      <c r="AX6" s="72"/>
      <c r="AY6" s="72" t="str">
        <f ca="1">IF(OR(TEXT(AY7,"mmmm")=AR6,TEXT(AY7,"mmmm")=AK6,TEXT(AY7,"mmmm")=AD6,TEXT(AY7,"mmmm")=W6),"",TEXT(AY7,"mmmm"))</f>
        <v>November</v>
      </c>
      <c r="AZ6" s="72"/>
      <c r="BA6" s="72"/>
      <c r="BB6" s="73"/>
      <c r="BC6" s="74"/>
      <c r="BD6" s="74"/>
      <c r="BE6" s="74"/>
      <c r="BF6" s="74" t="str">
        <f ca="1">IF(OR(TEXT(BF7,"mmmm")=AY6,TEXT(BF7,"mmmm")=AR6,TEXT(BF7,"mmmm")=AK6,TEXT(BF7,"mmmm")=AD6),"",TEXT(BF7,"mmmm"))</f>
        <v/>
      </c>
      <c r="BG6" s="74"/>
      <c r="BH6" s="74"/>
      <c r="BI6" s="74"/>
      <c r="BJ6" s="74"/>
      <c r="BK6" s="74"/>
      <c r="BL6" s="74"/>
      <c r="BM6" s="40"/>
    </row>
    <row r="7" customHeight="1" spans="1:65">
      <c r="A7" s="4"/>
      <c r="B7" s="14" t="s">
        <v>15</v>
      </c>
      <c r="C7" s="17">
        <v>3</v>
      </c>
      <c r="D7" s="11"/>
      <c r="E7" s="30"/>
      <c r="F7" s="33"/>
      <c r="G7" s="33"/>
      <c r="H7" s="35"/>
      <c r="I7" s="55">
        <f ca="1">IFERROR(Project_Start+Scrolling_Increment,TODAY())</f>
        <v>44462</v>
      </c>
      <c r="J7" s="56">
        <f ca="1">I7+1</f>
        <v>44463</v>
      </c>
      <c r="K7" s="56">
        <f ca="1" t="shared" ref="K7:AZ7" si="0">J7+1</f>
        <v>44464</v>
      </c>
      <c r="L7" s="56">
        <f ca="1" t="shared" si="0"/>
        <v>44465</v>
      </c>
      <c r="M7" s="56">
        <f ca="1" t="shared" si="0"/>
        <v>44466</v>
      </c>
      <c r="N7" s="56">
        <f ca="1" t="shared" si="0"/>
        <v>44467</v>
      </c>
      <c r="O7" s="64">
        <f ca="1" t="shared" si="0"/>
        <v>44468</v>
      </c>
      <c r="P7" s="56">
        <f ca="1" t="shared" si="0"/>
        <v>44469</v>
      </c>
      <c r="Q7" s="56">
        <f ca="1" t="shared" si="0"/>
        <v>44470</v>
      </c>
      <c r="R7" s="56">
        <f ca="1" t="shared" si="0"/>
        <v>44471</v>
      </c>
      <c r="S7" s="56">
        <f ca="1" t="shared" si="0"/>
        <v>44472</v>
      </c>
      <c r="T7" s="56">
        <f ca="1" t="shared" si="0"/>
        <v>44473</v>
      </c>
      <c r="U7" s="56">
        <f ca="1" t="shared" si="0"/>
        <v>44474</v>
      </c>
      <c r="V7" s="64">
        <f ca="1" t="shared" si="0"/>
        <v>44475</v>
      </c>
      <c r="W7" s="56">
        <f ca="1" t="shared" si="0"/>
        <v>44476</v>
      </c>
      <c r="X7" s="56">
        <f ca="1" t="shared" si="0"/>
        <v>44477</v>
      </c>
      <c r="Y7" s="56">
        <f ca="1" t="shared" si="0"/>
        <v>44478</v>
      </c>
      <c r="Z7" s="56">
        <f ca="1" t="shared" si="0"/>
        <v>44479</v>
      </c>
      <c r="AA7" s="56">
        <f ca="1" t="shared" si="0"/>
        <v>44480</v>
      </c>
      <c r="AB7" s="56">
        <f ca="1" t="shared" si="0"/>
        <v>44481</v>
      </c>
      <c r="AC7" s="64">
        <f ca="1" t="shared" si="0"/>
        <v>44482</v>
      </c>
      <c r="AD7" s="56">
        <f ca="1" t="shared" si="0"/>
        <v>44483</v>
      </c>
      <c r="AE7" s="56">
        <f ca="1" t="shared" si="0"/>
        <v>44484</v>
      </c>
      <c r="AF7" s="56">
        <f ca="1" t="shared" si="0"/>
        <v>44485</v>
      </c>
      <c r="AG7" s="56">
        <f ca="1" t="shared" si="0"/>
        <v>44486</v>
      </c>
      <c r="AH7" s="56">
        <f ca="1" t="shared" si="0"/>
        <v>44487</v>
      </c>
      <c r="AI7" s="56">
        <f ca="1" t="shared" si="0"/>
        <v>44488</v>
      </c>
      <c r="AJ7" s="64">
        <f ca="1" t="shared" si="0"/>
        <v>44489</v>
      </c>
      <c r="AK7" s="56">
        <f ca="1" t="shared" si="0"/>
        <v>44490</v>
      </c>
      <c r="AL7" s="56">
        <f ca="1" t="shared" si="0"/>
        <v>44491</v>
      </c>
      <c r="AM7" s="56">
        <f ca="1" t="shared" si="0"/>
        <v>44492</v>
      </c>
      <c r="AN7" s="56">
        <f ca="1" t="shared" si="0"/>
        <v>44493</v>
      </c>
      <c r="AO7" s="56">
        <f ca="1" t="shared" si="0"/>
        <v>44494</v>
      </c>
      <c r="AP7" s="56">
        <f ca="1" t="shared" si="0"/>
        <v>44495</v>
      </c>
      <c r="AQ7" s="64">
        <f ca="1" t="shared" si="0"/>
        <v>44496</v>
      </c>
      <c r="AR7" s="56">
        <f ca="1" t="shared" si="0"/>
        <v>44497</v>
      </c>
      <c r="AS7" s="56">
        <f ca="1" t="shared" si="0"/>
        <v>44498</v>
      </c>
      <c r="AT7" s="56">
        <f ca="1" t="shared" si="0"/>
        <v>44499</v>
      </c>
      <c r="AU7" s="56">
        <f ca="1" t="shared" si="0"/>
        <v>44500</v>
      </c>
      <c r="AV7" s="56">
        <f ca="1" t="shared" si="0"/>
        <v>44501</v>
      </c>
      <c r="AW7" s="56">
        <f ca="1" t="shared" si="0"/>
        <v>44502</v>
      </c>
      <c r="AX7" s="64">
        <f ca="1" t="shared" si="0"/>
        <v>44503</v>
      </c>
      <c r="AY7" s="56">
        <f ca="1" t="shared" si="0"/>
        <v>44504</v>
      </c>
      <c r="AZ7" s="56">
        <f ca="1" t="shared" si="0"/>
        <v>44505</v>
      </c>
      <c r="BA7" s="56">
        <f ca="1" t="shared" ref="BA7:BG7" si="1">AZ7+1</f>
        <v>44506</v>
      </c>
      <c r="BB7" s="56">
        <f ca="1" t="shared" si="1"/>
        <v>44507</v>
      </c>
      <c r="BC7" s="56">
        <f ca="1" t="shared" si="1"/>
        <v>44508</v>
      </c>
      <c r="BD7" s="56">
        <f ca="1" t="shared" si="1"/>
        <v>44509</v>
      </c>
      <c r="BE7" s="64">
        <f ca="1" t="shared" si="1"/>
        <v>44510</v>
      </c>
      <c r="BF7" s="56">
        <f ca="1" t="shared" si="1"/>
        <v>44511</v>
      </c>
      <c r="BG7" s="56">
        <f ca="1" t="shared" si="1"/>
        <v>44512</v>
      </c>
      <c r="BH7" s="56">
        <f ca="1" t="shared" ref="BH7:BL7" si="2">BG7+1</f>
        <v>44513</v>
      </c>
      <c r="BI7" s="56">
        <f ca="1" t="shared" si="2"/>
        <v>44514</v>
      </c>
      <c r="BJ7" s="56">
        <f ca="1" t="shared" si="2"/>
        <v>44515</v>
      </c>
      <c r="BK7" s="56">
        <f ca="1" t="shared" si="2"/>
        <v>44516</v>
      </c>
      <c r="BL7" s="64">
        <f ca="1" t="shared" si="2"/>
        <v>44517</v>
      </c>
      <c r="BM7" s="40"/>
    </row>
    <row r="8" ht="19.9" customHeight="1" spans="1:65">
      <c r="A8" s="4"/>
      <c r="B8" s="18"/>
      <c r="C8" s="18"/>
      <c r="D8" s="18"/>
      <c r="E8" s="33"/>
      <c r="F8" s="33"/>
      <c r="G8" s="33"/>
      <c r="H8" s="35"/>
      <c r="I8" s="57"/>
      <c r="J8" s="58"/>
      <c r="K8" s="58"/>
      <c r="L8" s="58"/>
      <c r="M8" s="58"/>
      <c r="N8" s="58"/>
      <c r="O8" s="58"/>
      <c r="P8" s="65"/>
      <c r="Q8" s="58"/>
      <c r="R8" s="58"/>
      <c r="S8" s="58"/>
      <c r="T8" s="58"/>
      <c r="U8" s="58"/>
      <c r="V8" s="70"/>
      <c r="W8" s="58"/>
      <c r="X8" s="58"/>
      <c r="Y8" s="58"/>
      <c r="Z8" s="58"/>
      <c r="AA8" s="58"/>
      <c r="AB8" s="58"/>
      <c r="AC8" s="70"/>
      <c r="AD8" s="58"/>
      <c r="AE8" s="58"/>
      <c r="AF8" s="58"/>
      <c r="AG8" s="58"/>
      <c r="AH8" s="58"/>
      <c r="AI8" s="58"/>
      <c r="AJ8" s="70"/>
      <c r="AK8" s="58"/>
      <c r="AL8" s="58"/>
      <c r="AM8" s="58"/>
      <c r="AN8" s="58"/>
      <c r="AO8" s="58"/>
      <c r="AP8" s="58"/>
      <c r="AQ8" s="70"/>
      <c r="AR8" s="58"/>
      <c r="AS8" s="58"/>
      <c r="AT8" s="58"/>
      <c r="AU8" s="58"/>
      <c r="AV8" s="58"/>
      <c r="AW8" s="58"/>
      <c r="AX8" s="70"/>
      <c r="AY8" s="58"/>
      <c r="AZ8" s="58"/>
      <c r="BA8" s="58"/>
      <c r="BB8" s="58"/>
      <c r="BC8" s="58"/>
      <c r="BD8" s="58"/>
      <c r="BE8" s="70"/>
      <c r="BF8" s="58"/>
      <c r="BG8" s="58"/>
      <c r="BH8" s="58"/>
      <c r="BI8" s="58"/>
      <c r="BJ8" s="58"/>
      <c r="BK8" s="58"/>
      <c r="BL8" s="75"/>
      <c r="BM8" s="40"/>
    </row>
    <row r="9" ht="40.15" customHeight="1" spans="1:65">
      <c r="A9" s="4"/>
      <c r="B9" s="19" t="s">
        <v>16</v>
      </c>
      <c r="C9" s="20" t="s">
        <v>17</v>
      </c>
      <c r="D9" s="20" t="s">
        <v>18</v>
      </c>
      <c r="E9" s="20" t="s">
        <v>19</v>
      </c>
      <c r="F9" s="20" t="s">
        <v>20</v>
      </c>
      <c r="G9" s="20" t="s">
        <v>21</v>
      </c>
      <c r="H9" s="36"/>
      <c r="I9" s="59" t="str">
        <f ca="1" t="shared" ref="I9:BL9" si="3">LEFT(TEXT(I7,"ddd"),1)</f>
        <v>T</v>
      </c>
      <c r="J9" s="59" t="str">
        <f ca="1" t="shared" si="3"/>
        <v>F</v>
      </c>
      <c r="K9" s="59" t="str">
        <f ca="1" t="shared" si="3"/>
        <v>S</v>
      </c>
      <c r="L9" s="59" t="str">
        <f ca="1" t="shared" si="3"/>
        <v>S</v>
      </c>
      <c r="M9" s="59" t="str">
        <f ca="1" t="shared" si="3"/>
        <v>M</v>
      </c>
      <c r="N9" s="59" t="str">
        <f ca="1" t="shared" si="3"/>
        <v>T</v>
      </c>
      <c r="O9" s="59" t="str">
        <f ca="1" t="shared" si="3"/>
        <v>W</v>
      </c>
      <c r="P9" s="59" t="str">
        <f ca="1" t="shared" si="3"/>
        <v>T</v>
      </c>
      <c r="Q9" s="59" t="str">
        <f ca="1" t="shared" si="3"/>
        <v>F</v>
      </c>
      <c r="R9" s="59" t="str">
        <f ca="1" t="shared" si="3"/>
        <v>S</v>
      </c>
      <c r="S9" s="59" t="str">
        <f ca="1" t="shared" si="3"/>
        <v>S</v>
      </c>
      <c r="T9" s="59" t="str">
        <f ca="1" t="shared" si="3"/>
        <v>M</v>
      </c>
      <c r="U9" s="59" t="str">
        <f ca="1" t="shared" si="3"/>
        <v>T</v>
      </c>
      <c r="V9" s="59" t="str">
        <f ca="1" t="shared" si="3"/>
        <v>W</v>
      </c>
      <c r="W9" s="59" t="str">
        <f ca="1" t="shared" si="3"/>
        <v>T</v>
      </c>
      <c r="X9" s="59" t="str">
        <f ca="1" t="shared" si="3"/>
        <v>F</v>
      </c>
      <c r="Y9" s="59" t="str">
        <f ca="1" t="shared" si="3"/>
        <v>S</v>
      </c>
      <c r="Z9" s="59" t="str">
        <f ca="1" t="shared" si="3"/>
        <v>S</v>
      </c>
      <c r="AA9" s="59" t="str">
        <f ca="1" t="shared" si="3"/>
        <v>M</v>
      </c>
      <c r="AB9" s="59" t="str">
        <f ca="1" t="shared" si="3"/>
        <v>T</v>
      </c>
      <c r="AC9" s="59" t="str">
        <f ca="1" t="shared" si="3"/>
        <v>W</v>
      </c>
      <c r="AD9" s="59" t="str">
        <f ca="1" t="shared" si="3"/>
        <v>T</v>
      </c>
      <c r="AE9" s="59" t="str">
        <f ca="1" t="shared" si="3"/>
        <v>F</v>
      </c>
      <c r="AF9" s="59" t="str">
        <f ca="1" t="shared" si="3"/>
        <v>S</v>
      </c>
      <c r="AG9" s="59" t="str">
        <f ca="1" t="shared" si="3"/>
        <v>S</v>
      </c>
      <c r="AH9" s="59" t="str">
        <f ca="1" t="shared" si="3"/>
        <v>M</v>
      </c>
      <c r="AI9" s="59" t="str">
        <f ca="1" t="shared" si="3"/>
        <v>T</v>
      </c>
      <c r="AJ9" s="59" t="str">
        <f ca="1" t="shared" si="3"/>
        <v>W</v>
      </c>
      <c r="AK9" s="59" t="str">
        <f ca="1" t="shared" si="3"/>
        <v>T</v>
      </c>
      <c r="AL9" s="59" t="str">
        <f ca="1" t="shared" si="3"/>
        <v>F</v>
      </c>
      <c r="AM9" s="59" t="str">
        <f ca="1" t="shared" si="3"/>
        <v>S</v>
      </c>
      <c r="AN9" s="59" t="str">
        <f ca="1" t="shared" si="3"/>
        <v>S</v>
      </c>
      <c r="AO9" s="59" t="str">
        <f ca="1" t="shared" si="3"/>
        <v>M</v>
      </c>
      <c r="AP9" s="59" t="str">
        <f ca="1" t="shared" si="3"/>
        <v>T</v>
      </c>
      <c r="AQ9" s="59" t="str">
        <f ca="1" t="shared" si="3"/>
        <v>W</v>
      </c>
      <c r="AR9" s="59" t="str">
        <f ca="1" t="shared" si="3"/>
        <v>T</v>
      </c>
      <c r="AS9" s="59" t="str">
        <f ca="1" t="shared" si="3"/>
        <v>F</v>
      </c>
      <c r="AT9" s="59" t="str">
        <f ca="1" t="shared" si="3"/>
        <v>S</v>
      </c>
      <c r="AU9" s="59" t="str">
        <f ca="1" t="shared" si="3"/>
        <v>S</v>
      </c>
      <c r="AV9" s="59" t="str">
        <f ca="1" t="shared" si="3"/>
        <v>M</v>
      </c>
      <c r="AW9" s="59" t="str">
        <f ca="1" t="shared" si="3"/>
        <v>T</v>
      </c>
      <c r="AX9" s="59" t="str">
        <f ca="1" t="shared" si="3"/>
        <v>W</v>
      </c>
      <c r="AY9" s="59" t="str">
        <f ca="1" t="shared" si="3"/>
        <v>T</v>
      </c>
      <c r="AZ9" s="59" t="str">
        <f ca="1" t="shared" si="3"/>
        <v>F</v>
      </c>
      <c r="BA9" s="59" t="str">
        <f ca="1" t="shared" si="3"/>
        <v>S</v>
      </c>
      <c r="BB9" s="59" t="str">
        <f ca="1" t="shared" si="3"/>
        <v>S</v>
      </c>
      <c r="BC9" s="59" t="str">
        <f ca="1" t="shared" si="3"/>
        <v>M</v>
      </c>
      <c r="BD9" s="59" t="str">
        <f ca="1" t="shared" si="3"/>
        <v>T</v>
      </c>
      <c r="BE9" s="59" t="str">
        <f ca="1" t="shared" si="3"/>
        <v>W</v>
      </c>
      <c r="BF9" s="59" t="str">
        <f ca="1" t="shared" si="3"/>
        <v>T</v>
      </c>
      <c r="BG9" s="59" t="str">
        <f ca="1" t="shared" si="3"/>
        <v>F</v>
      </c>
      <c r="BH9" s="59" t="str">
        <f ca="1" t="shared" si="3"/>
        <v>S</v>
      </c>
      <c r="BI9" s="59" t="str">
        <f ca="1" t="shared" si="3"/>
        <v>S</v>
      </c>
      <c r="BJ9" s="59" t="str">
        <f ca="1" t="shared" si="3"/>
        <v>M</v>
      </c>
      <c r="BK9" s="59" t="str">
        <f ca="1" t="shared" si="3"/>
        <v>T</v>
      </c>
      <c r="BL9" s="59" t="str">
        <f ca="1" t="shared" si="3"/>
        <v>W</v>
      </c>
      <c r="BM9" s="40"/>
    </row>
    <row r="10" hidden="1" customHeight="1" spans="2:65">
      <c r="B10" s="21"/>
      <c r="C10" s="22"/>
      <c r="D10" s="23"/>
      <c r="E10" s="37"/>
      <c r="F10" s="38"/>
      <c r="G10" s="39"/>
      <c r="H10" s="4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40"/>
    </row>
    <row r="11" s="1" customFormat="1" ht="40.15" customHeight="1" spans="1:68">
      <c r="A11" s="4"/>
      <c r="B11" s="24" t="s">
        <v>22</v>
      </c>
      <c r="C11" s="25"/>
      <c r="D11" s="25"/>
      <c r="E11" s="41"/>
      <c r="F11" s="42"/>
      <c r="G11" s="43"/>
      <c r="H11" s="44"/>
      <c r="I11" s="61" t="str">
        <f ca="1" t="shared" ref="I11:X26" si="4">IF(AND($C11="Goal",I$7&gt;=$F11,I$7&lt;=$F11+$G11-1),2,IF(AND($C11="Milestone",I$7&gt;=$F11,I$7&lt;=$F11+$G11-1),1,""))</f>
        <v/>
      </c>
      <c r="J11" s="61" t="str">
        <f ca="1" t="shared" si="4"/>
        <v/>
      </c>
      <c r="K11" s="61" t="str">
        <f ca="1" t="shared" si="4"/>
        <v/>
      </c>
      <c r="L11" s="61" t="str">
        <f ca="1" t="shared" si="4"/>
        <v/>
      </c>
      <c r="M11" s="61" t="str">
        <f ca="1" t="shared" si="4"/>
        <v/>
      </c>
      <c r="N11" s="61" t="str">
        <f ca="1" t="shared" si="4"/>
        <v/>
      </c>
      <c r="O11" s="61" t="str">
        <f ca="1" t="shared" si="4"/>
        <v/>
      </c>
      <c r="P11" s="61" t="str">
        <f ca="1" t="shared" si="4"/>
        <v/>
      </c>
      <c r="Q11" s="61" t="str">
        <f ca="1" t="shared" si="4"/>
        <v/>
      </c>
      <c r="R11" s="61" t="str">
        <f ca="1" t="shared" si="4"/>
        <v/>
      </c>
      <c r="S11" s="61" t="str">
        <f ca="1" t="shared" si="4"/>
        <v/>
      </c>
      <c r="T11" s="61" t="str">
        <f ca="1" t="shared" si="4"/>
        <v/>
      </c>
      <c r="U11" s="61" t="str">
        <f ca="1" t="shared" si="4"/>
        <v/>
      </c>
      <c r="V11" s="61" t="str">
        <f ca="1" t="shared" si="4"/>
        <v/>
      </c>
      <c r="W11" s="61" t="str">
        <f ca="1" t="shared" si="4"/>
        <v/>
      </c>
      <c r="X11" s="61" t="str">
        <f ca="1" t="shared" si="4"/>
        <v/>
      </c>
      <c r="Y11" s="61" t="str">
        <f ca="1" t="shared" ref="Y11:AN26" si="5">IF(AND($C11="Goal",Y$7&gt;=$F11,Y$7&lt;=$F11+$G11-1),2,IF(AND($C11="Milestone",Y$7&gt;=$F11,Y$7&lt;=$F11+$G11-1),1,""))</f>
        <v/>
      </c>
      <c r="Z11" s="61" t="str">
        <f ca="1" t="shared" si="5"/>
        <v/>
      </c>
      <c r="AA11" s="61" t="str">
        <f ca="1" t="shared" si="5"/>
        <v/>
      </c>
      <c r="AB11" s="61" t="str">
        <f ca="1" t="shared" si="5"/>
        <v/>
      </c>
      <c r="AC11" s="61" t="str">
        <f ca="1" t="shared" si="5"/>
        <v/>
      </c>
      <c r="AD11" s="61" t="str">
        <f ca="1" t="shared" si="5"/>
        <v/>
      </c>
      <c r="AE11" s="61" t="str">
        <f ca="1" t="shared" si="5"/>
        <v/>
      </c>
      <c r="AF11" s="61" t="str">
        <f ca="1" t="shared" si="5"/>
        <v/>
      </c>
      <c r="AG11" s="61" t="str">
        <f ca="1" t="shared" si="5"/>
        <v/>
      </c>
      <c r="AH11" s="61" t="str">
        <f ca="1" t="shared" si="5"/>
        <v/>
      </c>
      <c r="AI11" s="61" t="str">
        <f ca="1" t="shared" si="5"/>
        <v/>
      </c>
      <c r="AJ11" s="61" t="str">
        <f ca="1" t="shared" si="5"/>
        <v/>
      </c>
      <c r="AK11" s="61" t="str">
        <f ca="1" t="shared" si="5"/>
        <v/>
      </c>
      <c r="AL11" s="61" t="str">
        <f ca="1" t="shared" si="5"/>
        <v/>
      </c>
      <c r="AM11" s="61" t="str">
        <f ca="1" t="shared" si="5"/>
        <v/>
      </c>
      <c r="AN11" s="61" t="str">
        <f ca="1" t="shared" si="5"/>
        <v/>
      </c>
      <c r="AO11" s="61" t="str">
        <f ca="1" t="shared" ref="AO11:BD26" si="6">IF(AND($C11="Goal",AO$7&gt;=$F11,AO$7&lt;=$F11+$G11-1),2,IF(AND($C11="Milestone",AO$7&gt;=$F11,AO$7&lt;=$F11+$G11-1),1,""))</f>
        <v/>
      </c>
      <c r="AP11" s="61" t="str">
        <f ca="1" t="shared" si="6"/>
        <v/>
      </c>
      <c r="AQ11" s="61" t="str">
        <f ca="1" t="shared" si="6"/>
        <v/>
      </c>
      <c r="AR11" s="61" t="str">
        <f ca="1" t="shared" si="6"/>
        <v/>
      </c>
      <c r="AS11" s="61" t="str">
        <f ca="1" t="shared" si="6"/>
        <v/>
      </c>
      <c r="AT11" s="61" t="str">
        <f ca="1" t="shared" si="6"/>
        <v/>
      </c>
      <c r="AU11" s="61" t="str">
        <f ca="1" t="shared" si="6"/>
        <v/>
      </c>
      <c r="AV11" s="61" t="str">
        <f ca="1" t="shared" si="6"/>
        <v/>
      </c>
      <c r="AW11" s="61" t="str">
        <f ca="1" t="shared" si="6"/>
        <v/>
      </c>
      <c r="AX11" s="61" t="str">
        <f ca="1" t="shared" si="6"/>
        <v/>
      </c>
      <c r="AY11" s="61" t="str">
        <f ca="1" t="shared" si="6"/>
        <v/>
      </c>
      <c r="AZ11" s="61" t="str">
        <f ca="1" t="shared" si="6"/>
        <v/>
      </c>
      <c r="BA11" s="61" t="str">
        <f ca="1" t="shared" si="6"/>
        <v/>
      </c>
      <c r="BB11" s="61" t="str">
        <f ca="1" t="shared" si="6"/>
        <v/>
      </c>
      <c r="BC11" s="61" t="str">
        <f ca="1" t="shared" si="6"/>
        <v/>
      </c>
      <c r="BD11" s="61" t="str">
        <f ca="1" t="shared" si="6"/>
        <v/>
      </c>
      <c r="BE11" s="61" t="str">
        <f ca="1" t="shared" ref="BE11:BL26" si="7">IF(AND($C11="Goal",BE$7&gt;=$F11,BE$7&lt;=$F11+$G11-1),2,IF(AND($C11="Milestone",BE$7&gt;=$F11,BE$7&lt;=$F11+$G11-1),1,""))</f>
        <v/>
      </c>
      <c r="BF11" s="61" t="str">
        <f ca="1" t="shared" si="7"/>
        <v/>
      </c>
      <c r="BG11" s="61" t="str">
        <f ca="1" t="shared" si="7"/>
        <v/>
      </c>
      <c r="BH11" s="61" t="str">
        <f ca="1" t="shared" si="7"/>
        <v/>
      </c>
      <c r="BI11" s="61" t="str">
        <f ca="1" t="shared" si="7"/>
        <v/>
      </c>
      <c r="BJ11" s="61" t="str">
        <f ca="1" t="shared" si="7"/>
        <v/>
      </c>
      <c r="BK11" s="61" t="str">
        <f ca="1" t="shared" si="7"/>
        <v/>
      </c>
      <c r="BL11" s="61" t="str">
        <f ca="1" t="shared" si="7"/>
        <v/>
      </c>
      <c r="BM11" s="76"/>
      <c r="BP11" s="77"/>
    </row>
    <row r="12" s="1" customFormat="1" ht="40.15" customHeight="1" spans="1:65">
      <c r="A12" s="4"/>
      <c r="B12" s="26" t="s">
        <v>23</v>
      </c>
      <c r="C12" s="25" t="s">
        <v>24</v>
      </c>
      <c r="D12" s="25" t="s">
        <v>13</v>
      </c>
      <c r="E12" s="45">
        <v>0.75</v>
      </c>
      <c r="F12" s="46">
        <f>C6</f>
        <v>44459</v>
      </c>
      <c r="G12" s="43">
        <v>2</v>
      </c>
      <c r="H12" s="44"/>
      <c r="I12" s="61" t="str">
        <f ca="1">IF(AND($C12="Goal",I$7&gt;=$F12,I$7&lt;=$F12+$G12-1),2,IF(AND($C12="Milestone",I$7&gt;=$F12,I$7&lt;=$F12+$G12-1),1,""))</f>
        <v/>
      </c>
      <c r="J12" s="61" t="str">
        <f ca="1" t="shared" si="4"/>
        <v/>
      </c>
      <c r="K12" s="61" t="str">
        <f ca="1" t="shared" si="4"/>
        <v/>
      </c>
      <c r="L12" s="61" t="str">
        <f ca="1" t="shared" si="4"/>
        <v/>
      </c>
      <c r="M12" s="61" t="str">
        <f ca="1" t="shared" si="4"/>
        <v/>
      </c>
      <c r="N12" s="61" t="str">
        <f ca="1" t="shared" si="4"/>
        <v/>
      </c>
      <c r="O12" s="61" t="str">
        <f ca="1" t="shared" si="4"/>
        <v/>
      </c>
      <c r="P12" s="61" t="str">
        <f ca="1" t="shared" si="4"/>
        <v/>
      </c>
      <c r="Q12" s="61" t="str">
        <f ca="1" t="shared" si="4"/>
        <v/>
      </c>
      <c r="R12" s="67" t="str">
        <f ca="1" t="shared" si="4"/>
        <v/>
      </c>
      <c r="S12" s="61" t="str">
        <f ca="1" t="shared" si="4"/>
        <v/>
      </c>
      <c r="T12" s="61" t="str">
        <f ca="1" t="shared" si="4"/>
        <v/>
      </c>
      <c r="U12" s="61" t="str">
        <f ca="1" t="shared" si="4"/>
        <v/>
      </c>
      <c r="V12" s="61" t="str">
        <f ca="1" t="shared" si="4"/>
        <v/>
      </c>
      <c r="W12" s="61" t="str">
        <f ca="1" t="shared" si="4"/>
        <v/>
      </c>
      <c r="X12" s="61" t="str">
        <f ca="1" t="shared" si="4"/>
        <v/>
      </c>
      <c r="Y12" s="61" t="str">
        <f ca="1" t="shared" si="5"/>
        <v/>
      </c>
      <c r="Z12" s="61" t="str">
        <f ca="1" t="shared" si="5"/>
        <v/>
      </c>
      <c r="AA12" s="61" t="str">
        <f ca="1" t="shared" si="5"/>
        <v/>
      </c>
      <c r="AB12" s="61" t="str">
        <f ca="1" t="shared" si="5"/>
        <v/>
      </c>
      <c r="AC12" s="61" t="str">
        <f ca="1" t="shared" si="5"/>
        <v/>
      </c>
      <c r="AD12" s="61" t="str">
        <f ca="1" t="shared" si="5"/>
        <v/>
      </c>
      <c r="AE12" s="61" t="str">
        <f ca="1" t="shared" si="5"/>
        <v/>
      </c>
      <c r="AF12" s="61" t="str">
        <f ca="1" t="shared" si="5"/>
        <v/>
      </c>
      <c r="AG12" s="61" t="str">
        <f ca="1" t="shared" si="5"/>
        <v/>
      </c>
      <c r="AH12" s="61" t="str">
        <f ca="1" t="shared" si="5"/>
        <v/>
      </c>
      <c r="AI12" s="61" t="str">
        <f ca="1" t="shared" si="5"/>
        <v/>
      </c>
      <c r="AJ12" s="61" t="str">
        <f ca="1" t="shared" si="5"/>
        <v/>
      </c>
      <c r="AK12" s="61" t="str">
        <f ca="1" t="shared" si="5"/>
        <v/>
      </c>
      <c r="AL12" s="61" t="str">
        <f ca="1" t="shared" si="5"/>
        <v/>
      </c>
      <c r="AM12" s="61" t="str">
        <f ca="1" t="shared" si="5"/>
        <v/>
      </c>
      <c r="AN12" s="61" t="str">
        <f ca="1" t="shared" si="5"/>
        <v/>
      </c>
      <c r="AO12" s="61" t="str">
        <f ca="1" t="shared" si="6"/>
        <v/>
      </c>
      <c r="AP12" s="61" t="str">
        <f ca="1" t="shared" si="6"/>
        <v/>
      </c>
      <c r="AQ12" s="61" t="str">
        <f ca="1" t="shared" si="6"/>
        <v/>
      </c>
      <c r="AR12" s="61" t="str">
        <f ca="1" t="shared" si="6"/>
        <v/>
      </c>
      <c r="AS12" s="61" t="str">
        <f ca="1" t="shared" si="6"/>
        <v/>
      </c>
      <c r="AT12" s="61" t="str">
        <f ca="1" t="shared" si="6"/>
        <v/>
      </c>
      <c r="AU12" s="61" t="str">
        <f ca="1" t="shared" si="6"/>
        <v/>
      </c>
      <c r="AV12" s="61" t="str">
        <f ca="1" t="shared" si="6"/>
        <v/>
      </c>
      <c r="AW12" s="61" t="str">
        <f ca="1" t="shared" si="6"/>
        <v/>
      </c>
      <c r="AX12" s="61" t="str">
        <f ca="1" t="shared" si="6"/>
        <v/>
      </c>
      <c r="AY12" s="61" t="str">
        <f ca="1" t="shared" si="6"/>
        <v/>
      </c>
      <c r="AZ12" s="61" t="str">
        <f ca="1" t="shared" si="6"/>
        <v/>
      </c>
      <c r="BA12" s="61" t="str">
        <f ca="1" t="shared" si="6"/>
        <v/>
      </c>
      <c r="BB12" s="61" t="str">
        <f ca="1" t="shared" si="6"/>
        <v/>
      </c>
      <c r="BC12" s="61" t="str">
        <f ca="1" t="shared" si="6"/>
        <v/>
      </c>
      <c r="BD12" s="61" t="str">
        <f ca="1" t="shared" si="6"/>
        <v/>
      </c>
      <c r="BE12" s="61" t="str">
        <f ca="1" t="shared" si="7"/>
        <v/>
      </c>
      <c r="BF12" s="61" t="str">
        <f ca="1" t="shared" si="7"/>
        <v/>
      </c>
      <c r="BG12" s="61" t="str">
        <f ca="1" t="shared" si="7"/>
        <v/>
      </c>
      <c r="BH12" s="61" t="str">
        <f ca="1" t="shared" si="7"/>
        <v/>
      </c>
      <c r="BI12" s="61" t="str">
        <f ca="1" t="shared" si="7"/>
        <v/>
      </c>
      <c r="BJ12" s="61" t="str">
        <f ca="1" t="shared" si="7"/>
        <v/>
      </c>
      <c r="BK12" s="61" t="str">
        <f ca="1" t="shared" si="7"/>
        <v/>
      </c>
      <c r="BL12" s="61" t="str">
        <f ca="1" t="shared" si="7"/>
        <v/>
      </c>
      <c r="BM12" s="76"/>
    </row>
    <row r="13" s="1" customFormat="1" ht="40.15" customHeight="1" spans="1:65">
      <c r="A13" s="4"/>
      <c r="B13" s="26" t="s">
        <v>25</v>
      </c>
      <c r="C13" s="25" t="s">
        <v>26</v>
      </c>
      <c r="D13" s="25" t="s">
        <v>27</v>
      </c>
      <c r="E13" s="45">
        <v>1</v>
      </c>
      <c r="F13" s="42">
        <f>F12+1</f>
        <v>44460</v>
      </c>
      <c r="G13" s="43">
        <v>1</v>
      </c>
      <c r="H13" s="44"/>
      <c r="I13" s="61" t="str">
        <f ca="1" t="shared" ref="I13:X28" si="8">IF(AND($C13="Goal",I$7&gt;=$F13,I$7&lt;=$F13+$G13-1),2,IF(AND($C13="Milestone",I$7&gt;=$F13,I$7&lt;=$F13+$G13-1),1,""))</f>
        <v/>
      </c>
      <c r="J13" s="61" t="str">
        <f ca="1" t="shared" si="4"/>
        <v/>
      </c>
      <c r="K13" s="61" t="str">
        <f ca="1" t="shared" si="4"/>
        <v/>
      </c>
      <c r="L13" s="61" t="str">
        <f ca="1" t="shared" si="4"/>
        <v/>
      </c>
      <c r="M13" s="61" t="str">
        <f ca="1" t="shared" si="4"/>
        <v/>
      </c>
      <c r="N13" s="61" t="str">
        <f ca="1" t="shared" si="4"/>
        <v/>
      </c>
      <c r="O13" s="61" t="str">
        <f ca="1" t="shared" si="4"/>
        <v/>
      </c>
      <c r="P13" s="61" t="str">
        <f ca="1" t="shared" si="4"/>
        <v/>
      </c>
      <c r="Q13" s="61" t="str">
        <f ca="1" t="shared" si="4"/>
        <v/>
      </c>
      <c r="R13" s="61" t="str">
        <f ca="1" t="shared" si="4"/>
        <v/>
      </c>
      <c r="S13" s="61" t="str">
        <f ca="1" t="shared" si="4"/>
        <v/>
      </c>
      <c r="T13" s="61" t="str">
        <f ca="1" t="shared" si="4"/>
        <v/>
      </c>
      <c r="U13" s="61" t="str">
        <f ca="1" t="shared" si="4"/>
        <v/>
      </c>
      <c r="V13" s="61" t="str">
        <f ca="1" t="shared" si="4"/>
        <v/>
      </c>
      <c r="W13" s="61" t="str">
        <f ca="1" t="shared" si="4"/>
        <v/>
      </c>
      <c r="X13" s="61" t="str">
        <f ca="1" t="shared" si="4"/>
        <v/>
      </c>
      <c r="Y13" s="61" t="str">
        <f ca="1" t="shared" si="5"/>
        <v/>
      </c>
      <c r="Z13" s="61" t="str">
        <f ca="1" t="shared" si="5"/>
        <v/>
      </c>
      <c r="AA13" s="61" t="str">
        <f ca="1" t="shared" si="5"/>
        <v/>
      </c>
      <c r="AB13" s="61" t="str">
        <f ca="1" t="shared" si="5"/>
        <v/>
      </c>
      <c r="AC13" s="61" t="str">
        <f ca="1" t="shared" si="5"/>
        <v/>
      </c>
      <c r="AD13" s="61" t="str">
        <f ca="1" t="shared" si="5"/>
        <v/>
      </c>
      <c r="AE13" s="61" t="str">
        <f ca="1" t="shared" si="5"/>
        <v/>
      </c>
      <c r="AF13" s="61" t="str">
        <f ca="1" t="shared" si="5"/>
        <v/>
      </c>
      <c r="AG13" s="61" t="str">
        <f ca="1" t="shared" si="5"/>
        <v/>
      </c>
      <c r="AH13" s="61" t="str">
        <f ca="1" t="shared" si="5"/>
        <v/>
      </c>
      <c r="AI13" s="61" t="str">
        <f ca="1" t="shared" si="5"/>
        <v/>
      </c>
      <c r="AJ13" s="61" t="str">
        <f ca="1" t="shared" si="5"/>
        <v/>
      </c>
      <c r="AK13" s="61" t="str">
        <f ca="1" t="shared" si="5"/>
        <v/>
      </c>
      <c r="AL13" s="61" t="str">
        <f ca="1" t="shared" si="5"/>
        <v/>
      </c>
      <c r="AM13" s="61" t="str">
        <f ca="1" t="shared" si="5"/>
        <v/>
      </c>
      <c r="AN13" s="61" t="str">
        <f ca="1" t="shared" si="5"/>
        <v/>
      </c>
      <c r="AO13" s="61" t="str">
        <f ca="1" t="shared" si="6"/>
        <v/>
      </c>
      <c r="AP13" s="61" t="str">
        <f ca="1" t="shared" si="6"/>
        <v/>
      </c>
      <c r="AQ13" s="61" t="str">
        <f ca="1" t="shared" si="6"/>
        <v/>
      </c>
      <c r="AR13" s="61" t="str">
        <f ca="1" t="shared" si="6"/>
        <v/>
      </c>
      <c r="AS13" s="61" t="str">
        <f ca="1" t="shared" si="6"/>
        <v/>
      </c>
      <c r="AT13" s="61" t="str">
        <f ca="1" t="shared" si="6"/>
        <v/>
      </c>
      <c r="AU13" s="61" t="str">
        <f ca="1" t="shared" si="6"/>
        <v/>
      </c>
      <c r="AV13" s="61" t="str">
        <f ca="1" t="shared" si="6"/>
        <v/>
      </c>
      <c r="AW13" s="61" t="str">
        <f ca="1" t="shared" si="6"/>
        <v/>
      </c>
      <c r="AX13" s="61" t="str">
        <f ca="1" t="shared" si="6"/>
        <v/>
      </c>
      <c r="AY13" s="61" t="str">
        <f ca="1" t="shared" si="6"/>
        <v/>
      </c>
      <c r="AZ13" s="61" t="str">
        <f ca="1" t="shared" si="6"/>
        <v/>
      </c>
      <c r="BA13" s="61" t="str">
        <f ca="1" t="shared" si="6"/>
        <v/>
      </c>
      <c r="BB13" s="61" t="str">
        <f ca="1" t="shared" si="6"/>
        <v/>
      </c>
      <c r="BC13" s="61" t="str">
        <f ca="1" t="shared" si="6"/>
        <v/>
      </c>
      <c r="BD13" s="61" t="str">
        <f ca="1" t="shared" si="6"/>
        <v/>
      </c>
      <c r="BE13" s="61" t="str">
        <f ca="1" t="shared" si="7"/>
        <v/>
      </c>
      <c r="BF13" s="61" t="str">
        <f ca="1" t="shared" si="7"/>
        <v/>
      </c>
      <c r="BG13" s="61" t="str">
        <f ca="1" t="shared" si="7"/>
        <v/>
      </c>
      <c r="BH13" s="61" t="str">
        <f ca="1" t="shared" si="7"/>
        <v/>
      </c>
      <c r="BI13" s="61" t="str">
        <f ca="1" t="shared" si="7"/>
        <v/>
      </c>
      <c r="BJ13" s="61" t="str">
        <f ca="1" t="shared" si="7"/>
        <v/>
      </c>
      <c r="BK13" s="61" t="str">
        <f ca="1" t="shared" si="7"/>
        <v/>
      </c>
      <c r="BL13" s="61" t="str">
        <f ca="1" t="shared" si="7"/>
        <v/>
      </c>
      <c r="BM13" s="76"/>
    </row>
    <row r="14" s="1" customFormat="1" ht="40.15" customHeight="1" spans="1:65">
      <c r="A14" s="2"/>
      <c r="B14" s="26" t="s">
        <v>28</v>
      </c>
      <c r="C14" s="25" t="s">
        <v>29</v>
      </c>
      <c r="D14" s="25" t="s">
        <v>30</v>
      </c>
      <c r="E14" s="41">
        <v>0.5</v>
      </c>
      <c r="F14" s="42">
        <f>F12+2</f>
        <v>44461</v>
      </c>
      <c r="G14" s="43">
        <v>5</v>
      </c>
      <c r="H14" s="44"/>
      <c r="I14" s="61" t="str">
        <f ca="1" t="shared" si="8"/>
        <v/>
      </c>
      <c r="J14" s="61" t="str">
        <f ca="1" t="shared" si="4"/>
        <v/>
      </c>
      <c r="K14" s="61" t="str">
        <f ca="1" t="shared" si="4"/>
        <v/>
      </c>
      <c r="L14" s="61" t="str">
        <f ca="1" t="shared" si="4"/>
        <v/>
      </c>
      <c r="M14" s="61" t="str">
        <f ca="1" t="shared" si="4"/>
        <v/>
      </c>
      <c r="N14" s="61" t="str">
        <f ca="1" t="shared" si="4"/>
        <v/>
      </c>
      <c r="O14" s="61" t="str">
        <f ca="1" t="shared" si="4"/>
        <v/>
      </c>
      <c r="P14" s="61" t="str">
        <f ca="1" t="shared" si="4"/>
        <v/>
      </c>
      <c r="Q14" s="61" t="str">
        <f ca="1" t="shared" si="4"/>
        <v/>
      </c>
      <c r="R14" s="61" t="str">
        <f ca="1" t="shared" si="4"/>
        <v/>
      </c>
      <c r="S14" s="61" t="str">
        <f ca="1" t="shared" si="4"/>
        <v/>
      </c>
      <c r="T14" s="61" t="str">
        <f ca="1" t="shared" si="4"/>
        <v/>
      </c>
      <c r="U14" s="61" t="str">
        <f ca="1" t="shared" si="4"/>
        <v/>
      </c>
      <c r="V14" s="61" t="str">
        <f ca="1" t="shared" si="4"/>
        <v/>
      </c>
      <c r="W14" s="61" t="str">
        <f ca="1" t="shared" si="4"/>
        <v/>
      </c>
      <c r="X14" s="61" t="str">
        <f ca="1" t="shared" si="4"/>
        <v/>
      </c>
      <c r="Y14" s="61" t="str">
        <f ca="1" t="shared" si="5"/>
        <v/>
      </c>
      <c r="Z14" s="61" t="str">
        <f ca="1" t="shared" si="5"/>
        <v/>
      </c>
      <c r="AA14" s="61" t="str">
        <f ca="1" t="shared" si="5"/>
        <v/>
      </c>
      <c r="AB14" s="61" t="str">
        <f ca="1" t="shared" si="5"/>
        <v/>
      </c>
      <c r="AC14" s="61" t="str">
        <f ca="1" t="shared" si="5"/>
        <v/>
      </c>
      <c r="AD14" s="61" t="str">
        <f ca="1" t="shared" si="5"/>
        <v/>
      </c>
      <c r="AE14" s="61" t="str">
        <f ca="1" t="shared" si="5"/>
        <v/>
      </c>
      <c r="AF14" s="61" t="str">
        <f ca="1" t="shared" si="5"/>
        <v/>
      </c>
      <c r="AG14" s="61" t="str">
        <f ca="1" t="shared" si="5"/>
        <v/>
      </c>
      <c r="AH14" s="61" t="str">
        <f ca="1" t="shared" si="5"/>
        <v/>
      </c>
      <c r="AI14" s="61" t="str">
        <f ca="1" t="shared" si="5"/>
        <v/>
      </c>
      <c r="AJ14" s="61" t="str">
        <f ca="1" t="shared" si="5"/>
        <v/>
      </c>
      <c r="AK14" s="61" t="str">
        <f ca="1" t="shared" si="5"/>
        <v/>
      </c>
      <c r="AL14" s="61" t="str">
        <f ca="1" t="shared" si="5"/>
        <v/>
      </c>
      <c r="AM14" s="61" t="str">
        <f ca="1" t="shared" si="5"/>
        <v/>
      </c>
      <c r="AN14" s="61" t="str">
        <f ca="1" t="shared" si="5"/>
        <v/>
      </c>
      <c r="AO14" s="61" t="str">
        <f ca="1" t="shared" si="6"/>
        <v/>
      </c>
      <c r="AP14" s="61" t="str">
        <f ca="1" t="shared" si="6"/>
        <v/>
      </c>
      <c r="AQ14" s="61" t="str">
        <f ca="1" t="shared" si="6"/>
        <v/>
      </c>
      <c r="AR14" s="61" t="str">
        <f ca="1" t="shared" si="6"/>
        <v/>
      </c>
      <c r="AS14" s="61" t="str">
        <f ca="1" t="shared" si="6"/>
        <v/>
      </c>
      <c r="AT14" s="61" t="str">
        <f ca="1" t="shared" si="6"/>
        <v/>
      </c>
      <c r="AU14" s="61" t="str">
        <f ca="1" t="shared" si="6"/>
        <v/>
      </c>
      <c r="AV14" s="61" t="str">
        <f ca="1" t="shared" si="6"/>
        <v/>
      </c>
      <c r="AW14" s="61" t="str">
        <f ca="1" t="shared" si="6"/>
        <v/>
      </c>
      <c r="AX14" s="61" t="str">
        <f ca="1" t="shared" si="6"/>
        <v/>
      </c>
      <c r="AY14" s="61" t="str">
        <f ca="1" t="shared" si="6"/>
        <v/>
      </c>
      <c r="AZ14" s="61" t="str">
        <f ca="1" t="shared" si="6"/>
        <v/>
      </c>
      <c r="BA14" s="61" t="str">
        <f ca="1" t="shared" si="6"/>
        <v/>
      </c>
      <c r="BB14" s="61" t="str">
        <f ca="1" t="shared" si="6"/>
        <v/>
      </c>
      <c r="BC14" s="61" t="str">
        <f ca="1" t="shared" si="6"/>
        <v/>
      </c>
      <c r="BD14" s="61" t="str">
        <f ca="1" t="shared" si="6"/>
        <v/>
      </c>
      <c r="BE14" s="61" t="str">
        <f ca="1" t="shared" si="7"/>
        <v/>
      </c>
      <c r="BF14" s="61" t="str">
        <f ca="1" t="shared" si="7"/>
        <v/>
      </c>
      <c r="BG14" s="61" t="str">
        <f ca="1" t="shared" si="7"/>
        <v/>
      </c>
      <c r="BH14" s="61" t="str">
        <f ca="1" t="shared" si="7"/>
        <v/>
      </c>
      <c r="BI14" s="61" t="str">
        <f ca="1" t="shared" si="7"/>
        <v/>
      </c>
      <c r="BJ14" s="61" t="str">
        <f ca="1" t="shared" si="7"/>
        <v/>
      </c>
      <c r="BK14" s="61" t="str">
        <f ca="1" t="shared" si="7"/>
        <v/>
      </c>
      <c r="BL14" s="61" t="str">
        <f ca="1" t="shared" si="7"/>
        <v/>
      </c>
      <c r="BM14" s="76"/>
    </row>
    <row r="15" s="1" customFormat="1" ht="40.15" customHeight="1" spans="1:65">
      <c r="A15" s="2"/>
      <c r="B15" s="26" t="s">
        <v>31</v>
      </c>
      <c r="C15" s="25" t="s">
        <v>32</v>
      </c>
      <c r="D15" s="25" t="s">
        <v>33</v>
      </c>
      <c r="E15" s="45">
        <v>0.9</v>
      </c>
      <c r="F15" s="42">
        <f>F12+7</f>
        <v>44466</v>
      </c>
      <c r="G15" s="43">
        <v>2</v>
      </c>
      <c r="H15" s="44"/>
      <c r="I15" s="61" t="str">
        <f ca="1" t="shared" si="8"/>
        <v/>
      </c>
      <c r="J15" s="61" t="str">
        <f ca="1" t="shared" si="4"/>
        <v/>
      </c>
      <c r="K15" s="61" t="str">
        <f ca="1" t="shared" si="4"/>
        <v/>
      </c>
      <c r="L15" s="61" t="str">
        <f ca="1" t="shared" si="4"/>
        <v/>
      </c>
      <c r="M15" s="61" t="str">
        <f ca="1" t="shared" si="4"/>
        <v/>
      </c>
      <c r="N15" s="61" t="str">
        <f ca="1" t="shared" si="4"/>
        <v/>
      </c>
      <c r="O15" s="61" t="str">
        <f ca="1" t="shared" si="4"/>
        <v/>
      </c>
      <c r="P15" s="61" t="str">
        <f ca="1" t="shared" si="4"/>
        <v/>
      </c>
      <c r="Q15" s="61" t="str">
        <f ca="1" t="shared" si="4"/>
        <v/>
      </c>
      <c r="R15" s="61" t="str">
        <f ca="1" t="shared" si="4"/>
        <v/>
      </c>
      <c r="S15" s="61" t="str">
        <f ca="1" t="shared" si="4"/>
        <v/>
      </c>
      <c r="T15" s="61" t="str">
        <f ca="1" t="shared" si="4"/>
        <v/>
      </c>
      <c r="U15" s="61" t="str">
        <f ca="1" t="shared" si="4"/>
        <v/>
      </c>
      <c r="V15" s="61" t="str">
        <f ca="1" t="shared" si="4"/>
        <v/>
      </c>
      <c r="W15" s="61" t="str">
        <f ca="1" t="shared" si="4"/>
        <v/>
      </c>
      <c r="X15" s="61" t="str">
        <f ca="1" t="shared" si="4"/>
        <v/>
      </c>
      <c r="Y15" s="61" t="str">
        <f ca="1" t="shared" si="5"/>
        <v/>
      </c>
      <c r="Z15" s="61" t="str">
        <f ca="1" t="shared" si="5"/>
        <v/>
      </c>
      <c r="AA15" s="61" t="str">
        <f ca="1" t="shared" si="5"/>
        <v/>
      </c>
      <c r="AB15" s="61" t="str">
        <f ca="1" t="shared" si="5"/>
        <v/>
      </c>
      <c r="AC15" s="61" t="str">
        <f ca="1" t="shared" si="5"/>
        <v/>
      </c>
      <c r="AD15" s="61" t="str">
        <f ca="1" t="shared" si="5"/>
        <v/>
      </c>
      <c r="AE15" s="61" t="str">
        <f ca="1" t="shared" si="5"/>
        <v/>
      </c>
      <c r="AF15" s="61" t="str">
        <f ca="1" t="shared" si="5"/>
        <v/>
      </c>
      <c r="AG15" s="61" t="str">
        <f ca="1" t="shared" si="5"/>
        <v/>
      </c>
      <c r="AH15" s="61" t="str">
        <f ca="1" t="shared" si="5"/>
        <v/>
      </c>
      <c r="AI15" s="61" t="str">
        <f ca="1" t="shared" si="5"/>
        <v/>
      </c>
      <c r="AJ15" s="61" t="str">
        <f ca="1" t="shared" si="5"/>
        <v/>
      </c>
      <c r="AK15" s="61" t="str">
        <f ca="1" t="shared" si="5"/>
        <v/>
      </c>
      <c r="AL15" s="61" t="str">
        <f ca="1" t="shared" si="5"/>
        <v/>
      </c>
      <c r="AM15" s="61" t="str">
        <f ca="1" t="shared" si="5"/>
        <v/>
      </c>
      <c r="AN15" s="61" t="str">
        <f ca="1" t="shared" si="5"/>
        <v/>
      </c>
      <c r="AO15" s="61" t="str">
        <f ca="1" t="shared" si="6"/>
        <v/>
      </c>
      <c r="AP15" s="61" t="str">
        <f ca="1" t="shared" si="6"/>
        <v/>
      </c>
      <c r="AQ15" s="61" t="str">
        <f ca="1" t="shared" si="6"/>
        <v/>
      </c>
      <c r="AR15" s="61" t="str">
        <f ca="1" t="shared" si="6"/>
        <v/>
      </c>
      <c r="AS15" s="61" t="str">
        <f ca="1" t="shared" si="6"/>
        <v/>
      </c>
      <c r="AT15" s="61" t="str">
        <f ca="1" t="shared" si="6"/>
        <v/>
      </c>
      <c r="AU15" s="61" t="str">
        <f ca="1" t="shared" si="6"/>
        <v/>
      </c>
      <c r="AV15" s="61" t="str">
        <f ca="1" t="shared" si="6"/>
        <v/>
      </c>
      <c r="AW15" s="61" t="str">
        <f ca="1" t="shared" si="6"/>
        <v/>
      </c>
      <c r="AX15" s="61" t="str">
        <f ca="1" t="shared" si="6"/>
        <v/>
      </c>
      <c r="AY15" s="61" t="str">
        <f ca="1" t="shared" si="6"/>
        <v/>
      </c>
      <c r="AZ15" s="61" t="str">
        <f ca="1" t="shared" si="6"/>
        <v/>
      </c>
      <c r="BA15" s="61" t="str">
        <f ca="1" t="shared" si="6"/>
        <v/>
      </c>
      <c r="BB15" s="61" t="str">
        <f ca="1" t="shared" si="6"/>
        <v/>
      </c>
      <c r="BC15" s="61" t="str">
        <f ca="1" t="shared" si="6"/>
        <v/>
      </c>
      <c r="BD15" s="61" t="str">
        <f ca="1" t="shared" si="6"/>
        <v/>
      </c>
      <c r="BE15" s="61" t="str">
        <f ca="1" t="shared" si="7"/>
        <v/>
      </c>
      <c r="BF15" s="61" t="str">
        <f ca="1" t="shared" si="7"/>
        <v/>
      </c>
      <c r="BG15" s="61" t="str">
        <f ca="1" t="shared" si="7"/>
        <v/>
      </c>
      <c r="BH15" s="61" t="str">
        <f ca="1" t="shared" si="7"/>
        <v/>
      </c>
      <c r="BI15" s="61" t="str">
        <f ca="1" t="shared" si="7"/>
        <v/>
      </c>
      <c r="BJ15" s="61" t="str">
        <f ca="1" t="shared" si="7"/>
        <v/>
      </c>
      <c r="BK15" s="61" t="str">
        <f ca="1" t="shared" si="7"/>
        <v/>
      </c>
      <c r="BL15" s="61" t="str">
        <f ca="1" t="shared" si="7"/>
        <v/>
      </c>
      <c r="BM15" s="76"/>
    </row>
    <row r="16" s="1" customFormat="1" ht="40.15" customHeight="1" spans="1:65">
      <c r="A16" s="2"/>
      <c r="B16" s="26" t="s">
        <v>34</v>
      </c>
      <c r="C16" s="25" t="s">
        <v>35</v>
      </c>
      <c r="D16" s="25" t="s">
        <v>36</v>
      </c>
      <c r="E16" s="45">
        <v>1</v>
      </c>
      <c r="F16" s="42">
        <f>F12+10</f>
        <v>44469</v>
      </c>
      <c r="G16" s="43">
        <v>3</v>
      </c>
      <c r="H16" s="44"/>
      <c r="I16" s="61" t="str">
        <f ca="1" t="shared" si="8"/>
        <v/>
      </c>
      <c r="J16" s="61" t="str">
        <f ca="1" t="shared" si="4"/>
        <v/>
      </c>
      <c r="K16" s="61" t="str">
        <f ca="1" t="shared" si="4"/>
        <v/>
      </c>
      <c r="L16" s="61" t="str">
        <f ca="1" t="shared" si="4"/>
        <v/>
      </c>
      <c r="M16" s="61" t="str">
        <f ca="1" t="shared" si="4"/>
        <v/>
      </c>
      <c r="N16" s="61" t="str">
        <f ca="1" t="shared" si="4"/>
        <v/>
      </c>
      <c r="O16" s="61" t="str">
        <f ca="1" t="shared" si="4"/>
        <v/>
      </c>
      <c r="P16" s="61">
        <f ca="1" t="shared" si="4"/>
        <v>1</v>
      </c>
      <c r="Q16" s="61">
        <f ca="1" t="shared" si="4"/>
        <v>1</v>
      </c>
      <c r="R16" s="61">
        <f ca="1" t="shared" si="4"/>
        <v>1</v>
      </c>
      <c r="S16" s="61" t="str">
        <f ca="1" t="shared" si="4"/>
        <v/>
      </c>
      <c r="T16" s="61" t="str">
        <f ca="1" t="shared" si="4"/>
        <v/>
      </c>
      <c r="U16" s="61" t="str">
        <f ca="1" t="shared" si="4"/>
        <v/>
      </c>
      <c r="V16" s="61" t="str">
        <f ca="1" t="shared" si="4"/>
        <v/>
      </c>
      <c r="W16" s="61" t="str">
        <f ca="1" t="shared" si="4"/>
        <v/>
      </c>
      <c r="X16" s="61" t="str">
        <f ca="1" t="shared" si="4"/>
        <v/>
      </c>
      <c r="Y16" s="61" t="str">
        <f ca="1" t="shared" si="5"/>
        <v/>
      </c>
      <c r="Z16" s="61" t="str">
        <f ca="1" t="shared" si="5"/>
        <v/>
      </c>
      <c r="AA16" s="61" t="str">
        <f ca="1" t="shared" si="5"/>
        <v/>
      </c>
      <c r="AB16" s="61" t="str">
        <f ca="1" t="shared" si="5"/>
        <v/>
      </c>
      <c r="AC16" s="61" t="str">
        <f ca="1" t="shared" si="5"/>
        <v/>
      </c>
      <c r="AD16" s="61" t="str">
        <f ca="1" t="shared" si="5"/>
        <v/>
      </c>
      <c r="AE16" s="61" t="str">
        <f ca="1" t="shared" si="5"/>
        <v/>
      </c>
      <c r="AF16" s="61" t="str">
        <f ca="1" t="shared" si="5"/>
        <v/>
      </c>
      <c r="AG16" s="61" t="str">
        <f ca="1" t="shared" si="5"/>
        <v/>
      </c>
      <c r="AH16" s="61" t="str">
        <f ca="1" t="shared" si="5"/>
        <v/>
      </c>
      <c r="AI16" s="61" t="str">
        <f ca="1" t="shared" si="5"/>
        <v/>
      </c>
      <c r="AJ16" s="61" t="str">
        <f ca="1" t="shared" si="5"/>
        <v/>
      </c>
      <c r="AK16" s="61" t="str">
        <f ca="1" t="shared" si="5"/>
        <v/>
      </c>
      <c r="AL16" s="61" t="str">
        <f ca="1" t="shared" si="5"/>
        <v/>
      </c>
      <c r="AM16" s="61" t="str">
        <f ca="1" t="shared" si="5"/>
        <v/>
      </c>
      <c r="AN16" s="61" t="str">
        <f ca="1" t="shared" si="5"/>
        <v/>
      </c>
      <c r="AO16" s="61" t="str">
        <f ca="1" t="shared" si="6"/>
        <v/>
      </c>
      <c r="AP16" s="61" t="str">
        <f ca="1" t="shared" si="6"/>
        <v/>
      </c>
      <c r="AQ16" s="61" t="str">
        <f ca="1" t="shared" si="6"/>
        <v/>
      </c>
      <c r="AR16" s="61" t="str">
        <f ca="1" t="shared" si="6"/>
        <v/>
      </c>
      <c r="AS16" s="61" t="str">
        <f ca="1" t="shared" si="6"/>
        <v/>
      </c>
      <c r="AT16" s="61" t="str">
        <f ca="1" t="shared" si="6"/>
        <v/>
      </c>
      <c r="AU16" s="61" t="str">
        <f ca="1" t="shared" si="6"/>
        <v/>
      </c>
      <c r="AV16" s="61" t="str">
        <f ca="1" t="shared" si="6"/>
        <v/>
      </c>
      <c r="AW16" s="61" t="str">
        <f ca="1" t="shared" si="6"/>
        <v/>
      </c>
      <c r="AX16" s="61" t="str">
        <f ca="1" t="shared" si="6"/>
        <v/>
      </c>
      <c r="AY16" s="61" t="str">
        <f ca="1" t="shared" si="6"/>
        <v/>
      </c>
      <c r="AZ16" s="61" t="str">
        <f ca="1" t="shared" si="6"/>
        <v/>
      </c>
      <c r="BA16" s="61" t="str">
        <f ca="1" t="shared" si="6"/>
        <v/>
      </c>
      <c r="BB16" s="61" t="str">
        <f ca="1" t="shared" si="6"/>
        <v/>
      </c>
      <c r="BC16" s="61" t="str">
        <f ca="1" t="shared" si="6"/>
        <v/>
      </c>
      <c r="BD16" s="61" t="str">
        <f ca="1" t="shared" si="6"/>
        <v/>
      </c>
      <c r="BE16" s="61" t="str">
        <f ca="1" t="shared" si="7"/>
        <v/>
      </c>
      <c r="BF16" s="61" t="str">
        <f ca="1" t="shared" si="7"/>
        <v/>
      </c>
      <c r="BG16" s="61" t="str">
        <f ca="1" t="shared" si="7"/>
        <v/>
      </c>
      <c r="BH16" s="61" t="str">
        <f ca="1" t="shared" si="7"/>
        <v/>
      </c>
      <c r="BI16" s="61" t="str">
        <f ca="1" t="shared" si="7"/>
        <v/>
      </c>
      <c r="BJ16" s="61" t="str">
        <f ca="1" t="shared" si="7"/>
        <v/>
      </c>
      <c r="BK16" s="61" t="str">
        <f ca="1" t="shared" si="7"/>
        <v/>
      </c>
      <c r="BL16" s="61" t="str">
        <f ca="1" t="shared" si="7"/>
        <v/>
      </c>
      <c r="BM16" s="76"/>
    </row>
    <row r="17" s="1" customFormat="1" ht="40.15" customHeight="1" spans="1:65">
      <c r="A17" s="4"/>
      <c r="B17" s="24" t="s">
        <v>37</v>
      </c>
      <c r="C17" s="25"/>
      <c r="D17" s="25"/>
      <c r="E17" s="41"/>
      <c r="F17" s="42"/>
      <c r="G17" s="43"/>
      <c r="H17" s="44"/>
      <c r="I17" s="61" t="str">
        <f ca="1" t="shared" si="8"/>
        <v/>
      </c>
      <c r="J17" s="61" t="str">
        <f ca="1" t="shared" si="4"/>
        <v/>
      </c>
      <c r="K17" s="61" t="str">
        <f ca="1" t="shared" si="4"/>
        <v/>
      </c>
      <c r="L17" s="61" t="str">
        <f ca="1" t="shared" si="4"/>
        <v/>
      </c>
      <c r="M17" s="61" t="str">
        <f ca="1" t="shared" si="4"/>
        <v/>
      </c>
      <c r="N17" s="61" t="str">
        <f ca="1" t="shared" si="4"/>
        <v/>
      </c>
      <c r="O17" s="61" t="str">
        <f ca="1" t="shared" si="4"/>
        <v/>
      </c>
      <c r="P17" s="61" t="str">
        <f ca="1" t="shared" si="4"/>
        <v/>
      </c>
      <c r="Q17" s="61" t="str">
        <f ca="1" t="shared" si="4"/>
        <v/>
      </c>
      <c r="R17" s="61" t="str">
        <f ca="1" t="shared" si="4"/>
        <v/>
      </c>
      <c r="S17" s="61" t="str">
        <f ca="1" t="shared" si="4"/>
        <v/>
      </c>
      <c r="T17" s="61" t="str">
        <f ca="1" t="shared" si="4"/>
        <v/>
      </c>
      <c r="U17" s="61" t="str">
        <f ca="1" t="shared" si="4"/>
        <v/>
      </c>
      <c r="V17" s="61" t="str">
        <f ca="1" t="shared" si="4"/>
        <v/>
      </c>
      <c r="W17" s="61" t="str">
        <f ca="1" t="shared" si="4"/>
        <v/>
      </c>
      <c r="X17" s="61" t="str">
        <f ca="1" t="shared" si="4"/>
        <v/>
      </c>
      <c r="Y17" s="61" t="str">
        <f ca="1" t="shared" si="5"/>
        <v/>
      </c>
      <c r="Z17" s="61" t="str">
        <f ca="1" t="shared" si="5"/>
        <v/>
      </c>
      <c r="AA17" s="61" t="str">
        <f ca="1" t="shared" si="5"/>
        <v/>
      </c>
      <c r="AB17" s="61" t="str">
        <f ca="1" t="shared" si="5"/>
        <v/>
      </c>
      <c r="AC17" s="61" t="str">
        <f ca="1" t="shared" si="5"/>
        <v/>
      </c>
      <c r="AD17" s="61" t="str">
        <f ca="1" t="shared" si="5"/>
        <v/>
      </c>
      <c r="AE17" s="61" t="str">
        <f ca="1" t="shared" si="5"/>
        <v/>
      </c>
      <c r="AF17" s="61" t="str">
        <f ca="1" t="shared" si="5"/>
        <v/>
      </c>
      <c r="AG17" s="61" t="str">
        <f ca="1" t="shared" si="5"/>
        <v/>
      </c>
      <c r="AH17" s="61" t="str">
        <f ca="1" t="shared" si="5"/>
        <v/>
      </c>
      <c r="AI17" s="61" t="str">
        <f ca="1" t="shared" si="5"/>
        <v/>
      </c>
      <c r="AJ17" s="61" t="str">
        <f ca="1" t="shared" si="5"/>
        <v/>
      </c>
      <c r="AK17" s="61" t="str">
        <f ca="1" t="shared" si="5"/>
        <v/>
      </c>
      <c r="AL17" s="61" t="str">
        <f ca="1" t="shared" si="5"/>
        <v/>
      </c>
      <c r="AM17" s="61" t="str">
        <f ca="1" t="shared" si="5"/>
        <v/>
      </c>
      <c r="AN17" s="61" t="str">
        <f ca="1" t="shared" si="5"/>
        <v/>
      </c>
      <c r="AO17" s="61" t="str">
        <f ca="1" t="shared" si="6"/>
        <v/>
      </c>
      <c r="AP17" s="61" t="str">
        <f ca="1" t="shared" si="6"/>
        <v/>
      </c>
      <c r="AQ17" s="61" t="str">
        <f ca="1" t="shared" si="6"/>
        <v/>
      </c>
      <c r="AR17" s="61" t="str">
        <f ca="1" t="shared" si="6"/>
        <v/>
      </c>
      <c r="AS17" s="61" t="str">
        <f ca="1" t="shared" si="6"/>
        <v/>
      </c>
      <c r="AT17" s="61" t="str">
        <f ca="1" t="shared" si="6"/>
        <v/>
      </c>
      <c r="AU17" s="61" t="str">
        <f ca="1" t="shared" si="6"/>
        <v/>
      </c>
      <c r="AV17" s="61" t="str">
        <f ca="1" t="shared" si="6"/>
        <v/>
      </c>
      <c r="AW17" s="61" t="str">
        <f ca="1" t="shared" si="6"/>
        <v/>
      </c>
      <c r="AX17" s="61" t="str">
        <f ca="1" t="shared" si="6"/>
        <v/>
      </c>
      <c r="AY17" s="61" t="str">
        <f ca="1" t="shared" si="6"/>
        <v/>
      </c>
      <c r="AZ17" s="61" t="str">
        <f ca="1" t="shared" si="6"/>
        <v/>
      </c>
      <c r="BA17" s="61" t="str">
        <f ca="1" t="shared" si="6"/>
        <v/>
      </c>
      <c r="BB17" s="61" t="str">
        <f ca="1" t="shared" si="6"/>
        <v/>
      </c>
      <c r="BC17" s="61" t="str">
        <f ca="1" t="shared" si="6"/>
        <v/>
      </c>
      <c r="BD17" s="61" t="str">
        <f ca="1" t="shared" si="6"/>
        <v/>
      </c>
      <c r="BE17" s="61" t="str">
        <f ca="1" t="shared" si="7"/>
        <v/>
      </c>
      <c r="BF17" s="61" t="str">
        <f ca="1" t="shared" si="7"/>
        <v/>
      </c>
      <c r="BG17" s="61" t="str">
        <f ca="1" t="shared" si="7"/>
        <v/>
      </c>
      <c r="BH17" s="61" t="str">
        <f ca="1" t="shared" si="7"/>
        <v/>
      </c>
      <c r="BI17" s="61" t="str">
        <f ca="1" t="shared" si="7"/>
        <v/>
      </c>
      <c r="BJ17" s="61" t="str">
        <f ca="1" t="shared" si="7"/>
        <v/>
      </c>
      <c r="BK17" s="61" t="str">
        <f ca="1" t="shared" si="7"/>
        <v/>
      </c>
      <c r="BL17" s="61" t="str">
        <f ca="1" t="shared" si="7"/>
        <v/>
      </c>
      <c r="BM17" s="76"/>
    </row>
    <row r="18" s="1" customFormat="1" ht="40.15" customHeight="1" spans="1:65">
      <c r="A18" s="4"/>
      <c r="B18" s="26" t="s">
        <v>23</v>
      </c>
      <c r="C18" s="25" t="s">
        <v>24</v>
      </c>
      <c r="D18" s="25" t="s">
        <v>38</v>
      </c>
      <c r="E18" s="41">
        <v>0.6</v>
      </c>
      <c r="F18" s="42">
        <f>F12+12</f>
        <v>44471</v>
      </c>
      <c r="G18" s="43">
        <v>13</v>
      </c>
      <c r="H18" s="44"/>
      <c r="I18" s="61" t="str">
        <f ca="1" t="shared" si="8"/>
        <v/>
      </c>
      <c r="J18" s="61" t="str">
        <f ca="1" t="shared" si="4"/>
        <v/>
      </c>
      <c r="K18" s="61" t="str">
        <f ca="1" t="shared" si="4"/>
        <v/>
      </c>
      <c r="L18" s="61" t="str">
        <f ca="1" t="shared" si="4"/>
        <v/>
      </c>
      <c r="M18" s="61" t="str">
        <f ca="1" t="shared" si="4"/>
        <v/>
      </c>
      <c r="N18" s="61" t="str">
        <f ca="1" t="shared" si="4"/>
        <v/>
      </c>
      <c r="O18" s="61" t="str">
        <f ca="1" t="shared" si="4"/>
        <v/>
      </c>
      <c r="P18" s="61" t="str">
        <f ca="1" t="shared" si="4"/>
        <v/>
      </c>
      <c r="Q18" s="61" t="str">
        <f ca="1" t="shared" si="4"/>
        <v/>
      </c>
      <c r="R18" s="61">
        <f ca="1" t="shared" si="4"/>
        <v>2</v>
      </c>
      <c r="S18" s="61">
        <f ca="1" t="shared" si="4"/>
        <v>2</v>
      </c>
      <c r="T18" s="61">
        <f ca="1" t="shared" si="4"/>
        <v>2</v>
      </c>
      <c r="U18" s="61">
        <f ca="1" t="shared" si="4"/>
        <v>2</v>
      </c>
      <c r="V18" s="61">
        <f ca="1" t="shared" si="4"/>
        <v>2</v>
      </c>
      <c r="W18" s="61">
        <f ca="1" t="shared" si="4"/>
        <v>2</v>
      </c>
      <c r="X18" s="61">
        <f ca="1" t="shared" si="4"/>
        <v>2</v>
      </c>
      <c r="Y18" s="61">
        <f ca="1" t="shared" si="5"/>
        <v>2</v>
      </c>
      <c r="Z18" s="61">
        <f ca="1" t="shared" si="5"/>
        <v>2</v>
      </c>
      <c r="AA18" s="61">
        <f ca="1" t="shared" si="5"/>
        <v>2</v>
      </c>
      <c r="AB18" s="61">
        <f ca="1" t="shared" si="5"/>
        <v>2</v>
      </c>
      <c r="AC18" s="61">
        <f ca="1" t="shared" si="5"/>
        <v>2</v>
      </c>
      <c r="AD18" s="61">
        <f ca="1" t="shared" si="5"/>
        <v>2</v>
      </c>
      <c r="AE18" s="61" t="str">
        <f ca="1" t="shared" si="5"/>
        <v/>
      </c>
      <c r="AF18" s="61" t="str">
        <f ca="1" t="shared" si="5"/>
        <v/>
      </c>
      <c r="AG18" s="61" t="str">
        <f ca="1" t="shared" si="5"/>
        <v/>
      </c>
      <c r="AH18" s="61" t="str">
        <f ca="1" t="shared" si="5"/>
        <v/>
      </c>
      <c r="AI18" s="61" t="str">
        <f ca="1" t="shared" si="5"/>
        <v/>
      </c>
      <c r="AJ18" s="61" t="str">
        <f ca="1" t="shared" si="5"/>
        <v/>
      </c>
      <c r="AK18" s="61" t="str">
        <f ca="1" t="shared" si="5"/>
        <v/>
      </c>
      <c r="AL18" s="61" t="str">
        <f ca="1" t="shared" si="5"/>
        <v/>
      </c>
      <c r="AM18" s="61" t="str">
        <f ca="1" t="shared" si="5"/>
        <v/>
      </c>
      <c r="AN18" s="61" t="str">
        <f ca="1" t="shared" si="5"/>
        <v/>
      </c>
      <c r="AO18" s="61" t="str">
        <f ca="1" t="shared" si="6"/>
        <v/>
      </c>
      <c r="AP18" s="61" t="str">
        <f ca="1" t="shared" si="6"/>
        <v/>
      </c>
      <c r="AQ18" s="61" t="str">
        <f ca="1" t="shared" si="6"/>
        <v/>
      </c>
      <c r="AR18" s="61" t="str">
        <f ca="1" t="shared" si="6"/>
        <v/>
      </c>
      <c r="AS18" s="61" t="str">
        <f ca="1" t="shared" si="6"/>
        <v/>
      </c>
      <c r="AT18" s="61" t="str">
        <f ca="1" t="shared" si="6"/>
        <v/>
      </c>
      <c r="AU18" s="61" t="str">
        <f ca="1" t="shared" si="6"/>
        <v/>
      </c>
      <c r="AV18" s="61" t="str">
        <f ca="1" t="shared" si="6"/>
        <v/>
      </c>
      <c r="AW18" s="61" t="str">
        <f ca="1" t="shared" si="6"/>
        <v/>
      </c>
      <c r="AX18" s="61" t="str">
        <f ca="1" t="shared" si="6"/>
        <v/>
      </c>
      <c r="AY18" s="61" t="str">
        <f ca="1" t="shared" si="6"/>
        <v/>
      </c>
      <c r="AZ18" s="61" t="str">
        <f ca="1" t="shared" si="6"/>
        <v/>
      </c>
      <c r="BA18" s="61" t="str">
        <f ca="1" t="shared" si="6"/>
        <v/>
      </c>
      <c r="BB18" s="61" t="str">
        <f ca="1" t="shared" si="6"/>
        <v/>
      </c>
      <c r="BC18" s="61" t="str">
        <f ca="1" t="shared" si="6"/>
        <v/>
      </c>
      <c r="BD18" s="61" t="str">
        <f ca="1" t="shared" si="6"/>
        <v/>
      </c>
      <c r="BE18" s="61" t="str">
        <f ca="1" t="shared" si="7"/>
        <v/>
      </c>
      <c r="BF18" s="61" t="str">
        <f ca="1" t="shared" si="7"/>
        <v/>
      </c>
      <c r="BG18" s="61" t="str">
        <f ca="1" t="shared" si="7"/>
        <v/>
      </c>
      <c r="BH18" s="61" t="str">
        <f ca="1" t="shared" si="7"/>
        <v/>
      </c>
      <c r="BI18" s="61" t="str">
        <f ca="1" t="shared" si="7"/>
        <v/>
      </c>
      <c r="BJ18" s="61" t="str">
        <f ca="1" t="shared" si="7"/>
        <v/>
      </c>
      <c r="BK18" s="61" t="str">
        <f ca="1" t="shared" si="7"/>
        <v/>
      </c>
      <c r="BL18" s="61" t="str">
        <f ca="1" t="shared" si="7"/>
        <v/>
      </c>
      <c r="BM18" s="76"/>
    </row>
    <row r="19" s="1" customFormat="1" ht="40.15" customHeight="1" spans="1:65">
      <c r="A19" s="2"/>
      <c r="B19" s="26" t="s">
        <v>39</v>
      </c>
      <c r="C19" s="25" t="s">
        <v>29</v>
      </c>
      <c r="D19" s="25" t="s">
        <v>27</v>
      </c>
      <c r="E19" s="41">
        <v>0.5</v>
      </c>
      <c r="F19" s="42">
        <f>F18+7</f>
        <v>44478</v>
      </c>
      <c r="G19" s="43">
        <v>2</v>
      </c>
      <c r="H19" s="44"/>
      <c r="I19" s="61" t="str">
        <f ca="1" t="shared" si="8"/>
        <v/>
      </c>
      <c r="J19" s="61" t="str">
        <f ca="1" t="shared" si="4"/>
        <v/>
      </c>
      <c r="K19" s="61" t="str">
        <f ca="1" t="shared" si="4"/>
        <v/>
      </c>
      <c r="L19" s="61" t="str">
        <f ca="1" t="shared" si="4"/>
        <v/>
      </c>
      <c r="M19" s="61" t="str">
        <f ca="1" t="shared" si="4"/>
        <v/>
      </c>
      <c r="N19" s="61" t="str">
        <f ca="1" t="shared" si="4"/>
        <v/>
      </c>
      <c r="O19" s="61" t="str">
        <f ca="1" t="shared" si="4"/>
        <v/>
      </c>
      <c r="P19" s="61" t="str">
        <f ca="1" t="shared" si="4"/>
        <v/>
      </c>
      <c r="Q19" s="61" t="str">
        <f ca="1" t="shared" si="4"/>
        <v/>
      </c>
      <c r="R19" s="61" t="str">
        <f ca="1" t="shared" si="4"/>
        <v/>
      </c>
      <c r="S19" s="61" t="str">
        <f ca="1" t="shared" si="4"/>
        <v/>
      </c>
      <c r="T19" s="61" t="str">
        <f ca="1" t="shared" si="4"/>
        <v/>
      </c>
      <c r="U19" s="61" t="str">
        <f ca="1" t="shared" si="4"/>
        <v/>
      </c>
      <c r="V19" s="61" t="str">
        <f ca="1" t="shared" si="4"/>
        <v/>
      </c>
      <c r="W19" s="61" t="str">
        <f ca="1" t="shared" si="4"/>
        <v/>
      </c>
      <c r="X19" s="61" t="str">
        <f ca="1" t="shared" si="4"/>
        <v/>
      </c>
      <c r="Y19" s="61" t="str">
        <f ca="1" t="shared" si="5"/>
        <v/>
      </c>
      <c r="Z19" s="61" t="str">
        <f ca="1" t="shared" si="5"/>
        <v/>
      </c>
      <c r="AA19" s="61" t="str">
        <f ca="1" t="shared" si="5"/>
        <v/>
      </c>
      <c r="AB19" s="61" t="str">
        <f ca="1" t="shared" si="5"/>
        <v/>
      </c>
      <c r="AC19" s="61" t="str">
        <f ca="1" t="shared" si="5"/>
        <v/>
      </c>
      <c r="AD19" s="61" t="str">
        <f ca="1" t="shared" si="5"/>
        <v/>
      </c>
      <c r="AE19" s="61" t="str">
        <f ca="1" t="shared" si="5"/>
        <v/>
      </c>
      <c r="AF19" s="61" t="str">
        <f ca="1" t="shared" si="5"/>
        <v/>
      </c>
      <c r="AG19" s="61" t="str">
        <f ca="1" t="shared" si="5"/>
        <v/>
      </c>
      <c r="AH19" s="61" t="str">
        <f ca="1" t="shared" si="5"/>
        <v/>
      </c>
      <c r="AI19" s="61" t="str">
        <f ca="1" t="shared" si="5"/>
        <v/>
      </c>
      <c r="AJ19" s="61" t="str">
        <f ca="1" t="shared" si="5"/>
        <v/>
      </c>
      <c r="AK19" s="61" t="str">
        <f ca="1" t="shared" si="5"/>
        <v/>
      </c>
      <c r="AL19" s="61" t="str">
        <f ca="1" t="shared" si="5"/>
        <v/>
      </c>
      <c r="AM19" s="61" t="str">
        <f ca="1" t="shared" si="5"/>
        <v/>
      </c>
      <c r="AN19" s="61" t="str">
        <f ca="1" t="shared" si="5"/>
        <v/>
      </c>
      <c r="AO19" s="61" t="str">
        <f ca="1" t="shared" si="6"/>
        <v/>
      </c>
      <c r="AP19" s="61" t="str">
        <f ca="1" t="shared" si="6"/>
        <v/>
      </c>
      <c r="AQ19" s="61" t="str">
        <f ca="1" t="shared" si="6"/>
        <v/>
      </c>
      <c r="AR19" s="61" t="str">
        <f ca="1" t="shared" si="6"/>
        <v/>
      </c>
      <c r="AS19" s="61" t="str">
        <f ca="1" t="shared" si="6"/>
        <v/>
      </c>
      <c r="AT19" s="61" t="str">
        <f ca="1" t="shared" si="6"/>
        <v/>
      </c>
      <c r="AU19" s="61" t="str">
        <f ca="1" t="shared" si="6"/>
        <v/>
      </c>
      <c r="AV19" s="61" t="str">
        <f ca="1" t="shared" si="6"/>
        <v/>
      </c>
      <c r="AW19" s="61" t="str">
        <f ca="1" t="shared" si="6"/>
        <v/>
      </c>
      <c r="AX19" s="61" t="str">
        <f ca="1" t="shared" si="6"/>
        <v/>
      </c>
      <c r="AY19" s="61" t="str">
        <f ca="1" t="shared" si="6"/>
        <v/>
      </c>
      <c r="AZ19" s="61" t="str">
        <f ca="1" t="shared" si="6"/>
        <v/>
      </c>
      <c r="BA19" s="61" t="str">
        <f ca="1" t="shared" si="6"/>
        <v/>
      </c>
      <c r="BB19" s="61" t="str">
        <f ca="1" t="shared" si="6"/>
        <v/>
      </c>
      <c r="BC19" s="61" t="str">
        <f ca="1" t="shared" si="6"/>
        <v/>
      </c>
      <c r="BD19" s="61" t="str">
        <f ca="1" t="shared" si="6"/>
        <v/>
      </c>
      <c r="BE19" s="61" t="str">
        <f ca="1" t="shared" si="7"/>
        <v/>
      </c>
      <c r="BF19" s="61" t="str">
        <f ca="1" t="shared" si="7"/>
        <v/>
      </c>
      <c r="BG19" s="61" t="str">
        <f ca="1" t="shared" si="7"/>
        <v/>
      </c>
      <c r="BH19" s="61" t="str">
        <f ca="1" t="shared" si="7"/>
        <v/>
      </c>
      <c r="BI19" s="61" t="str">
        <f ca="1" t="shared" si="7"/>
        <v/>
      </c>
      <c r="BJ19" s="61" t="str">
        <f ca="1" t="shared" si="7"/>
        <v/>
      </c>
      <c r="BK19" s="61" t="str">
        <f ca="1" t="shared" si="7"/>
        <v/>
      </c>
      <c r="BL19" s="61" t="str">
        <f ca="1" t="shared" si="7"/>
        <v/>
      </c>
      <c r="BM19" s="76"/>
    </row>
    <row r="20" s="1" customFormat="1" ht="40.15" customHeight="1" spans="1:65">
      <c r="A20" s="2"/>
      <c r="B20" s="26" t="s">
        <v>40</v>
      </c>
      <c r="C20" s="25" t="s">
        <v>26</v>
      </c>
      <c r="D20" s="25" t="s">
        <v>41</v>
      </c>
      <c r="E20" s="45">
        <v>0.95</v>
      </c>
      <c r="F20" s="42">
        <f ca="1">F19+5</f>
        <v>44483</v>
      </c>
      <c r="G20" s="43">
        <v>1</v>
      </c>
      <c r="H20" s="44"/>
      <c r="I20" s="61" t="str">
        <f ca="1" t="shared" si="8"/>
        <v/>
      </c>
      <c r="J20" s="61" t="str">
        <f ca="1" t="shared" si="4"/>
        <v/>
      </c>
      <c r="K20" s="61" t="str">
        <f ca="1" t="shared" si="4"/>
        <v/>
      </c>
      <c r="L20" s="61" t="str">
        <f ca="1" t="shared" si="4"/>
        <v/>
      </c>
      <c r="M20" s="61" t="str">
        <f ca="1" t="shared" si="4"/>
        <v/>
      </c>
      <c r="N20" s="61" t="str">
        <f ca="1" t="shared" si="4"/>
        <v/>
      </c>
      <c r="O20" s="61" t="str">
        <f ca="1" t="shared" si="4"/>
        <v/>
      </c>
      <c r="P20" s="61" t="str">
        <f ca="1" t="shared" si="4"/>
        <v/>
      </c>
      <c r="Q20" s="61" t="str">
        <f ca="1" t="shared" si="4"/>
        <v/>
      </c>
      <c r="R20" s="61" t="str">
        <f ca="1" t="shared" si="4"/>
        <v/>
      </c>
      <c r="S20" s="61" t="str">
        <f ca="1" t="shared" si="4"/>
        <v/>
      </c>
      <c r="T20" s="61" t="str">
        <f ca="1" t="shared" si="4"/>
        <v/>
      </c>
      <c r="U20" s="61" t="str">
        <f ca="1" t="shared" si="4"/>
        <v/>
      </c>
      <c r="V20" s="61" t="str">
        <f ca="1" t="shared" si="4"/>
        <v/>
      </c>
      <c r="W20" s="61" t="str">
        <f ca="1" t="shared" si="4"/>
        <v/>
      </c>
      <c r="X20" s="61" t="str">
        <f ca="1" t="shared" si="4"/>
        <v/>
      </c>
      <c r="Y20" s="61" t="str">
        <f ca="1" t="shared" si="5"/>
        <v/>
      </c>
      <c r="Z20" s="61" t="str">
        <f ca="1" t="shared" si="5"/>
        <v/>
      </c>
      <c r="AA20" s="61" t="str">
        <f ca="1" t="shared" si="5"/>
        <v/>
      </c>
      <c r="AB20" s="61" t="str">
        <f ca="1" t="shared" si="5"/>
        <v/>
      </c>
      <c r="AC20" s="61" t="str">
        <f ca="1" t="shared" si="5"/>
        <v/>
      </c>
      <c r="AD20" s="61" t="str">
        <f ca="1" t="shared" si="5"/>
        <v/>
      </c>
      <c r="AE20" s="61" t="str">
        <f ca="1" t="shared" si="5"/>
        <v/>
      </c>
      <c r="AF20" s="61" t="str">
        <f ca="1" t="shared" si="5"/>
        <v/>
      </c>
      <c r="AG20" s="61" t="str">
        <f ca="1" t="shared" si="5"/>
        <v/>
      </c>
      <c r="AH20" s="61" t="str">
        <f ca="1" t="shared" si="5"/>
        <v/>
      </c>
      <c r="AI20" s="61" t="str">
        <f ca="1" t="shared" si="5"/>
        <v/>
      </c>
      <c r="AJ20" s="61" t="str">
        <f ca="1" t="shared" si="5"/>
        <v/>
      </c>
      <c r="AK20" s="61" t="str">
        <f ca="1" t="shared" si="5"/>
        <v/>
      </c>
      <c r="AL20" s="61" t="str">
        <f ca="1" t="shared" si="5"/>
        <v/>
      </c>
      <c r="AM20" s="61" t="str">
        <f ca="1" t="shared" si="5"/>
        <v/>
      </c>
      <c r="AN20" s="61" t="str">
        <f ca="1" t="shared" si="5"/>
        <v/>
      </c>
      <c r="AO20" s="61" t="str">
        <f ca="1" t="shared" si="6"/>
        <v/>
      </c>
      <c r="AP20" s="61" t="str">
        <f ca="1" t="shared" si="6"/>
        <v/>
      </c>
      <c r="AQ20" s="61" t="str">
        <f ca="1" t="shared" si="6"/>
        <v/>
      </c>
      <c r="AR20" s="61" t="str">
        <f ca="1" t="shared" si="6"/>
        <v/>
      </c>
      <c r="AS20" s="61" t="str">
        <f ca="1" t="shared" si="6"/>
        <v/>
      </c>
      <c r="AT20" s="61" t="str">
        <f ca="1" t="shared" si="6"/>
        <v/>
      </c>
      <c r="AU20" s="61" t="str">
        <f ca="1" t="shared" si="6"/>
        <v/>
      </c>
      <c r="AV20" s="61" t="str">
        <f ca="1" t="shared" si="6"/>
        <v/>
      </c>
      <c r="AW20" s="61" t="str">
        <f ca="1" t="shared" si="6"/>
        <v/>
      </c>
      <c r="AX20" s="61" t="str">
        <f ca="1" t="shared" si="6"/>
        <v/>
      </c>
      <c r="AY20" s="61" t="str">
        <f ca="1" t="shared" si="6"/>
        <v/>
      </c>
      <c r="AZ20" s="61" t="str">
        <f ca="1" t="shared" si="6"/>
        <v/>
      </c>
      <c r="BA20" s="61" t="str">
        <f ca="1" t="shared" si="6"/>
        <v/>
      </c>
      <c r="BB20" s="61" t="str">
        <f ca="1" t="shared" si="6"/>
        <v/>
      </c>
      <c r="BC20" s="61" t="str">
        <f ca="1" t="shared" si="6"/>
        <v/>
      </c>
      <c r="BD20" s="61" t="str">
        <f ca="1" t="shared" si="6"/>
        <v/>
      </c>
      <c r="BE20" s="61" t="str">
        <f ca="1" t="shared" si="7"/>
        <v/>
      </c>
      <c r="BF20" s="61" t="str">
        <f ca="1" t="shared" si="7"/>
        <v/>
      </c>
      <c r="BG20" s="61" t="str">
        <f ca="1" t="shared" si="7"/>
        <v/>
      </c>
      <c r="BH20" s="61" t="str">
        <f ca="1" t="shared" si="7"/>
        <v/>
      </c>
      <c r="BI20" s="61" t="str">
        <f ca="1" t="shared" si="7"/>
        <v/>
      </c>
      <c r="BJ20" s="61" t="str">
        <f ca="1" t="shared" si="7"/>
        <v/>
      </c>
      <c r="BK20" s="61" t="str">
        <f ca="1" t="shared" si="7"/>
        <v/>
      </c>
      <c r="BL20" s="61" t="str">
        <f ca="1" t="shared" si="7"/>
        <v/>
      </c>
      <c r="BM20" s="76"/>
    </row>
    <row r="21" s="1" customFormat="1" ht="40.15" customHeight="1" spans="1:65">
      <c r="A21" s="2"/>
      <c r="B21" s="26" t="s">
        <v>42</v>
      </c>
      <c r="C21" s="25" t="s">
        <v>29</v>
      </c>
      <c r="D21" s="25" t="s">
        <v>43</v>
      </c>
      <c r="E21" s="45">
        <v>0.3</v>
      </c>
      <c r="F21" s="42">
        <f ca="1">F20+2</f>
        <v>44485</v>
      </c>
      <c r="G21" s="43">
        <v>20</v>
      </c>
      <c r="H21" s="44"/>
      <c r="I21" s="61" t="str">
        <f ca="1" t="shared" si="8"/>
        <v/>
      </c>
      <c r="J21" s="61" t="str">
        <f ca="1" t="shared" si="4"/>
        <v/>
      </c>
      <c r="K21" s="61" t="str">
        <f ca="1" t="shared" si="4"/>
        <v/>
      </c>
      <c r="L21" s="61" t="str">
        <f ca="1" t="shared" si="4"/>
        <v/>
      </c>
      <c r="M21" s="61" t="str">
        <f ca="1" t="shared" si="4"/>
        <v/>
      </c>
      <c r="N21" s="61" t="str">
        <f ca="1" t="shared" si="4"/>
        <v/>
      </c>
      <c r="O21" s="61" t="str">
        <f ca="1" t="shared" si="4"/>
        <v/>
      </c>
      <c r="P21" s="61" t="str">
        <f ca="1" t="shared" si="4"/>
        <v/>
      </c>
      <c r="Q21" s="61" t="str">
        <f ca="1" t="shared" si="4"/>
        <v/>
      </c>
      <c r="R21" s="61" t="str">
        <f ca="1" t="shared" si="4"/>
        <v/>
      </c>
      <c r="S21" s="61" t="str">
        <f ca="1" t="shared" si="4"/>
        <v/>
      </c>
      <c r="T21" s="61" t="str">
        <f ca="1" t="shared" si="4"/>
        <v/>
      </c>
      <c r="U21" s="61" t="str">
        <f ca="1" t="shared" si="4"/>
        <v/>
      </c>
      <c r="V21" s="61" t="str">
        <f ca="1" t="shared" si="4"/>
        <v/>
      </c>
      <c r="W21" s="61" t="str">
        <f ca="1" t="shared" si="4"/>
        <v/>
      </c>
      <c r="X21" s="61" t="str">
        <f ca="1" t="shared" si="4"/>
        <v/>
      </c>
      <c r="Y21" s="61" t="str">
        <f ca="1" t="shared" si="5"/>
        <v/>
      </c>
      <c r="Z21" s="61" t="str">
        <f ca="1" t="shared" si="5"/>
        <v/>
      </c>
      <c r="AA21" s="61" t="str">
        <f ca="1" t="shared" si="5"/>
        <v/>
      </c>
      <c r="AB21" s="61" t="str">
        <f ca="1" t="shared" si="5"/>
        <v/>
      </c>
      <c r="AC21" s="61" t="str">
        <f ca="1" t="shared" si="5"/>
        <v/>
      </c>
      <c r="AD21" s="61" t="str">
        <f ca="1" t="shared" si="5"/>
        <v/>
      </c>
      <c r="AE21" s="61" t="str">
        <f ca="1" t="shared" si="5"/>
        <v/>
      </c>
      <c r="AF21" s="61" t="str">
        <f ca="1" t="shared" si="5"/>
        <v/>
      </c>
      <c r="AG21" s="61" t="str">
        <f ca="1" t="shared" si="5"/>
        <v/>
      </c>
      <c r="AH21" s="61" t="str">
        <f ca="1" t="shared" si="5"/>
        <v/>
      </c>
      <c r="AI21" s="61" t="str">
        <f ca="1" t="shared" si="5"/>
        <v/>
      </c>
      <c r="AJ21" s="61" t="str">
        <f ca="1" t="shared" si="5"/>
        <v/>
      </c>
      <c r="AK21" s="61" t="str">
        <f ca="1" t="shared" si="5"/>
        <v/>
      </c>
      <c r="AL21" s="61" t="str">
        <f ca="1" t="shared" si="5"/>
        <v/>
      </c>
      <c r="AM21" s="61" t="str">
        <f ca="1" t="shared" si="5"/>
        <v/>
      </c>
      <c r="AN21" s="61" t="str">
        <f ca="1" t="shared" si="5"/>
        <v/>
      </c>
      <c r="AO21" s="61" t="str">
        <f ca="1" t="shared" si="6"/>
        <v/>
      </c>
      <c r="AP21" s="61" t="str">
        <f ca="1" t="shared" si="6"/>
        <v/>
      </c>
      <c r="AQ21" s="61" t="str">
        <f ca="1" t="shared" si="6"/>
        <v/>
      </c>
      <c r="AR21" s="61" t="str">
        <f ca="1" t="shared" si="6"/>
        <v/>
      </c>
      <c r="AS21" s="61" t="str">
        <f ca="1" t="shared" si="6"/>
        <v/>
      </c>
      <c r="AT21" s="61" t="str">
        <f ca="1" t="shared" si="6"/>
        <v/>
      </c>
      <c r="AU21" s="61" t="str">
        <f ca="1" t="shared" si="6"/>
        <v/>
      </c>
      <c r="AV21" s="61" t="str">
        <f ca="1" t="shared" si="6"/>
        <v/>
      </c>
      <c r="AW21" s="61" t="str">
        <f ca="1" t="shared" si="6"/>
        <v/>
      </c>
      <c r="AX21" s="61" t="str">
        <f ca="1" t="shared" si="6"/>
        <v/>
      </c>
      <c r="AY21" s="61" t="str">
        <f ca="1" t="shared" si="6"/>
        <v/>
      </c>
      <c r="AZ21" s="61" t="str">
        <f ca="1" t="shared" si="6"/>
        <v/>
      </c>
      <c r="BA21" s="61" t="str">
        <f ca="1" t="shared" si="6"/>
        <v/>
      </c>
      <c r="BB21" s="61" t="str">
        <f ca="1" t="shared" si="6"/>
        <v/>
      </c>
      <c r="BC21" s="61" t="str">
        <f ca="1" t="shared" si="6"/>
        <v/>
      </c>
      <c r="BD21" s="61" t="str">
        <f ca="1" t="shared" si="6"/>
        <v/>
      </c>
      <c r="BE21" s="61" t="str">
        <f ca="1" t="shared" si="7"/>
        <v/>
      </c>
      <c r="BF21" s="61" t="str">
        <f ca="1" t="shared" si="7"/>
        <v/>
      </c>
      <c r="BG21" s="61" t="str">
        <f ca="1" t="shared" si="7"/>
        <v/>
      </c>
      <c r="BH21" s="61" t="str">
        <f ca="1" t="shared" si="7"/>
        <v/>
      </c>
      <c r="BI21" s="61" t="str">
        <f ca="1" t="shared" si="7"/>
        <v/>
      </c>
      <c r="BJ21" s="61" t="str">
        <f ca="1" t="shared" si="7"/>
        <v/>
      </c>
      <c r="BK21" s="61" t="str">
        <f ca="1" t="shared" si="7"/>
        <v/>
      </c>
      <c r="BL21" s="61" t="str">
        <f ca="1" t="shared" si="7"/>
        <v/>
      </c>
      <c r="BM21" s="76"/>
    </row>
    <row r="22" s="1" customFormat="1" ht="40.15" customHeight="1" spans="1:65">
      <c r="A22" s="2"/>
      <c r="B22" s="26" t="s">
        <v>34</v>
      </c>
      <c r="C22" s="25" t="s">
        <v>35</v>
      </c>
      <c r="D22" s="25" t="s">
        <v>38</v>
      </c>
      <c r="E22" s="45">
        <v>0.5</v>
      </c>
      <c r="F22" s="42">
        <f ca="1">F21+5</f>
        <v>44490</v>
      </c>
      <c r="G22" s="43">
        <v>9</v>
      </c>
      <c r="H22" s="44"/>
      <c r="I22" s="61" t="str">
        <f ca="1" t="shared" si="8"/>
        <v/>
      </c>
      <c r="J22" s="61" t="str">
        <f ca="1" t="shared" si="4"/>
        <v/>
      </c>
      <c r="K22" s="61" t="str">
        <f ca="1" t="shared" si="4"/>
        <v/>
      </c>
      <c r="L22" s="61" t="str">
        <f ca="1" t="shared" si="4"/>
        <v/>
      </c>
      <c r="M22" s="61" t="str">
        <f ca="1" t="shared" si="4"/>
        <v/>
      </c>
      <c r="N22" s="61" t="str">
        <f ca="1" t="shared" si="4"/>
        <v/>
      </c>
      <c r="O22" s="61" t="str">
        <f ca="1" t="shared" si="4"/>
        <v/>
      </c>
      <c r="P22" s="61" t="str">
        <f ca="1" t="shared" si="4"/>
        <v/>
      </c>
      <c r="Q22" s="61" t="str">
        <f ca="1" t="shared" si="4"/>
        <v/>
      </c>
      <c r="R22" s="61" t="str">
        <f ca="1" t="shared" si="4"/>
        <v/>
      </c>
      <c r="S22" s="61" t="str">
        <f ca="1" t="shared" si="4"/>
        <v/>
      </c>
      <c r="T22" s="61" t="str">
        <f ca="1" t="shared" si="4"/>
        <v/>
      </c>
      <c r="U22" s="61" t="str">
        <f ca="1" t="shared" si="4"/>
        <v/>
      </c>
      <c r="V22" s="61" t="str">
        <f ca="1" t="shared" si="4"/>
        <v/>
      </c>
      <c r="W22" s="61" t="str">
        <f ca="1" t="shared" si="4"/>
        <v/>
      </c>
      <c r="X22" s="61" t="str">
        <f ca="1" t="shared" si="4"/>
        <v/>
      </c>
      <c r="Y22" s="61" t="str">
        <f ca="1" t="shared" si="5"/>
        <v/>
      </c>
      <c r="Z22" s="61" t="str">
        <f ca="1" t="shared" si="5"/>
        <v/>
      </c>
      <c r="AA22" s="61" t="str">
        <f ca="1" t="shared" si="5"/>
        <v/>
      </c>
      <c r="AB22" s="61" t="str">
        <f ca="1" t="shared" si="5"/>
        <v/>
      </c>
      <c r="AC22" s="61" t="str">
        <f ca="1" t="shared" si="5"/>
        <v/>
      </c>
      <c r="AD22" s="61" t="str">
        <f ca="1" t="shared" si="5"/>
        <v/>
      </c>
      <c r="AE22" s="61" t="str">
        <f ca="1" t="shared" si="5"/>
        <v/>
      </c>
      <c r="AF22" s="61" t="str">
        <f ca="1" t="shared" si="5"/>
        <v/>
      </c>
      <c r="AG22" s="61" t="str">
        <f ca="1" t="shared" si="5"/>
        <v/>
      </c>
      <c r="AH22" s="61" t="str">
        <f ca="1" t="shared" si="5"/>
        <v/>
      </c>
      <c r="AI22" s="61" t="str">
        <f ca="1" t="shared" si="5"/>
        <v/>
      </c>
      <c r="AJ22" s="61" t="str">
        <f ca="1" t="shared" si="5"/>
        <v/>
      </c>
      <c r="AK22" s="61">
        <f ca="1" t="shared" si="5"/>
        <v>1</v>
      </c>
      <c r="AL22" s="61">
        <f ca="1" t="shared" si="5"/>
        <v>1</v>
      </c>
      <c r="AM22" s="61">
        <f ca="1" t="shared" si="5"/>
        <v>1</v>
      </c>
      <c r="AN22" s="61">
        <f ca="1" t="shared" si="5"/>
        <v>1</v>
      </c>
      <c r="AO22" s="61">
        <f ca="1" t="shared" si="6"/>
        <v>1</v>
      </c>
      <c r="AP22" s="61">
        <f ca="1" t="shared" si="6"/>
        <v>1</v>
      </c>
      <c r="AQ22" s="61">
        <f ca="1" t="shared" si="6"/>
        <v>1</v>
      </c>
      <c r="AR22" s="61">
        <f ca="1" t="shared" si="6"/>
        <v>1</v>
      </c>
      <c r="AS22" s="61">
        <f ca="1" t="shared" si="6"/>
        <v>1</v>
      </c>
      <c r="AT22" s="61" t="str">
        <f ca="1" t="shared" si="6"/>
        <v/>
      </c>
      <c r="AU22" s="61" t="str">
        <f ca="1" t="shared" si="6"/>
        <v/>
      </c>
      <c r="AV22" s="61" t="str">
        <f ca="1" t="shared" si="6"/>
        <v/>
      </c>
      <c r="AW22" s="61" t="str">
        <f ca="1" t="shared" si="6"/>
        <v/>
      </c>
      <c r="AX22" s="61" t="str">
        <f ca="1" t="shared" si="6"/>
        <v/>
      </c>
      <c r="AY22" s="61" t="str">
        <f ca="1" t="shared" si="6"/>
        <v/>
      </c>
      <c r="AZ22" s="61" t="str">
        <f ca="1" t="shared" si="6"/>
        <v/>
      </c>
      <c r="BA22" s="61" t="str">
        <f ca="1" t="shared" si="6"/>
        <v/>
      </c>
      <c r="BB22" s="61" t="str">
        <f ca="1" t="shared" si="6"/>
        <v/>
      </c>
      <c r="BC22" s="61" t="str">
        <f ca="1" t="shared" si="6"/>
        <v/>
      </c>
      <c r="BD22" s="61" t="str">
        <f ca="1" t="shared" si="6"/>
        <v/>
      </c>
      <c r="BE22" s="61" t="str">
        <f ca="1" t="shared" si="7"/>
        <v/>
      </c>
      <c r="BF22" s="61" t="str">
        <f ca="1" t="shared" si="7"/>
        <v/>
      </c>
      <c r="BG22" s="61" t="str">
        <f ca="1" t="shared" si="7"/>
        <v/>
      </c>
      <c r="BH22" s="61" t="str">
        <f ca="1" t="shared" si="7"/>
        <v/>
      </c>
      <c r="BI22" s="61" t="str">
        <f ca="1" t="shared" si="7"/>
        <v/>
      </c>
      <c r="BJ22" s="61" t="str">
        <f ca="1" t="shared" si="7"/>
        <v/>
      </c>
      <c r="BK22" s="61" t="str">
        <f ca="1" t="shared" si="7"/>
        <v/>
      </c>
      <c r="BL22" s="61" t="str">
        <f ca="1" t="shared" si="7"/>
        <v/>
      </c>
      <c r="BM22" s="76"/>
    </row>
    <row r="23" s="1" customFormat="1" ht="40.15" customHeight="1" spans="1:65">
      <c r="A23" s="2"/>
      <c r="B23" s="24" t="s">
        <v>44</v>
      </c>
      <c r="C23" s="25"/>
      <c r="D23" s="25"/>
      <c r="E23" s="41"/>
      <c r="F23" s="42"/>
      <c r="G23" s="43"/>
      <c r="H23" s="44"/>
      <c r="I23" s="61" t="str">
        <f ca="1" t="shared" si="8"/>
        <v/>
      </c>
      <c r="J23" s="61" t="str">
        <f ca="1" t="shared" si="4"/>
        <v/>
      </c>
      <c r="K23" s="61" t="str">
        <f ca="1" t="shared" si="4"/>
        <v/>
      </c>
      <c r="L23" s="61" t="str">
        <f ca="1" t="shared" si="4"/>
        <v/>
      </c>
      <c r="M23" s="61" t="str">
        <f ca="1" t="shared" si="4"/>
        <v/>
      </c>
      <c r="N23" s="61" t="str">
        <f ca="1" t="shared" si="4"/>
        <v/>
      </c>
      <c r="O23" s="61" t="str">
        <f ca="1" t="shared" si="4"/>
        <v/>
      </c>
      <c r="P23" s="61" t="str">
        <f ca="1" t="shared" si="4"/>
        <v/>
      </c>
      <c r="Q23" s="61" t="str">
        <f ca="1" t="shared" si="4"/>
        <v/>
      </c>
      <c r="R23" s="61" t="str">
        <f ca="1" t="shared" si="4"/>
        <v/>
      </c>
      <c r="S23" s="61" t="str">
        <f ca="1" t="shared" si="4"/>
        <v/>
      </c>
      <c r="T23" s="61" t="str">
        <f ca="1" t="shared" si="4"/>
        <v/>
      </c>
      <c r="U23" s="61" t="str">
        <f ca="1" t="shared" si="4"/>
        <v/>
      </c>
      <c r="V23" s="61" t="str">
        <f ca="1" t="shared" si="4"/>
        <v/>
      </c>
      <c r="W23" s="61" t="str">
        <f ca="1" t="shared" si="4"/>
        <v/>
      </c>
      <c r="X23" s="61" t="str">
        <f ca="1" t="shared" si="4"/>
        <v/>
      </c>
      <c r="Y23" s="61" t="str">
        <f ca="1" t="shared" si="5"/>
        <v/>
      </c>
      <c r="Z23" s="61" t="str">
        <f ca="1" t="shared" si="5"/>
        <v/>
      </c>
      <c r="AA23" s="61" t="str">
        <f ca="1" t="shared" si="5"/>
        <v/>
      </c>
      <c r="AB23" s="61" t="str">
        <f ca="1" t="shared" si="5"/>
        <v/>
      </c>
      <c r="AC23" s="61" t="str">
        <f ca="1" t="shared" si="5"/>
        <v/>
      </c>
      <c r="AD23" s="61" t="str">
        <f ca="1" t="shared" si="5"/>
        <v/>
      </c>
      <c r="AE23" s="61" t="str">
        <f ca="1" t="shared" si="5"/>
        <v/>
      </c>
      <c r="AF23" s="61" t="str">
        <f ca="1" t="shared" si="5"/>
        <v/>
      </c>
      <c r="AG23" s="61" t="str">
        <f ca="1" t="shared" si="5"/>
        <v/>
      </c>
      <c r="AH23" s="61" t="str">
        <f ca="1" t="shared" si="5"/>
        <v/>
      </c>
      <c r="AI23" s="61" t="str">
        <f ca="1" t="shared" si="5"/>
        <v/>
      </c>
      <c r="AJ23" s="61" t="str">
        <f ca="1" t="shared" si="5"/>
        <v/>
      </c>
      <c r="AK23" s="61" t="str">
        <f ca="1" t="shared" si="5"/>
        <v/>
      </c>
      <c r="AL23" s="61" t="str">
        <f ca="1" t="shared" si="5"/>
        <v/>
      </c>
      <c r="AM23" s="61" t="str">
        <f ca="1" t="shared" si="5"/>
        <v/>
      </c>
      <c r="AN23" s="61" t="str">
        <f ca="1" t="shared" si="5"/>
        <v/>
      </c>
      <c r="AO23" s="61" t="str">
        <f ca="1" t="shared" si="6"/>
        <v/>
      </c>
      <c r="AP23" s="61" t="str">
        <f ca="1" t="shared" si="6"/>
        <v/>
      </c>
      <c r="AQ23" s="61" t="str">
        <f ca="1" t="shared" si="6"/>
        <v/>
      </c>
      <c r="AR23" s="61" t="str">
        <f ca="1" t="shared" si="6"/>
        <v/>
      </c>
      <c r="AS23" s="61" t="str">
        <f ca="1" t="shared" si="6"/>
        <v/>
      </c>
      <c r="AT23" s="61" t="str">
        <f ca="1" t="shared" si="6"/>
        <v/>
      </c>
      <c r="AU23" s="61" t="str">
        <f ca="1" t="shared" si="6"/>
        <v/>
      </c>
      <c r="AV23" s="61" t="str">
        <f ca="1" t="shared" si="6"/>
        <v/>
      </c>
      <c r="AW23" s="61" t="str">
        <f ca="1" t="shared" si="6"/>
        <v/>
      </c>
      <c r="AX23" s="61" t="str">
        <f ca="1" t="shared" si="6"/>
        <v/>
      </c>
      <c r="AY23" s="61" t="str">
        <f ca="1" t="shared" si="6"/>
        <v/>
      </c>
      <c r="AZ23" s="61" t="str">
        <f ca="1" t="shared" si="6"/>
        <v/>
      </c>
      <c r="BA23" s="61" t="str">
        <f ca="1" t="shared" si="6"/>
        <v/>
      </c>
      <c r="BB23" s="61" t="str">
        <f ca="1" t="shared" si="6"/>
        <v/>
      </c>
      <c r="BC23" s="61" t="str">
        <f ca="1" t="shared" si="6"/>
        <v/>
      </c>
      <c r="BD23" s="61" t="str">
        <f ca="1" t="shared" si="6"/>
        <v/>
      </c>
      <c r="BE23" s="61" t="str">
        <f ca="1" t="shared" si="7"/>
        <v/>
      </c>
      <c r="BF23" s="61" t="str">
        <f ca="1" t="shared" si="7"/>
        <v/>
      </c>
      <c r="BG23" s="61" t="str">
        <f ca="1" t="shared" si="7"/>
        <v/>
      </c>
      <c r="BH23" s="61" t="str">
        <f ca="1" t="shared" si="7"/>
        <v/>
      </c>
      <c r="BI23" s="61" t="str">
        <f ca="1" t="shared" si="7"/>
        <v/>
      </c>
      <c r="BJ23" s="61" t="str">
        <f ca="1" t="shared" si="7"/>
        <v/>
      </c>
      <c r="BK23" s="61" t="str">
        <f ca="1" t="shared" si="7"/>
        <v/>
      </c>
      <c r="BL23" s="61" t="str">
        <f ca="1" t="shared" si="7"/>
        <v/>
      </c>
      <c r="BM23" s="76"/>
    </row>
    <row r="24" s="1" customFormat="1" ht="40.15" customHeight="1" spans="1:65">
      <c r="A24" s="2"/>
      <c r="B24" s="26" t="s">
        <v>23</v>
      </c>
      <c r="C24" s="25" t="s">
        <v>24</v>
      </c>
      <c r="D24" s="25" t="s">
        <v>13</v>
      </c>
      <c r="E24" s="45">
        <v>0.3</v>
      </c>
      <c r="F24" s="42">
        <f ca="1">F22+5</f>
        <v>44495</v>
      </c>
      <c r="G24" s="43">
        <v>14</v>
      </c>
      <c r="H24" s="44"/>
      <c r="I24" s="61" t="str">
        <f ca="1" t="shared" si="8"/>
        <v/>
      </c>
      <c r="J24" s="61" t="str">
        <f ca="1" t="shared" si="4"/>
        <v/>
      </c>
      <c r="K24" s="61" t="str">
        <f ca="1" t="shared" si="4"/>
        <v/>
      </c>
      <c r="L24" s="61" t="str">
        <f ca="1" t="shared" si="4"/>
        <v/>
      </c>
      <c r="M24" s="61" t="str">
        <f ca="1" t="shared" si="4"/>
        <v/>
      </c>
      <c r="N24" s="61" t="str">
        <f ca="1" t="shared" si="4"/>
        <v/>
      </c>
      <c r="O24" s="61" t="str">
        <f ca="1" t="shared" si="4"/>
        <v/>
      </c>
      <c r="P24" s="61" t="str">
        <f ca="1" t="shared" si="4"/>
        <v/>
      </c>
      <c r="Q24" s="61" t="str">
        <f ca="1" t="shared" si="4"/>
        <v/>
      </c>
      <c r="R24" s="61" t="str">
        <f ca="1" t="shared" si="4"/>
        <v/>
      </c>
      <c r="S24" s="61" t="str">
        <f ca="1" t="shared" si="4"/>
        <v/>
      </c>
      <c r="T24" s="61" t="str">
        <f ca="1" t="shared" si="4"/>
        <v/>
      </c>
      <c r="U24" s="61" t="str">
        <f ca="1" t="shared" si="4"/>
        <v/>
      </c>
      <c r="V24" s="61" t="str">
        <f ca="1" t="shared" si="4"/>
        <v/>
      </c>
      <c r="W24" s="61" t="str">
        <f ca="1" t="shared" si="4"/>
        <v/>
      </c>
      <c r="X24" s="61" t="str">
        <f ca="1" t="shared" si="4"/>
        <v/>
      </c>
      <c r="Y24" s="61" t="str">
        <f ca="1" t="shared" si="5"/>
        <v/>
      </c>
      <c r="Z24" s="61" t="str">
        <f ca="1" t="shared" si="5"/>
        <v/>
      </c>
      <c r="AA24" s="61" t="str">
        <f ca="1" t="shared" si="5"/>
        <v/>
      </c>
      <c r="AB24" s="61" t="str">
        <f ca="1" t="shared" si="5"/>
        <v/>
      </c>
      <c r="AC24" s="61" t="str">
        <f ca="1" t="shared" si="5"/>
        <v/>
      </c>
      <c r="AD24" s="61" t="str">
        <f ca="1" t="shared" si="5"/>
        <v/>
      </c>
      <c r="AE24" s="61" t="str">
        <f ca="1" t="shared" si="5"/>
        <v/>
      </c>
      <c r="AF24" s="61" t="str">
        <f ca="1" t="shared" si="5"/>
        <v/>
      </c>
      <c r="AG24" s="61" t="str">
        <f ca="1" t="shared" si="5"/>
        <v/>
      </c>
      <c r="AH24" s="61" t="str">
        <f ca="1" t="shared" si="5"/>
        <v/>
      </c>
      <c r="AI24" s="61" t="str">
        <f ca="1" t="shared" si="5"/>
        <v/>
      </c>
      <c r="AJ24" s="61" t="str">
        <f ca="1" t="shared" si="5"/>
        <v/>
      </c>
      <c r="AK24" s="61" t="str">
        <f ca="1" t="shared" si="5"/>
        <v/>
      </c>
      <c r="AL24" s="61" t="str">
        <f ca="1" t="shared" si="5"/>
        <v/>
      </c>
      <c r="AM24" s="61" t="str">
        <f ca="1" t="shared" si="5"/>
        <v/>
      </c>
      <c r="AN24" s="61" t="str">
        <f ca="1" t="shared" si="5"/>
        <v/>
      </c>
      <c r="AO24" s="61" t="str">
        <f ca="1" t="shared" si="6"/>
        <v/>
      </c>
      <c r="AP24" s="61">
        <f ca="1" t="shared" si="6"/>
        <v>2</v>
      </c>
      <c r="AQ24" s="61">
        <f ca="1" t="shared" si="6"/>
        <v>2</v>
      </c>
      <c r="AR24" s="61">
        <f ca="1" t="shared" si="6"/>
        <v>2</v>
      </c>
      <c r="AS24" s="61">
        <f ca="1" t="shared" si="6"/>
        <v>2</v>
      </c>
      <c r="AT24" s="61">
        <f ca="1" t="shared" si="6"/>
        <v>2</v>
      </c>
      <c r="AU24" s="61">
        <f ca="1" t="shared" si="6"/>
        <v>2</v>
      </c>
      <c r="AV24" s="61">
        <f ca="1" t="shared" si="6"/>
        <v>2</v>
      </c>
      <c r="AW24" s="61">
        <f ca="1" t="shared" si="6"/>
        <v>2</v>
      </c>
      <c r="AX24" s="61">
        <f ca="1" t="shared" si="6"/>
        <v>2</v>
      </c>
      <c r="AY24" s="61">
        <f ca="1" t="shared" si="6"/>
        <v>2</v>
      </c>
      <c r="AZ24" s="61">
        <f ca="1" t="shared" si="6"/>
        <v>2</v>
      </c>
      <c r="BA24" s="61">
        <f ca="1" t="shared" si="6"/>
        <v>2</v>
      </c>
      <c r="BB24" s="61">
        <f ca="1" t="shared" si="6"/>
        <v>2</v>
      </c>
      <c r="BC24" s="61">
        <f ca="1" t="shared" si="6"/>
        <v>2</v>
      </c>
      <c r="BD24" s="61" t="str">
        <f ca="1" t="shared" si="6"/>
        <v/>
      </c>
      <c r="BE24" s="61" t="str">
        <f ca="1" t="shared" si="7"/>
        <v/>
      </c>
      <c r="BF24" s="61" t="str">
        <f ca="1" t="shared" si="7"/>
        <v/>
      </c>
      <c r="BG24" s="61" t="str">
        <f ca="1" t="shared" si="7"/>
        <v/>
      </c>
      <c r="BH24" s="61" t="str">
        <f ca="1" t="shared" si="7"/>
        <v/>
      </c>
      <c r="BI24" s="61" t="str">
        <f ca="1" t="shared" si="7"/>
        <v/>
      </c>
      <c r="BJ24" s="61" t="str">
        <f ca="1" t="shared" si="7"/>
        <v/>
      </c>
      <c r="BK24" s="61" t="str">
        <f ca="1" t="shared" si="7"/>
        <v/>
      </c>
      <c r="BL24" s="61" t="str">
        <f ca="1" t="shared" si="7"/>
        <v/>
      </c>
      <c r="BM24" s="76"/>
    </row>
    <row r="25" s="1" customFormat="1" ht="40.15" customHeight="1" spans="1:65">
      <c r="A25" s="2"/>
      <c r="B25" s="26" t="s">
        <v>45</v>
      </c>
      <c r="C25" s="25" t="s">
        <v>32</v>
      </c>
      <c r="D25" s="25" t="s">
        <v>27</v>
      </c>
      <c r="E25" s="45">
        <v>0.9</v>
      </c>
      <c r="F25" s="42">
        <f ca="1">F24+3</f>
        <v>44498</v>
      </c>
      <c r="G25" s="43">
        <v>2</v>
      </c>
      <c r="H25" s="44"/>
      <c r="I25" s="61" t="str">
        <f ca="1" t="shared" si="8"/>
        <v/>
      </c>
      <c r="J25" s="61" t="str">
        <f ca="1" t="shared" si="4"/>
        <v/>
      </c>
      <c r="K25" s="61" t="str">
        <f ca="1" t="shared" si="4"/>
        <v/>
      </c>
      <c r="L25" s="61" t="str">
        <f ca="1" t="shared" si="4"/>
        <v/>
      </c>
      <c r="M25" s="61" t="str">
        <f ca="1" t="shared" si="4"/>
        <v/>
      </c>
      <c r="N25" s="61" t="str">
        <f ca="1" t="shared" si="4"/>
        <v/>
      </c>
      <c r="O25" s="61" t="str">
        <f ca="1" t="shared" si="4"/>
        <v/>
      </c>
      <c r="P25" s="61" t="str">
        <f ca="1" t="shared" si="4"/>
        <v/>
      </c>
      <c r="Q25" s="61" t="str">
        <f ca="1" t="shared" si="4"/>
        <v/>
      </c>
      <c r="R25" s="61" t="str">
        <f ca="1" t="shared" si="4"/>
        <v/>
      </c>
      <c r="S25" s="61" t="str">
        <f ca="1" t="shared" si="4"/>
        <v/>
      </c>
      <c r="T25" s="61" t="str">
        <f ca="1" t="shared" si="4"/>
        <v/>
      </c>
      <c r="U25" s="61" t="str">
        <f ca="1" t="shared" si="4"/>
        <v/>
      </c>
      <c r="V25" s="61" t="str">
        <f ca="1" t="shared" si="4"/>
        <v/>
      </c>
      <c r="W25" s="61" t="str">
        <f ca="1" t="shared" si="4"/>
        <v/>
      </c>
      <c r="X25" s="61" t="str">
        <f ca="1" t="shared" si="4"/>
        <v/>
      </c>
      <c r="Y25" s="61" t="str">
        <f ca="1" t="shared" si="5"/>
        <v/>
      </c>
      <c r="Z25" s="61" t="str">
        <f ca="1" t="shared" si="5"/>
        <v/>
      </c>
      <c r="AA25" s="61" t="str">
        <f ca="1" t="shared" si="5"/>
        <v/>
      </c>
      <c r="AB25" s="61" t="str">
        <f ca="1" t="shared" si="5"/>
        <v/>
      </c>
      <c r="AC25" s="61" t="str">
        <f ca="1" t="shared" si="5"/>
        <v/>
      </c>
      <c r="AD25" s="61" t="str">
        <f ca="1" t="shared" si="5"/>
        <v/>
      </c>
      <c r="AE25" s="61" t="str">
        <f ca="1" t="shared" si="5"/>
        <v/>
      </c>
      <c r="AF25" s="61" t="str">
        <f ca="1" t="shared" si="5"/>
        <v/>
      </c>
      <c r="AG25" s="61" t="str">
        <f ca="1" t="shared" si="5"/>
        <v/>
      </c>
      <c r="AH25" s="61" t="str">
        <f ca="1" t="shared" si="5"/>
        <v/>
      </c>
      <c r="AI25" s="61" t="str">
        <f ca="1" t="shared" si="5"/>
        <v/>
      </c>
      <c r="AJ25" s="61" t="str">
        <f ca="1" t="shared" si="5"/>
        <v/>
      </c>
      <c r="AK25" s="61" t="str">
        <f ca="1" t="shared" si="5"/>
        <v/>
      </c>
      <c r="AL25" s="61" t="str">
        <f ca="1" t="shared" si="5"/>
        <v/>
      </c>
      <c r="AM25" s="61" t="str">
        <f ca="1" t="shared" si="5"/>
        <v/>
      </c>
      <c r="AN25" s="61" t="str">
        <f ca="1" t="shared" si="5"/>
        <v/>
      </c>
      <c r="AO25" s="61" t="str">
        <f ca="1" t="shared" si="6"/>
        <v/>
      </c>
      <c r="AP25" s="61" t="str">
        <f ca="1" t="shared" si="6"/>
        <v/>
      </c>
      <c r="AQ25" s="61" t="str">
        <f ca="1" t="shared" si="6"/>
        <v/>
      </c>
      <c r="AR25" s="61" t="str">
        <f ca="1" t="shared" si="6"/>
        <v/>
      </c>
      <c r="AS25" s="61" t="str">
        <f ca="1" t="shared" si="6"/>
        <v/>
      </c>
      <c r="AT25" s="61" t="str">
        <f ca="1" t="shared" si="6"/>
        <v/>
      </c>
      <c r="AU25" s="61" t="str">
        <f ca="1" t="shared" si="6"/>
        <v/>
      </c>
      <c r="AV25" s="61" t="str">
        <f ca="1" t="shared" si="6"/>
        <v/>
      </c>
      <c r="AW25" s="61" t="str">
        <f ca="1" t="shared" si="6"/>
        <v/>
      </c>
      <c r="AX25" s="61" t="str">
        <f ca="1" t="shared" si="6"/>
        <v/>
      </c>
      <c r="AY25" s="61" t="str">
        <f ca="1" t="shared" si="6"/>
        <v/>
      </c>
      <c r="AZ25" s="61" t="str">
        <f ca="1" t="shared" si="6"/>
        <v/>
      </c>
      <c r="BA25" s="61" t="str">
        <f ca="1" t="shared" si="6"/>
        <v/>
      </c>
      <c r="BB25" s="61" t="str">
        <f ca="1" t="shared" si="6"/>
        <v/>
      </c>
      <c r="BC25" s="61" t="str">
        <f ca="1" t="shared" si="6"/>
        <v/>
      </c>
      <c r="BD25" s="61" t="str">
        <f ca="1" t="shared" si="6"/>
        <v/>
      </c>
      <c r="BE25" s="61" t="str">
        <f ca="1" t="shared" si="7"/>
        <v/>
      </c>
      <c r="BF25" s="61" t="str">
        <f ca="1" t="shared" si="7"/>
        <v/>
      </c>
      <c r="BG25" s="61" t="str">
        <f ca="1" t="shared" si="7"/>
        <v/>
      </c>
      <c r="BH25" s="61" t="str">
        <f ca="1" t="shared" si="7"/>
        <v/>
      </c>
      <c r="BI25" s="61" t="str">
        <f ca="1" t="shared" si="7"/>
        <v/>
      </c>
      <c r="BJ25" s="61" t="str">
        <f ca="1" t="shared" si="7"/>
        <v/>
      </c>
      <c r="BK25" s="61" t="str">
        <f ca="1" t="shared" si="7"/>
        <v/>
      </c>
      <c r="BL25" s="61" t="str">
        <f ca="1" t="shared" si="7"/>
        <v/>
      </c>
      <c r="BM25" s="76"/>
    </row>
    <row r="26" s="1" customFormat="1" ht="40.15" customHeight="1" spans="1:65">
      <c r="A26" s="2"/>
      <c r="B26" s="26" t="s">
        <v>46</v>
      </c>
      <c r="C26" s="25" t="s">
        <v>29</v>
      </c>
      <c r="D26" s="25" t="s">
        <v>36</v>
      </c>
      <c r="E26" s="45">
        <v>0.8</v>
      </c>
      <c r="F26" s="42">
        <f ca="1">F25+7</f>
        <v>44505</v>
      </c>
      <c r="G26" s="43">
        <v>6</v>
      </c>
      <c r="H26" s="44"/>
      <c r="I26" s="61" t="str">
        <f ca="1" t="shared" si="8"/>
        <v/>
      </c>
      <c r="J26" s="61" t="str">
        <f ca="1" t="shared" si="4"/>
        <v/>
      </c>
      <c r="K26" s="61" t="str">
        <f ca="1" t="shared" si="4"/>
        <v/>
      </c>
      <c r="L26" s="61" t="str">
        <f ca="1" t="shared" si="4"/>
        <v/>
      </c>
      <c r="M26" s="61" t="str">
        <f ca="1" t="shared" si="4"/>
        <v/>
      </c>
      <c r="N26" s="61" t="str">
        <f ca="1" t="shared" si="4"/>
        <v/>
      </c>
      <c r="O26" s="61" t="str">
        <f ca="1" t="shared" si="4"/>
        <v/>
      </c>
      <c r="P26" s="61" t="str">
        <f ca="1" t="shared" si="4"/>
        <v/>
      </c>
      <c r="Q26" s="61" t="str">
        <f ca="1" t="shared" si="4"/>
        <v/>
      </c>
      <c r="R26" s="61" t="str">
        <f ca="1" t="shared" si="4"/>
        <v/>
      </c>
      <c r="S26" s="61" t="str">
        <f ca="1" t="shared" si="4"/>
        <v/>
      </c>
      <c r="T26" s="61" t="str">
        <f ca="1" t="shared" si="4"/>
        <v/>
      </c>
      <c r="U26" s="61" t="str">
        <f ca="1" t="shared" si="4"/>
        <v/>
      </c>
      <c r="V26" s="61" t="str">
        <f ca="1" t="shared" si="4"/>
        <v/>
      </c>
      <c r="W26" s="61" t="str">
        <f ca="1" t="shared" si="4"/>
        <v/>
      </c>
      <c r="X26" s="61" t="str">
        <f ca="1" t="shared" si="4"/>
        <v/>
      </c>
      <c r="Y26" s="61" t="str">
        <f ca="1" t="shared" si="5"/>
        <v/>
      </c>
      <c r="Z26" s="61" t="str">
        <f ca="1" t="shared" si="5"/>
        <v/>
      </c>
      <c r="AA26" s="61" t="str">
        <f ca="1" t="shared" si="5"/>
        <v/>
      </c>
      <c r="AB26" s="61" t="str">
        <f ca="1" t="shared" si="5"/>
        <v/>
      </c>
      <c r="AC26" s="61" t="str">
        <f ca="1" t="shared" si="5"/>
        <v/>
      </c>
      <c r="AD26" s="61" t="str">
        <f ca="1" t="shared" si="5"/>
        <v/>
      </c>
      <c r="AE26" s="61" t="str">
        <f ca="1" t="shared" si="5"/>
        <v/>
      </c>
      <c r="AF26" s="61" t="str">
        <f ca="1" t="shared" si="5"/>
        <v/>
      </c>
      <c r="AG26" s="61" t="str">
        <f ca="1" t="shared" si="5"/>
        <v/>
      </c>
      <c r="AH26" s="61" t="str">
        <f ca="1" t="shared" si="5"/>
        <v/>
      </c>
      <c r="AI26" s="61" t="str">
        <f ca="1" t="shared" si="5"/>
        <v/>
      </c>
      <c r="AJ26" s="61" t="str">
        <f ca="1" t="shared" si="5"/>
        <v/>
      </c>
      <c r="AK26" s="61" t="str">
        <f ca="1" t="shared" si="5"/>
        <v/>
      </c>
      <c r="AL26" s="61" t="str">
        <f ca="1" t="shared" si="5"/>
        <v/>
      </c>
      <c r="AM26" s="61" t="str">
        <f ca="1" t="shared" si="5"/>
        <v/>
      </c>
      <c r="AN26" s="61" t="str">
        <f ca="1">IF(AND($C26="Goal",AN$7&gt;=$F26,AN$7&lt;=$F26+$G26-1),2,IF(AND($C26="Milestone",AN$7&gt;=$F26,AN$7&lt;=$F26+$G26-1),1,""))</f>
        <v/>
      </c>
      <c r="AO26" s="61" t="str">
        <f ca="1" t="shared" si="6"/>
        <v/>
      </c>
      <c r="AP26" s="61" t="str">
        <f ca="1" t="shared" si="6"/>
        <v/>
      </c>
      <c r="AQ26" s="61" t="str">
        <f ca="1" t="shared" si="6"/>
        <v/>
      </c>
      <c r="AR26" s="61" t="str">
        <f ca="1" t="shared" si="6"/>
        <v/>
      </c>
      <c r="AS26" s="61" t="str">
        <f ca="1" t="shared" si="6"/>
        <v/>
      </c>
      <c r="AT26" s="61" t="str">
        <f ca="1" t="shared" si="6"/>
        <v/>
      </c>
      <c r="AU26" s="61" t="str">
        <f ca="1" t="shared" si="6"/>
        <v/>
      </c>
      <c r="AV26" s="61" t="str">
        <f ca="1" t="shared" si="6"/>
        <v/>
      </c>
      <c r="AW26" s="61" t="str">
        <f ca="1" t="shared" si="6"/>
        <v/>
      </c>
      <c r="AX26" s="61" t="str">
        <f ca="1" t="shared" si="6"/>
        <v/>
      </c>
      <c r="AY26" s="61" t="str">
        <f ca="1" t="shared" si="6"/>
        <v/>
      </c>
      <c r="AZ26" s="61" t="str">
        <f ca="1" t="shared" si="6"/>
        <v/>
      </c>
      <c r="BA26" s="61" t="str">
        <f ca="1" t="shared" si="6"/>
        <v/>
      </c>
      <c r="BB26" s="61" t="str">
        <f ca="1" t="shared" si="6"/>
        <v/>
      </c>
      <c r="BC26" s="61" t="str">
        <f ca="1" t="shared" si="6"/>
        <v/>
      </c>
      <c r="BD26" s="61" t="str">
        <f ca="1">IF(AND($C26="Goal",BD$7&gt;=$F26,BD$7&lt;=$F26+$G26-1),2,IF(AND($C26="Milestone",BD$7&gt;=$F26,BD$7&lt;=$F26+$G26-1),1,""))</f>
        <v/>
      </c>
      <c r="BE26" s="61" t="str">
        <f ca="1" t="shared" si="7"/>
        <v/>
      </c>
      <c r="BF26" s="61" t="str">
        <f ca="1" t="shared" si="7"/>
        <v/>
      </c>
      <c r="BG26" s="61" t="str">
        <f ca="1" t="shared" si="7"/>
        <v/>
      </c>
      <c r="BH26" s="61" t="str">
        <f ca="1" t="shared" si="7"/>
        <v/>
      </c>
      <c r="BI26" s="61" t="str">
        <f ca="1" t="shared" si="7"/>
        <v/>
      </c>
      <c r="BJ26" s="61" t="str">
        <f ca="1" t="shared" si="7"/>
        <v/>
      </c>
      <c r="BK26" s="61" t="str">
        <f ca="1" t="shared" si="7"/>
        <v/>
      </c>
      <c r="BL26" s="61" t="str">
        <f ca="1" t="shared" si="7"/>
        <v/>
      </c>
      <c r="BM26" s="76"/>
    </row>
    <row r="27" s="1" customFormat="1" ht="40.15" customHeight="1" spans="1:65">
      <c r="A27" s="2"/>
      <c r="B27" s="26" t="s">
        <v>47</v>
      </c>
      <c r="C27" s="25" t="s">
        <v>35</v>
      </c>
      <c r="D27" s="25" t="s">
        <v>13</v>
      </c>
      <c r="E27" s="45">
        <v>0.3</v>
      </c>
      <c r="F27" s="42">
        <f ca="1">F26+5</f>
        <v>44510</v>
      </c>
      <c r="G27" s="43">
        <v>3</v>
      </c>
      <c r="H27" s="44"/>
      <c r="I27" s="61" t="str">
        <f ca="1" t="shared" si="8"/>
        <v/>
      </c>
      <c r="J27" s="61" t="str">
        <f ca="1" t="shared" si="8"/>
        <v/>
      </c>
      <c r="K27" s="61" t="str">
        <f ca="1" t="shared" si="8"/>
        <v/>
      </c>
      <c r="L27" s="61" t="str">
        <f ca="1" t="shared" si="8"/>
        <v/>
      </c>
      <c r="M27" s="61" t="str">
        <f ca="1" t="shared" si="8"/>
        <v/>
      </c>
      <c r="N27" s="61" t="str">
        <f ca="1" t="shared" si="8"/>
        <v/>
      </c>
      <c r="O27" s="61" t="str">
        <f ca="1" t="shared" si="8"/>
        <v/>
      </c>
      <c r="P27" s="61" t="str">
        <f ca="1" t="shared" si="8"/>
        <v/>
      </c>
      <c r="Q27" s="61" t="str">
        <f ca="1" t="shared" si="8"/>
        <v/>
      </c>
      <c r="R27" s="61" t="str">
        <f ca="1" t="shared" si="8"/>
        <v/>
      </c>
      <c r="S27" s="61" t="str">
        <f ca="1" t="shared" si="8"/>
        <v/>
      </c>
      <c r="T27" s="61" t="str">
        <f ca="1" t="shared" si="8"/>
        <v/>
      </c>
      <c r="U27" s="61" t="str">
        <f ca="1" t="shared" si="8"/>
        <v/>
      </c>
      <c r="V27" s="61" t="str">
        <f ca="1" t="shared" si="8"/>
        <v/>
      </c>
      <c r="W27" s="61" t="str">
        <f ca="1" t="shared" si="8"/>
        <v/>
      </c>
      <c r="X27" s="61" t="str">
        <f ca="1" t="shared" si="8"/>
        <v/>
      </c>
      <c r="Y27" s="61" t="str">
        <f ca="1">IF(AND($C27="Goal",Y$7&gt;=$F27,Y$7&lt;=$F27+$G27-1),2,IF(AND($C27="Milestone",Y$7&gt;=$F27,Y$7&lt;=$F27+$G27-1),1,""))</f>
        <v/>
      </c>
      <c r="Z27" s="61" t="str">
        <f ca="1">IF(AND($C27="Goal",Z$7&gt;=$F27,Z$7&lt;=$F27+$G27-1),2,IF(AND($C27="Milestone",Z$7&gt;=$F27,Z$7&lt;=$F27+$G27-1),1,""))</f>
        <v/>
      </c>
      <c r="AA27" s="61" t="str">
        <f ca="1">IF(AND($C27="Goal",AA$7&gt;=$F27,AA$7&lt;=$F27+$G27-1),2,IF(AND($C27="Milestone",AA$7&gt;=$F27,AA$7&lt;=$F27+$G27-1),1,""))</f>
        <v/>
      </c>
      <c r="AB27" s="61" t="str">
        <f ca="1">IF(AND($C27="Goal",AB$7&gt;=$F27,AB$7&lt;=$F27+$G27-1),2,IF(AND($C27="Milestone",AB$7&gt;=$F27,AB$7&lt;=$F27+$G27-1),1,""))</f>
        <v/>
      </c>
      <c r="AC27" s="61" t="str">
        <f ca="1">IF(AND($C27="Goal",AC$7&gt;=$F27,AC$7&lt;=$F27+$G27-1),2,IF(AND($C27="Milestone",AC$7&gt;=$F27,AC$7&lt;=$F27+$G27-1),1,""))</f>
        <v/>
      </c>
      <c r="AD27" s="61" t="str">
        <f ca="1">IF(AND($C27="Goal",AD$7&gt;=$F27,AD$7&lt;=$F27+$G27-1),2,IF(AND($C27="Milestone",AD$7&gt;=$F27,AD$7&lt;=$F27+$G27-1),1,""))</f>
        <v/>
      </c>
      <c r="AE27" s="61" t="str">
        <f ca="1">IF(AND($C27="Goal",AE$7&gt;=$F27,AE$7&lt;=$F27+$G27-1),2,IF(AND($C27="Milestone",AE$7&gt;=$F27,AE$7&lt;=$F27+$G27-1),1,""))</f>
        <v/>
      </c>
      <c r="AF27" s="61" t="str">
        <f ca="1">IF(AND($C27="Goal",AF$7&gt;=$F27,AF$7&lt;=$F27+$G27-1),2,IF(AND($C27="Milestone",AF$7&gt;=$F27,AF$7&lt;=$F27+$G27-1),1,""))</f>
        <v/>
      </c>
      <c r="AG27" s="61" t="str">
        <f ca="1">IF(AND($C27="Goal",AG$7&gt;=$F27,AG$7&lt;=$F27+$G27-1),2,IF(AND($C27="Milestone",AG$7&gt;=$F27,AG$7&lt;=$F27+$G27-1),1,""))</f>
        <v/>
      </c>
      <c r="AH27" s="61" t="str">
        <f ca="1">IF(AND($C27="Goal",AH$7&gt;=$F27,AH$7&lt;=$F27+$G27-1),2,IF(AND($C27="Milestone",AH$7&gt;=$F27,AH$7&lt;=$F27+$G27-1),1,""))</f>
        <v/>
      </c>
      <c r="AI27" s="61" t="str">
        <f ca="1">IF(AND($C27="Goal",AI$7&gt;=$F27,AI$7&lt;=$F27+$G27-1),2,IF(AND($C27="Milestone",AI$7&gt;=$F27,AI$7&lt;=$F27+$G27-1),1,""))</f>
        <v/>
      </c>
      <c r="AJ27" s="61" t="str">
        <f ca="1">IF(AND($C27="Goal",AJ$7&gt;=$F27,AJ$7&lt;=$F27+$G27-1),2,IF(AND($C27="Milestone",AJ$7&gt;=$F27,AJ$7&lt;=$F27+$G27-1),1,""))</f>
        <v/>
      </c>
      <c r="AK27" s="61" t="str">
        <f ca="1">IF(AND($C27="Goal",AK$7&gt;=$F27,AK$7&lt;=$F27+$G27-1),2,IF(AND($C27="Milestone",AK$7&gt;=$F27,AK$7&lt;=$F27+$G27-1),1,""))</f>
        <v/>
      </c>
      <c r="AL27" s="61" t="str">
        <f ca="1">IF(AND($C27="Goal",AL$7&gt;=$F27,AL$7&lt;=$F27+$G27-1),2,IF(AND($C27="Milestone",AL$7&gt;=$F27,AL$7&lt;=$F27+$G27-1),1,""))</f>
        <v/>
      </c>
      <c r="AM27" s="61" t="str">
        <f ca="1">IF(AND($C27="Goal",AM$7&gt;=$F27,AM$7&lt;=$F27+$G27-1),2,IF(AND($C27="Milestone",AM$7&gt;=$F27,AM$7&lt;=$F27+$G27-1),1,""))</f>
        <v/>
      </c>
      <c r="AN27" s="61" t="str">
        <f ca="1">IF(AND($C27="Goal",AN$7&gt;=$F27,AN$7&lt;=$F27+$G27-1),2,IF(AND($C27="Milestone",AN$7&gt;=$F27,AN$7&lt;=$F27+$G27-1),1,""))</f>
        <v/>
      </c>
      <c r="AO27" s="61" t="str">
        <f ca="1">IF(AND($C27="Goal",AO$7&gt;=$F27,AO$7&lt;=$F27+$G27-1),2,IF(AND($C27="Milestone",AO$7&gt;=$F27,AO$7&lt;=$F27+$G27-1),1,""))</f>
        <v/>
      </c>
      <c r="AP27" s="61" t="str">
        <f ca="1">IF(AND($C27="Goal",AP$7&gt;=$F27,AP$7&lt;=$F27+$G27-1),2,IF(AND($C27="Milestone",AP$7&gt;=$F27,AP$7&lt;=$F27+$G27-1),1,""))</f>
        <v/>
      </c>
      <c r="AQ27" s="61" t="str">
        <f ca="1">IF(AND($C27="Goal",AQ$7&gt;=$F27,AQ$7&lt;=$F27+$G27-1),2,IF(AND($C27="Milestone",AQ$7&gt;=$F27,AQ$7&lt;=$F27+$G27-1),1,""))</f>
        <v/>
      </c>
      <c r="AR27" s="61" t="str">
        <f ca="1">IF(AND($C27="Goal",AR$7&gt;=$F27,AR$7&lt;=$F27+$G27-1),2,IF(AND($C27="Milestone",AR$7&gt;=$F27,AR$7&lt;=$F27+$G27-1),1,""))</f>
        <v/>
      </c>
      <c r="AS27" s="61" t="str">
        <f ca="1">IF(AND($C27="Goal",AS$7&gt;=$F27,AS$7&lt;=$F27+$G27-1),2,IF(AND($C27="Milestone",AS$7&gt;=$F27,AS$7&lt;=$F27+$G27-1),1,""))</f>
        <v/>
      </c>
      <c r="AT27" s="61" t="str">
        <f ca="1">IF(AND($C27="Goal",AT$7&gt;=$F27,AT$7&lt;=$F27+$G27-1),2,IF(AND($C27="Milestone",AT$7&gt;=$F27,AT$7&lt;=$F27+$G27-1),1,""))</f>
        <v/>
      </c>
      <c r="AU27" s="61" t="str">
        <f ca="1">IF(AND($C27="Goal",AU$7&gt;=$F27,AU$7&lt;=$F27+$G27-1),2,IF(AND($C27="Milestone",AU$7&gt;=$F27,AU$7&lt;=$F27+$G27-1),1,""))</f>
        <v/>
      </c>
      <c r="AV27" s="61" t="str">
        <f ca="1">IF(AND($C27="Goal",AV$7&gt;=$F27,AV$7&lt;=$F27+$G27-1),2,IF(AND($C27="Milestone",AV$7&gt;=$F27,AV$7&lt;=$F27+$G27-1),1,""))</f>
        <v/>
      </c>
      <c r="AW27" s="61" t="str">
        <f ca="1">IF(AND($C27="Goal",AW$7&gt;=$F27,AW$7&lt;=$F27+$G27-1),2,IF(AND($C27="Milestone",AW$7&gt;=$F27,AW$7&lt;=$F27+$G27-1),1,""))</f>
        <v/>
      </c>
      <c r="AX27" s="61" t="str">
        <f ca="1">IF(AND($C27="Goal",AX$7&gt;=$F27,AX$7&lt;=$F27+$G27-1),2,IF(AND($C27="Milestone",AX$7&gt;=$F27,AX$7&lt;=$F27+$G27-1),1,""))</f>
        <v/>
      </c>
      <c r="AY27" s="61" t="str">
        <f ca="1">IF(AND($C27="Goal",AY$7&gt;=$F27,AY$7&lt;=$F27+$G27-1),2,IF(AND($C27="Milestone",AY$7&gt;=$F27,AY$7&lt;=$F27+$G27-1),1,""))</f>
        <v/>
      </c>
      <c r="AZ27" s="61" t="str">
        <f ca="1">IF(AND($C27="Goal",AZ$7&gt;=$F27,AZ$7&lt;=$F27+$G27-1),2,IF(AND($C27="Milestone",AZ$7&gt;=$F27,AZ$7&lt;=$F27+$G27-1),1,""))</f>
        <v/>
      </c>
      <c r="BA27" s="61" t="str">
        <f ca="1">IF(AND($C27="Goal",BA$7&gt;=$F27,BA$7&lt;=$F27+$G27-1),2,IF(AND($C27="Milestone",BA$7&gt;=$F27,BA$7&lt;=$F27+$G27-1),1,""))</f>
        <v/>
      </c>
      <c r="BB27" s="61" t="str">
        <f ca="1">IF(AND($C27="Goal",BB$7&gt;=$F27,BB$7&lt;=$F27+$G27-1),2,IF(AND($C27="Milestone",BB$7&gt;=$F27,BB$7&lt;=$F27+$G27-1),1,""))</f>
        <v/>
      </c>
      <c r="BC27" s="61" t="str">
        <f ca="1">IF(AND($C27="Goal",BC$7&gt;=$F27,BC$7&lt;=$F27+$G27-1),2,IF(AND($C27="Milestone",BC$7&gt;=$F27,BC$7&lt;=$F27+$G27-1),1,""))</f>
        <v/>
      </c>
      <c r="BD27" s="61" t="str">
        <f ca="1">IF(AND($C27="Goal",BD$7&gt;=$F27,BD$7&lt;=$F27+$G27-1),2,IF(AND($C27="Milestone",BD$7&gt;=$F27,BD$7&lt;=$F27+$G27-1),1,""))</f>
        <v/>
      </c>
      <c r="BE27" s="61">
        <f ca="1">IF(AND($C27="Goal",BE$7&gt;=$F27,BE$7&lt;=$F27+$G27-1),2,IF(AND($C27="Milestone",BE$7&gt;=$F27,BE$7&lt;=$F27+$G27-1),1,""))</f>
        <v>1</v>
      </c>
      <c r="BF27" s="61">
        <f ca="1">IF(AND($C27="Goal",BF$7&gt;=$F27,BF$7&lt;=$F27+$G27-1),2,IF(AND($C27="Milestone",BF$7&gt;=$F27,BF$7&lt;=$F27+$G27-1),1,""))</f>
        <v>1</v>
      </c>
      <c r="BG27" s="61">
        <f ca="1">IF(AND($C27="Goal",BG$7&gt;=$F27,BG$7&lt;=$F27+$G27-1),2,IF(AND($C27="Milestone",BG$7&gt;=$F27,BG$7&lt;=$F27+$G27-1),1,""))</f>
        <v>1</v>
      </c>
      <c r="BH27" s="61" t="str">
        <f ca="1">IF(AND($C27="Goal",BH$7&gt;=$F27,BH$7&lt;=$F27+$G27-1),2,IF(AND($C27="Milestone",BH$7&gt;=$F27,BH$7&lt;=$F27+$G27-1),1,""))</f>
        <v/>
      </c>
      <c r="BI27" s="61" t="str">
        <f ca="1">IF(AND($C27="Goal",BI$7&gt;=$F27,BI$7&lt;=$F27+$G27-1),2,IF(AND($C27="Milestone",BI$7&gt;=$F27,BI$7&lt;=$F27+$G27-1),1,""))</f>
        <v/>
      </c>
      <c r="BJ27" s="61" t="str">
        <f ca="1">IF(AND($C27="Goal",BJ$7&gt;=$F27,BJ$7&lt;=$F27+$G27-1),2,IF(AND($C27="Milestone",BJ$7&gt;=$F27,BJ$7&lt;=$F27+$G27-1),1,""))</f>
        <v/>
      </c>
      <c r="BK27" s="61" t="str">
        <f ca="1">IF(AND($C27="Goal",BK$7&gt;=$F27,BK$7&lt;=$F27+$G27-1),2,IF(AND($C27="Milestone",BK$7&gt;=$F27,BK$7&lt;=$F27+$G27-1),1,""))</f>
        <v/>
      </c>
      <c r="BL27" s="61" t="str">
        <f ca="1">IF(AND($C27="Goal",BL$7&gt;=$F27,BL$7&lt;=$F27+$G27-1),2,IF(AND($C27="Milestone",BL$7&gt;=$F27,BL$7&lt;=$F27+$G27-1),1,""))</f>
        <v/>
      </c>
      <c r="BM27" s="76"/>
    </row>
    <row r="28" s="1" customFormat="1" ht="40.15" customHeight="1" spans="1:65">
      <c r="A28" s="2"/>
      <c r="B28" s="26" t="s">
        <v>34</v>
      </c>
      <c r="C28" s="25" t="s">
        <v>35</v>
      </c>
      <c r="D28" s="25" t="s">
        <v>36</v>
      </c>
      <c r="E28" s="45">
        <v>0.9</v>
      </c>
      <c r="F28" s="42">
        <f ca="1">F27-1</f>
        <v>44509</v>
      </c>
      <c r="G28" s="43">
        <v>1</v>
      </c>
      <c r="H28" s="44"/>
      <c r="I28" s="61" t="str">
        <f ca="1" t="shared" si="8"/>
        <v/>
      </c>
      <c r="J28" s="61" t="str">
        <f ca="1" t="shared" si="8"/>
        <v/>
      </c>
      <c r="K28" s="61" t="str">
        <f ca="1" t="shared" si="8"/>
        <v/>
      </c>
      <c r="L28" s="61" t="str">
        <f ca="1" t="shared" si="8"/>
        <v/>
      </c>
      <c r="M28" s="61" t="str">
        <f ca="1" t="shared" si="8"/>
        <v/>
      </c>
      <c r="N28" s="61" t="str">
        <f ca="1" t="shared" si="8"/>
        <v/>
      </c>
      <c r="O28" s="61" t="str">
        <f ca="1" t="shared" si="8"/>
        <v/>
      </c>
      <c r="P28" s="61" t="str">
        <f ca="1" t="shared" si="8"/>
        <v/>
      </c>
      <c r="Q28" s="61" t="str">
        <f ca="1" t="shared" si="8"/>
        <v/>
      </c>
      <c r="R28" s="61" t="str">
        <f ca="1" t="shared" si="8"/>
        <v/>
      </c>
      <c r="S28" s="61" t="str">
        <f ca="1" t="shared" si="8"/>
        <v/>
      </c>
      <c r="T28" s="61" t="str">
        <f ca="1" t="shared" si="8"/>
        <v/>
      </c>
      <c r="U28" s="61" t="str">
        <f ca="1" t="shared" si="8"/>
        <v/>
      </c>
      <c r="V28" s="61" t="str">
        <f ca="1" t="shared" si="8"/>
        <v/>
      </c>
      <c r="W28" s="61" t="str">
        <f ca="1" t="shared" si="8"/>
        <v/>
      </c>
      <c r="X28" s="61" t="str">
        <f ca="1" t="shared" si="8"/>
        <v/>
      </c>
      <c r="Y28" s="61" t="str">
        <f ca="1">IF(AND($C28="Goal",Y$7&gt;=$F28,Y$7&lt;=$F28+$G28-1),2,IF(AND($C28="Milestone",Y$7&gt;=$F28,Y$7&lt;=$F28+$G28-1),1,""))</f>
        <v/>
      </c>
      <c r="Z28" s="61" t="str">
        <f ca="1">IF(AND($C28="Goal",Z$7&gt;=$F28,Z$7&lt;=$F28+$G28-1),2,IF(AND($C28="Milestone",Z$7&gt;=$F28,Z$7&lt;=$F28+$G28-1),1,""))</f>
        <v/>
      </c>
      <c r="AA28" s="61" t="str">
        <f ca="1">IF(AND($C28="Goal",AA$7&gt;=$F28,AA$7&lt;=$F28+$G28-1),2,IF(AND($C28="Milestone",AA$7&gt;=$F28,AA$7&lt;=$F28+$G28-1),1,""))</f>
        <v/>
      </c>
      <c r="AB28" s="61" t="str">
        <f ca="1">IF(AND($C28="Goal",AB$7&gt;=$F28,AB$7&lt;=$F28+$G28-1),2,IF(AND($C28="Milestone",AB$7&gt;=$F28,AB$7&lt;=$F28+$G28-1),1,""))</f>
        <v/>
      </c>
      <c r="AC28" s="61" t="str">
        <f ca="1">IF(AND($C28="Goal",AC$7&gt;=$F28,AC$7&lt;=$F28+$G28-1),2,IF(AND($C28="Milestone",AC$7&gt;=$F28,AC$7&lt;=$F28+$G28-1),1,""))</f>
        <v/>
      </c>
      <c r="AD28" s="61" t="str">
        <f ca="1">IF(AND($C28="Goal",AD$7&gt;=$F28,AD$7&lt;=$F28+$G28-1),2,IF(AND($C28="Milestone",AD$7&gt;=$F28,AD$7&lt;=$F28+$G28-1),1,""))</f>
        <v/>
      </c>
      <c r="AE28" s="61" t="str">
        <f ca="1">IF(AND($C28="Goal",AE$7&gt;=$F28,AE$7&lt;=$F28+$G28-1),2,IF(AND($C28="Milestone",AE$7&gt;=$F28,AE$7&lt;=$F28+$G28-1),1,""))</f>
        <v/>
      </c>
      <c r="AF28" s="61" t="str">
        <f ca="1">IF(AND($C28="Goal",AF$7&gt;=$F28,AF$7&lt;=$F28+$G28-1),2,IF(AND($C28="Milestone",AF$7&gt;=$F28,AF$7&lt;=$F28+$G28-1),1,""))</f>
        <v/>
      </c>
      <c r="AG28" s="61" t="str">
        <f ca="1">IF(AND($C28="Goal",AG$7&gt;=$F28,AG$7&lt;=$F28+$G28-1),2,IF(AND($C28="Milestone",AG$7&gt;=$F28,AG$7&lt;=$F28+$G28-1),1,""))</f>
        <v/>
      </c>
      <c r="AH28" s="61" t="str">
        <f ca="1">IF(AND($C28="Goal",AH$7&gt;=$F28,AH$7&lt;=$F28+$G28-1),2,IF(AND($C28="Milestone",AH$7&gt;=$F28,AH$7&lt;=$F28+$G28-1),1,""))</f>
        <v/>
      </c>
      <c r="AI28" s="61" t="str">
        <f ca="1">IF(AND($C28="Goal",AI$7&gt;=$F28,AI$7&lt;=$F28+$G28-1),2,IF(AND($C28="Milestone",AI$7&gt;=$F28,AI$7&lt;=$F28+$G28-1),1,""))</f>
        <v/>
      </c>
      <c r="AJ28" s="61" t="str">
        <f ca="1">IF(AND($C28="Goal",AJ$7&gt;=$F28,AJ$7&lt;=$F28+$G28-1),2,IF(AND($C28="Milestone",AJ$7&gt;=$F28,AJ$7&lt;=$F28+$G28-1),1,""))</f>
        <v/>
      </c>
      <c r="AK28" s="61" t="str">
        <f ca="1">IF(AND($C28="Goal",AK$7&gt;=$F28,AK$7&lt;=$F28+$G28-1),2,IF(AND($C28="Milestone",AK$7&gt;=$F28,AK$7&lt;=$F28+$G28-1),1,""))</f>
        <v/>
      </c>
      <c r="AL28" s="61" t="str">
        <f ca="1">IF(AND($C28="Goal",AL$7&gt;=$F28,AL$7&lt;=$F28+$G28-1),2,IF(AND($C28="Milestone",AL$7&gt;=$F28,AL$7&lt;=$F28+$G28-1),1,""))</f>
        <v/>
      </c>
      <c r="AM28" s="61" t="str">
        <f ca="1">IF(AND($C28="Goal",AM$7&gt;=$F28,AM$7&lt;=$F28+$G28-1),2,IF(AND($C28="Milestone",AM$7&gt;=$F28,AM$7&lt;=$F28+$G28-1),1,""))</f>
        <v/>
      </c>
      <c r="AN28" s="61" t="str">
        <f ca="1">IF(AND($C28="Goal",AN$7&gt;=$F28,AN$7&lt;=$F28+$G28-1),2,IF(AND($C28="Milestone",AN$7&gt;=$F28,AN$7&lt;=$F28+$G28-1),1,""))</f>
        <v/>
      </c>
      <c r="AO28" s="61" t="str">
        <f ca="1">IF(AND($C28="Goal",AO$7&gt;=$F28,AO$7&lt;=$F28+$G28-1),2,IF(AND($C28="Milestone",AO$7&gt;=$F28,AO$7&lt;=$F28+$G28-1),1,""))</f>
        <v/>
      </c>
      <c r="AP28" s="61" t="str">
        <f ca="1">IF(AND($C28="Goal",AP$7&gt;=$F28,AP$7&lt;=$F28+$G28-1),2,IF(AND($C28="Milestone",AP$7&gt;=$F28,AP$7&lt;=$F28+$G28-1),1,""))</f>
        <v/>
      </c>
      <c r="AQ28" s="61" t="str">
        <f ca="1">IF(AND($C28="Goal",AQ$7&gt;=$F28,AQ$7&lt;=$F28+$G28-1),2,IF(AND($C28="Milestone",AQ$7&gt;=$F28,AQ$7&lt;=$F28+$G28-1),1,""))</f>
        <v/>
      </c>
      <c r="AR28" s="61" t="str">
        <f ca="1">IF(AND($C28="Goal",AR$7&gt;=$F28,AR$7&lt;=$F28+$G28-1),2,IF(AND($C28="Milestone",AR$7&gt;=$F28,AR$7&lt;=$F28+$G28-1),1,""))</f>
        <v/>
      </c>
      <c r="AS28" s="61" t="str">
        <f ca="1">IF(AND($C28="Goal",AS$7&gt;=$F28,AS$7&lt;=$F28+$G28-1),2,IF(AND($C28="Milestone",AS$7&gt;=$F28,AS$7&lt;=$F28+$G28-1),1,""))</f>
        <v/>
      </c>
      <c r="AT28" s="61" t="str">
        <f ca="1">IF(AND($C28="Goal",AT$7&gt;=$F28,AT$7&lt;=$F28+$G28-1),2,IF(AND($C28="Milestone",AT$7&gt;=$F28,AT$7&lt;=$F28+$G28-1),1,""))</f>
        <v/>
      </c>
      <c r="AU28" s="61" t="str">
        <f ca="1">IF(AND($C28="Goal",AU$7&gt;=$F28,AU$7&lt;=$F28+$G28-1),2,IF(AND($C28="Milestone",AU$7&gt;=$F28,AU$7&lt;=$F28+$G28-1),1,""))</f>
        <v/>
      </c>
      <c r="AV28" s="61" t="str">
        <f ca="1">IF(AND($C28="Goal",AV$7&gt;=$F28,AV$7&lt;=$F28+$G28-1),2,IF(AND($C28="Milestone",AV$7&gt;=$F28,AV$7&lt;=$F28+$G28-1),1,""))</f>
        <v/>
      </c>
      <c r="AW28" s="61" t="str">
        <f ca="1">IF(AND($C28="Goal",AW$7&gt;=$F28,AW$7&lt;=$F28+$G28-1),2,IF(AND($C28="Milestone",AW$7&gt;=$F28,AW$7&lt;=$F28+$G28-1),1,""))</f>
        <v/>
      </c>
      <c r="AX28" s="61" t="str">
        <f ca="1">IF(AND($C28="Goal",AX$7&gt;=$F28,AX$7&lt;=$F28+$G28-1),2,IF(AND($C28="Milestone",AX$7&gt;=$F28,AX$7&lt;=$F28+$G28-1),1,""))</f>
        <v/>
      </c>
      <c r="AY28" s="61" t="str">
        <f ca="1">IF(AND($C28="Goal",AY$7&gt;=$F28,AY$7&lt;=$F28+$G28-1),2,IF(AND($C28="Milestone",AY$7&gt;=$F28,AY$7&lt;=$F28+$G28-1),1,""))</f>
        <v/>
      </c>
      <c r="AZ28" s="61" t="str">
        <f ca="1">IF(AND($C28="Goal",AZ$7&gt;=$F28,AZ$7&lt;=$F28+$G28-1),2,IF(AND($C28="Milestone",AZ$7&gt;=$F28,AZ$7&lt;=$F28+$G28-1),1,""))</f>
        <v/>
      </c>
      <c r="BA28" s="61" t="str">
        <f ca="1">IF(AND($C28="Goal",BA$7&gt;=$F28,BA$7&lt;=$F28+$G28-1),2,IF(AND($C28="Milestone",BA$7&gt;=$F28,BA$7&lt;=$F28+$G28-1),1,""))</f>
        <v/>
      </c>
      <c r="BB28" s="61" t="str">
        <f ca="1">IF(AND($C28="Goal",BB$7&gt;=$F28,BB$7&lt;=$F28+$G28-1),2,IF(AND($C28="Milestone",BB$7&gt;=$F28,BB$7&lt;=$F28+$G28-1),1,""))</f>
        <v/>
      </c>
      <c r="BC28" s="61" t="str">
        <f ca="1">IF(AND($C28="Goal",BC$7&gt;=$F28,BC$7&lt;=$F28+$G28-1),2,IF(AND($C28="Milestone",BC$7&gt;=$F28,BC$7&lt;=$F28+$G28-1),1,""))</f>
        <v/>
      </c>
      <c r="BD28" s="61">
        <f ca="1">IF(AND($C28="Goal",BD$7&gt;=$F28,BD$7&lt;=$F28+$G28-1),2,IF(AND($C28="Milestone",BD$7&gt;=$F28,BD$7&lt;=$F28+$G28-1),1,""))</f>
        <v>1</v>
      </c>
      <c r="BE28" s="61" t="str">
        <f ca="1">IF(AND($C28="Goal",BE$7&gt;=$F28,BE$7&lt;=$F28+$G28-1),2,IF(AND($C28="Milestone",BE$7&gt;=$F28,BE$7&lt;=$F28+$G28-1),1,""))</f>
        <v/>
      </c>
      <c r="BF28" s="61" t="str">
        <f ca="1">IF(AND($C28="Goal",BF$7&gt;=$F28,BF$7&lt;=$F28+$G28-1),2,IF(AND($C28="Milestone",BF$7&gt;=$F28,BF$7&lt;=$F28+$G28-1),1,""))</f>
        <v/>
      </c>
      <c r="BG28" s="61" t="str">
        <f ca="1">IF(AND($C28="Goal",BG$7&gt;=$F28,BG$7&lt;=$F28+$G28-1),2,IF(AND($C28="Milestone",BG$7&gt;=$F28,BG$7&lt;=$F28+$G28-1),1,""))</f>
        <v/>
      </c>
      <c r="BH28" s="61" t="str">
        <f ca="1">IF(AND($C28="Goal",BH$7&gt;=$F28,BH$7&lt;=$F28+$G28-1),2,IF(AND($C28="Milestone",BH$7&gt;=$F28,BH$7&lt;=$F28+$G28-1),1,""))</f>
        <v/>
      </c>
      <c r="BI28" s="61" t="str">
        <f ca="1">IF(AND($C28="Goal",BI$7&gt;=$F28,BI$7&lt;=$F28+$G28-1),2,IF(AND($C28="Milestone",BI$7&gt;=$F28,BI$7&lt;=$F28+$G28-1),1,""))</f>
        <v/>
      </c>
      <c r="BJ28" s="61" t="str">
        <f ca="1">IF(AND($C28="Goal",BJ$7&gt;=$F28,BJ$7&lt;=$F28+$G28-1),2,IF(AND($C28="Milestone",BJ$7&gt;=$F28,BJ$7&lt;=$F28+$G28-1),1,""))</f>
        <v/>
      </c>
      <c r="BK28" s="61" t="str">
        <f ca="1">IF(AND($C28="Goal",BK$7&gt;=$F28,BK$7&lt;=$F28+$G28-1),2,IF(AND($C28="Milestone",BK$7&gt;=$F28,BK$7&lt;=$F28+$G28-1),1,""))</f>
        <v/>
      </c>
      <c r="BL28" s="61" t="str">
        <f ca="1">IF(AND($C28="Goal",BL$7&gt;=$F28,BL$7&lt;=$F28+$G28-1),2,IF(AND($C28="Milestone",BL$7&gt;=$F28,BL$7&lt;=$F28+$G28-1),1,""))</f>
        <v/>
      </c>
      <c r="BM28" s="76"/>
    </row>
    <row r="29" customHeight="1" spans="4:8">
      <c r="D29" s="27"/>
      <c r="G29" s="47"/>
      <c r="H29" s="48"/>
    </row>
    <row r="30" customHeight="1" spans="4:4">
      <c r="D30" s="28"/>
    </row>
  </sheetData>
  <mergeCells count="8">
    <mergeCell ref="B2:H2"/>
    <mergeCell ref="I2:N2"/>
    <mergeCell ref="O2:T2"/>
    <mergeCell ref="I4:L4"/>
    <mergeCell ref="N4:Q4"/>
    <mergeCell ref="S4:V4"/>
    <mergeCell ref="X4:AA4"/>
    <mergeCell ref="AC4:AF4"/>
  </mergeCells>
  <conditionalFormatting sqref="I6:AM6">
    <cfRule type="expression" dxfId="0" priority="4">
      <formula>I$7&lt;=EOMONTH($I$7,0)</formula>
    </cfRule>
  </conditionalFormatting>
  <conditionalFormatting sqref="I6:BL6">
    <cfRule type="expression" dxfId="1" priority="2">
      <formula>AND(I$7&lt;=EOMONTH($I$7,1),I$7&gt;EOMONTH($I$7,0))</formula>
    </cfRule>
  </conditionalFormatting>
  <conditionalFormatting sqref="J6:BL6">
    <cfRule type="expression" dxfId="0" priority="3">
      <formula>AND(J$7&lt;=EOMONTH($I$7,2),J$7&gt;EOMONTH($I$7,0),J$7&gt;EOMONTH($I$7,1))</formula>
    </cfRule>
  </conditionalFormatting>
  <conditionalFormatting sqref="E9:E28">
    <cfRule type="dataBar" priority="5">
      <dataBar>
        <cfvo type="num" val="0"/>
        <cfvo type="num" val="1"/>
        <color theme="6"/>
      </dataBar>
      <extLst>
        <ext xmlns:x14="http://schemas.microsoft.com/office/spreadsheetml/2009/9/main" uri="{B025F937-C7B1-47D3-B67F-A62EFF666E3E}">
          <x14:id>{9d7388ea-678f-4fa1-8d21-7dc9a2e77a93}</x14:id>
        </ext>
      </extLst>
    </cfRule>
  </conditionalFormatting>
  <conditionalFormatting sqref="I7:BL28">
    <cfRule type="expression" dxfId="2" priority="1">
      <formula>AND(TODAY()&gt;=I$7,TODAY()&lt;J$7)</formula>
    </cfRule>
  </conditionalFormatting>
  <conditionalFormatting sqref="I10:BL28">
    <cfRule type="expression" dxfId="3" priority="7" stopIfTrue="1">
      <formula>AND($C10="Low Risk",I$7&gt;=$F10,I$7&lt;=$F10+$G10-1)</formula>
    </cfRule>
    <cfRule type="expression" dxfId="4" priority="8" stopIfTrue="1">
      <formula>AND($C10="High Risk",I$7&gt;=$F10,I$7&lt;=$F10+$G10-1)</formula>
    </cfRule>
    <cfRule type="expression" dxfId="5" priority="9" stopIfTrue="1">
      <formula>AND($C10="On Track",I$7&gt;=$F10,I$7&lt;=$F10+$G10-1)</formula>
    </cfRule>
    <cfRule type="expression" dxfId="6" priority="10" stopIfTrue="1">
      <formula>AND($C10="Med Risk",I$7&gt;=$F10,I$7&lt;=$F10+$G10-1)</formula>
    </cfRule>
    <cfRule type="expression" dxfId="7" priority="11" stopIfTrue="1">
      <formula>AND(LEN($C10)=0,I$7&gt;=$F10,I$7&lt;=$F10+$G10-1)</formula>
    </cfRule>
  </conditionalFormatting>
  <dataValidations count="11">
    <dataValidation allowBlank="1" showInputMessage="1" showErrorMessage="1" promptTitle="Create a Gantt Chart " prompt="Enter title of this project in cell B2. &#10;Information about how to use this worksheet, including instructions for screen readers and the author of this workbook is in the About worksheet.&#10;Continue navigating down column A to hear further instructions." sqref="A2"/>
    <dataValidation allowBlank="1" showInputMessage="1" showErrorMessage="1" prompt="Enter Company Name in cell B4.&#10;A legend is in cells I4 through AC4.  The Legend label is in cell G4." sqref="A4"/>
    <dataValidation allowBlank="1" showInputMessage="1" showErrorMessage="1" prompt="Enter the name of the Project Lead in cell B5. Enter the Project Start date in cell C6 or allow the sample formula to find the smallest date value from the Gantt Data table.  &#10;Project Start Date: label is in cell B6." sqref="A5"/>
    <dataValidation allowBlank="1" showInputMessage="1" showErrorMessage="1" prompt="A Scrolling Increment is in cell C7. &#10;Months for the dates in row 7 are displayed starting in cells I6 through cell BL6.&#10;Do not modify these cells. They are auto updated based on the project start date in cell F6." sqref="A6"/>
    <dataValidation allowBlank="1" showInputMessage="1" showErrorMessage="1" prompt="Cells I9 through BL9 contain the day number of the month for the Month represented in the cell block above each date cell and are auto calculated.&#10;Do not modify these cells.&#10;" sqref="A7"/>
    <dataValidation type="whole" operator="greaterThanOrEqual" allowBlank="1" showInputMessage="1" promptTitle="Scrolling Increment" prompt="Changing this number will scroll the Gantt Chart view." sqref="C7">
      <formula1>0</formula1>
    </dataValidation>
    <dataValidation allowBlank="1" showInputMessage="1" showErrorMessage="1" prompt="A scrollbar is in cells I8 through BL8. &#10;To jump forward or backward in the timeline, enter a value of 0 or higher in cell C7.&#10;A value of 0 takes you to the beginning of the chart." sqref="A8"/>
    <dataValidation allowBlank="1" showInputMessage="1" showErrorMessage="1" prompt="This row contains headers for the project schedule.  B9 through G9 contains schedule information.  Cells I9 through BL9 contain the first letter of each day of the week for the date above that heading.&#10;All project timeline charting is auto generated." sqref="A9"/>
    <dataValidation type="list" allowBlank="1" showInputMessage="1" showErrorMessage="1" sqref="C10 C12:C28">
      <formula1>"Goal,Milestone,On Track, Low Risk, Med Risk, High Risk"</formula1>
    </dataValidation>
    <dataValidation allowBlank="1" showInputMessage="1" showErrorMessage="1" prompt="Enter Project information starting in cell B11 through cell G11. &#10;Enter Milestone Description, select a Category, assign someone to the task, and enter the progress, start date, and number of days for the task to start charting.&#10;" sqref="A11"/>
    <dataValidation type="list" allowBlank="1" showInputMessage="1" sqref="C11">
      <formula1>"Goal,Milestone,On Track, Low Risk, Med Risk, High Risk"</formula1>
    </dataValidation>
  </dataValidations>
  <printOptions horizontalCentered="1"/>
  <pageMargins left="0.25" right="0.25" top="0.5" bottom="0.5" header="0.3" footer="0.3"/>
  <pageSetup paperSize="1" scale="44" fitToHeight="0" orientation="landscape"/>
  <headerFooter scaleWithDoc="0" differentFirst="1">
    <oddFooter>&amp;CPage &amp;P of &amp;N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6385" name="Scroll Bar 1" r:id="rId3">
              <controlPr defaultSize="0">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d7388ea-678f-4fa1-8d21-7dc9a2e77a93}">
            <x14:dataBar minLength="0" maxLength="100" gradient="0">
              <x14:cfvo type="num">
                <xm:f>0</xm:f>
              </x14:cfvo>
              <x14:cfvo type="num">
                <xm:f>1</xm:f>
              </x14:cfvo>
              <x14:negativeFillColor rgb="FFFF0000"/>
              <x14:axisColor rgb="FF000000"/>
            </x14:dataBar>
          </x14:cfRule>
          <xm:sqref>E9:E28</xm:sqref>
        </x14:conditionalFormatting>
        <x14:conditionalFormatting xmlns:xm="http://schemas.microsoft.com/office/excel/2006/main">
          <x14:cfRule type="iconSet" priority="6" id="{3dba9e1a-5ca1-4ab1-b6e1-f51688ecdff7}">
            <x14:iconSet iconSet="3Stars" custom="1" showValue="0">
              <x14:cfvo type="percent">
                <xm:f>0</xm:f>
              </x14:cfvo>
              <x14:cfvo type="num">
                <xm:f>1</xm:f>
              </x14:cfvo>
              <x14:cfvo type="num">
                <xm:f>2</xm:f>
              </x14:cfvo>
              <x14:cfIcon iconSet="NoIcons" iconId="0"/>
              <x14:cfIcon iconSet="3Flags" iconId="1"/>
              <x14:cfIcon iconSet="3Signs" iconId="0"/>
            </x14:iconSet>
          </x14:cfRule>
          <xm:sqref>I10:BL28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TM55723235</Template>
  <Application>Microsoft Excel</Application>
  <HeadingPairs>
    <vt:vector size="2" baseType="variant">
      <vt:variant>
        <vt:lpstr>工作表</vt:lpstr>
      </vt:variant>
      <vt:variant>
        <vt:i4>2</vt:i4>
      </vt:variant>
    </vt:vector>
  </HeadingPairs>
  <TitlesOfParts>
    <vt:vector size="2" baseType="lpstr">
      <vt:lpstr>About</vt:lpstr>
      <vt:lpstr>Light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2021-02-18T05:31:00Z</dcterms:created>
  <dcterms:modified xsi:type="dcterms:W3CDTF">2021-11-12T19:34:32Z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KSOProductBuildVer">
    <vt:lpwstr>2052-2.7.1.4479</vt:lpwstr>
  </property>
</Properties>
</file>