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CWD\Subwatershed\Long Lake Creek\Diagnostic\Long Lake Subwatershed Assessment\Technical\Watershed Modeling\P8_Model\City of Long Lake\"/>
    </mc:Choice>
  </mc:AlternateContent>
  <bookViews>
    <workbookView xWindow="0" yWindow="0" windowWidth="19200" windowHeight="7020" activeTab="1"/>
  </bookViews>
  <sheets>
    <sheet name="Direct_Watershed_Inflow" sheetId="2" r:id="rId1"/>
    <sheet name="Total_watershed_Inflow" sheetId="4" r:id="rId2"/>
    <sheet name="Upstream_devices" sheetId="6" r:id="rId3"/>
    <sheet name="Watershed_Outflow" sheetId="1" r:id="rId4"/>
    <sheet name="Unit_loading" sheetId="3" r:id="rId5"/>
  </sheets>
  <calcPr calcId="152511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H2" i="4" s="1"/>
  <c r="H4" i="4" l="1"/>
  <c r="E5" i="3" s="1"/>
  <c r="E3" i="3"/>
  <c r="G16" i="4"/>
  <c r="H16" i="4" s="1"/>
  <c r="E17" i="3" s="1"/>
  <c r="D17" i="3"/>
  <c r="G3" i="4"/>
  <c r="H3" i="4" s="1"/>
  <c r="E4" i="3" s="1"/>
  <c r="G4" i="4"/>
  <c r="G5" i="4"/>
  <c r="H5" i="4" s="1"/>
  <c r="E6" i="3" s="1"/>
  <c r="G6" i="4"/>
  <c r="H6" i="4" s="1"/>
  <c r="E7" i="3" s="1"/>
  <c r="G7" i="4"/>
  <c r="H7" i="4" s="1"/>
  <c r="E8" i="3" s="1"/>
  <c r="G8" i="4"/>
  <c r="H8" i="4" s="1"/>
  <c r="E9" i="3" s="1"/>
  <c r="G9" i="4"/>
  <c r="H9" i="4" s="1"/>
  <c r="E10" i="3" s="1"/>
  <c r="G10" i="4"/>
  <c r="H10" i="4" s="1"/>
  <c r="E11" i="3" s="1"/>
  <c r="G11" i="4"/>
  <c r="H11" i="4" s="1"/>
  <c r="E12" i="3" s="1"/>
  <c r="G12" i="4"/>
  <c r="H12" i="4" s="1"/>
  <c r="E13" i="3" s="1"/>
  <c r="G13" i="4"/>
  <c r="H13" i="4" s="1"/>
  <c r="E14" i="3" s="1"/>
  <c r="G14" i="4"/>
  <c r="H14" i="4" s="1"/>
  <c r="E15" i="3" s="1"/>
  <c r="G15" i="4"/>
  <c r="H15" i="4" s="1"/>
  <c r="E16" i="3" s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3" i="3"/>
</calcChain>
</file>

<file path=xl/sharedStrings.xml><?xml version="1.0" encoding="utf-8"?>
<sst xmlns="http://schemas.openxmlformats.org/spreadsheetml/2006/main" count="113" uniqueCount="34">
  <si>
    <t>Device</t>
  </si>
  <si>
    <t>Flow ac-ft</t>
  </si>
  <si>
    <t>  Load lbs</t>
  </si>
  <si>
    <t>  Conc ppm</t>
  </si>
  <si>
    <t>  Flow cfs</t>
  </si>
  <si>
    <t>Load lbs/yr</t>
  </si>
  <si>
    <t>OVERALL</t>
  </si>
  <si>
    <t>LLC-5</t>
  </si>
  <si>
    <t>LLC-10</t>
  </si>
  <si>
    <t>LLC-9</t>
  </si>
  <si>
    <t>LLC-8</t>
  </si>
  <si>
    <t>LLC-4</t>
  </si>
  <si>
    <t>LLC-7</t>
  </si>
  <si>
    <t>LLC-31</t>
  </si>
  <si>
    <t>LLC-30</t>
  </si>
  <si>
    <t>LLC-29</t>
  </si>
  <si>
    <t>LLC-13</t>
  </si>
  <si>
    <t>LLC-12</t>
  </si>
  <si>
    <t>LLC-11</t>
  </si>
  <si>
    <t>LLC-6</t>
  </si>
  <si>
    <t>LLC-3</t>
  </si>
  <si>
    <t>LLC-2</t>
  </si>
  <si>
    <t>Variable</t>
  </si>
  <si>
    <t>Units</t>
  </si>
  <si>
    <t>acres</t>
  </si>
  <si>
    <t>Direct Watershed</t>
  </si>
  <si>
    <t>Unit Runoff</t>
  </si>
  <si>
    <t>inches/yr</t>
  </si>
  <si>
    <t>lbs/ac/yr</t>
  </si>
  <si>
    <t>Treated_Landuse_loading</t>
  </si>
  <si>
    <t>TP_Removed lbs/yr</t>
  </si>
  <si>
    <t>Untreated_Load lbs/yr</t>
  </si>
  <si>
    <t>Untreated_Landuse_loading</t>
  </si>
  <si>
    <t>Dirtect_Treated_load lbs/yr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</si>
</sst>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9" sqref="F9"/>
    </sheetView>
  </sheetViews>
  <sheetFormatPr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>
        <v>826.67</v>
      </c>
      <c r="C2" s="1">
        <v>638.1</v>
      </c>
      <c r="D2" s="1">
        <v>0.28000000000000003</v>
      </c>
      <c r="E2" s="1">
        <v>1.1499999999999999</v>
      </c>
      <c r="F2" s="1">
        <v>642.04999999999995</v>
      </c>
    </row>
    <row r="3" spans="1:6" x14ac:dyDescent="0.35">
      <c r="A3" s="1" t="s">
        <v>7</v>
      </c>
      <c r="B3" s="1">
        <v>44.69</v>
      </c>
      <c r="C3" s="1">
        <v>35.479999999999997</v>
      </c>
      <c r="D3" s="1">
        <v>0.28999999999999998</v>
      </c>
      <c r="E3" s="1">
        <v>0.06</v>
      </c>
      <c r="F3" s="1">
        <v>35.700000000000003</v>
      </c>
    </row>
    <row r="4" spans="1:6" x14ac:dyDescent="0.35">
      <c r="A4" s="1" t="s">
        <v>8</v>
      </c>
      <c r="B4" s="1">
        <v>113.75</v>
      </c>
      <c r="C4" s="1">
        <v>82.72</v>
      </c>
      <c r="D4" s="1">
        <v>0.27</v>
      </c>
      <c r="E4" s="1">
        <v>0.16</v>
      </c>
      <c r="F4" s="1">
        <v>83.24</v>
      </c>
    </row>
    <row r="5" spans="1:6" x14ac:dyDescent="0.35">
      <c r="A5" s="1" t="s">
        <v>9</v>
      </c>
      <c r="B5" s="1">
        <v>15.11</v>
      </c>
      <c r="C5" s="1">
        <v>10.82</v>
      </c>
      <c r="D5" s="1">
        <v>0.26</v>
      </c>
      <c r="E5" s="1">
        <v>0.02</v>
      </c>
      <c r="F5" s="1">
        <v>10.89</v>
      </c>
    </row>
    <row r="6" spans="1:6" x14ac:dyDescent="0.35">
      <c r="A6" s="1" t="s">
        <v>10</v>
      </c>
      <c r="B6" s="1">
        <v>127.78</v>
      </c>
      <c r="C6" s="1">
        <v>98.87</v>
      </c>
      <c r="D6" s="1">
        <v>0.28000000000000003</v>
      </c>
      <c r="E6" s="1">
        <v>0.18</v>
      </c>
      <c r="F6" s="1">
        <v>99.48</v>
      </c>
    </row>
    <row r="7" spans="1:6" x14ac:dyDescent="0.35">
      <c r="A7" s="1" t="s">
        <v>11</v>
      </c>
      <c r="B7" s="1">
        <v>18.239999999999998</v>
      </c>
      <c r="C7" s="1">
        <v>14.8</v>
      </c>
      <c r="D7" s="1">
        <v>0.3</v>
      </c>
      <c r="E7" s="1">
        <v>0.03</v>
      </c>
      <c r="F7" s="1">
        <v>14.89</v>
      </c>
    </row>
    <row r="8" spans="1:6" x14ac:dyDescent="0.35">
      <c r="A8" s="1" t="s">
        <v>12</v>
      </c>
      <c r="B8" s="1">
        <v>122.6</v>
      </c>
      <c r="C8" s="1">
        <v>100.49</v>
      </c>
      <c r="D8" s="1">
        <v>0.3</v>
      </c>
      <c r="E8" s="1">
        <v>0.17</v>
      </c>
      <c r="F8" s="1">
        <v>101.11</v>
      </c>
    </row>
    <row r="9" spans="1:6" x14ac:dyDescent="0.35">
      <c r="A9" s="1" t="s">
        <v>13</v>
      </c>
      <c r="B9" s="1">
        <v>8.73</v>
      </c>
      <c r="C9" s="1">
        <v>6.43</v>
      </c>
      <c r="D9" s="1">
        <v>0.27</v>
      </c>
      <c r="E9" s="1">
        <v>0.01</v>
      </c>
      <c r="F9" s="1">
        <v>6.47</v>
      </c>
    </row>
    <row r="10" spans="1:6" x14ac:dyDescent="0.35">
      <c r="A10" s="1" t="s">
        <v>14</v>
      </c>
      <c r="B10" s="1">
        <v>45.97</v>
      </c>
      <c r="C10" s="1">
        <v>32.35</v>
      </c>
      <c r="D10" s="1">
        <v>0.26</v>
      </c>
      <c r="E10" s="1">
        <v>0.06</v>
      </c>
      <c r="F10" s="1">
        <v>32.549999999999997</v>
      </c>
    </row>
    <row r="11" spans="1:6" x14ac:dyDescent="0.35">
      <c r="A11" s="1" t="s">
        <v>15</v>
      </c>
      <c r="B11" s="1">
        <v>29.66</v>
      </c>
      <c r="C11" s="1">
        <v>18.010000000000002</v>
      </c>
      <c r="D11" s="1">
        <v>0.22</v>
      </c>
      <c r="E11" s="1">
        <v>0.04</v>
      </c>
      <c r="F11" s="1">
        <v>18.12</v>
      </c>
    </row>
    <row r="12" spans="1:6" x14ac:dyDescent="0.35">
      <c r="A12" s="1" t="s">
        <v>16</v>
      </c>
      <c r="B12" s="1">
        <v>25.97</v>
      </c>
      <c r="C12" s="1">
        <v>18.329999999999998</v>
      </c>
      <c r="D12" s="1">
        <v>0.26</v>
      </c>
      <c r="E12" s="1">
        <v>0.04</v>
      </c>
      <c r="F12" s="1">
        <v>18.45</v>
      </c>
    </row>
    <row r="13" spans="1:6" x14ac:dyDescent="0.35">
      <c r="A13" s="1" t="s">
        <v>17</v>
      </c>
      <c r="B13" s="1">
        <v>18.440000000000001</v>
      </c>
      <c r="C13" s="1">
        <v>13.34</v>
      </c>
      <c r="D13" s="1">
        <v>0.27</v>
      </c>
      <c r="E13" s="1">
        <v>0.03</v>
      </c>
      <c r="F13" s="1">
        <v>13.43</v>
      </c>
    </row>
    <row r="14" spans="1:6" x14ac:dyDescent="0.35">
      <c r="A14" s="1" t="s">
        <v>18</v>
      </c>
      <c r="B14" s="1">
        <v>69.19</v>
      </c>
      <c r="C14" s="1">
        <v>52.61</v>
      </c>
      <c r="D14" s="1">
        <v>0.28000000000000003</v>
      </c>
      <c r="E14" s="1">
        <v>0.1</v>
      </c>
      <c r="F14" s="1">
        <v>52.94</v>
      </c>
    </row>
    <row r="15" spans="1:6" x14ac:dyDescent="0.35">
      <c r="A15" s="1" t="s">
        <v>19</v>
      </c>
      <c r="B15" s="1">
        <v>146.18</v>
      </c>
      <c r="C15" s="1">
        <v>121.03</v>
      </c>
      <c r="D15" s="1">
        <v>0.3</v>
      </c>
      <c r="E15" s="1">
        <v>0.2</v>
      </c>
      <c r="F15" s="1">
        <v>121.78</v>
      </c>
    </row>
    <row r="16" spans="1:6" x14ac:dyDescent="0.35">
      <c r="A16" s="1" t="s">
        <v>20</v>
      </c>
      <c r="B16" s="1">
        <v>0.84</v>
      </c>
      <c r="C16" s="1">
        <v>0.63</v>
      </c>
      <c r="D16" s="1">
        <v>0.28000000000000003</v>
      </c>
      <c r="E16" s="1">
        <v>0</v>
      </c>
      <c r="F16" s="1">
        <v>0.64</v>
      </c>
    </row>
    <row r="17" spans="1:6" x14ac:dyDescent="0.35">
      <c r="A17" s="1" t="s">
        <v>21</v>
      </c>
      <c r="B17" s="1">
        <v>39.520000000000003</v>
      </c>
      <c r="C17" s="1">
        <v>32.19</v>
      </c>
      <c r="D17" s="1">
        <v>0.3</v>
      </c>
      <c r="E17" s="1">
        <v>0.05</v>
      </c>
      <c r="F17" s="1">
        <v>32.39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0" sqref="H10"/>
    </sheetView>
  </sheetViews>
  <sheetFormatPr defaultRowHeight="14.5" x14ac:dyDescent="0.35"/>
  <cols>
    <col min="7" max="7" width="13.453125" customWidth="1"/>
    <col min="8" max="8" width="13.1796875" customWidth="1"/>
  </cols>
  <sheetData>
    <row r="1" spans="1: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30</v>
      </c>
      <c r="H1" s="1" t="s">
        <v>33</v>
      </c>
    </row>
    <row r="2" spans="1:8" x14ac:dyDescent="0.35">
      <c r="A2" s="1" t="s">
        <v>7</v>
      </c>
      <c r="B2" s="1">
        <v>44.69</v>
      </c>
      <c r="C2" s="1">
        <v>35.479999999999997</v>
      </c>
      <c r="D2" s="1">
        <v>0.28999999999999998</v>
      </c>
      <c r="E2" s="1">
        <v>0.06</v>
      </c>
      <c r="F2" s="1">
        <v>35.700000000000003</v>
      </c>
      <c r="G2">
        <f>F2-Watershed_Outflow!F3</f>
        <v>13.730000000000004</v>
      </c>
      <c r="H2">
        <f>F2-G2-Upstream_devices!F2</f>
        <v>21.97</v>
      </c>
    </row>
    <row r="3" spans="1:8" x14ac:dyDescent="0.35">
      <c r="A3" s="1" t="s">
        <v>8</v>
      </c>
      <c r="B3" s="1">
        <v>113.75</v>
      </c>
      <c r="C3" s="1">
        <v>82.72</v>
      </c>
      <c r="D3" s="1">
        <v>0.27</v>
      </c>
      <c r="E3" s="1">
        <v>0.16</v>
      </c>
      <c r="F3" s="1">
        <v>83.24</v>
      </c>
      <c r="G3">
        <f>F3-Watershed_Outflow!F4</f>
        <v>0</v>
      </c>
      <c r="H3">
        <f>F3-G3-Upstream_devices!F3</f>
        <v>83.24</v>
      </c>
    </row>
    <row r="4" spans="1:8" x14ac:dyDescent="0.35">
      <c r="A4" s="1" t="s">
        <v>9</v>
      </c>
      <c r="B4" s="1">
        <v>15.11</v>
      </c>
      <c r="C4" s="1">
        <v>10.82</v>
      </c>
      <c r="D4" s="1">
        <v>0.26</v>
      </c>
      <c r="E4" s="1">
        <v>0.02</v>
      </c>
      <c r="F4" s="1">
        <v>10.89</v>
      </c>
      <c r="G4">
        <f>F4-Watershed_Outflow!F5</f>
        <v>4.7700000000000005</v>
      </c>
      <c r="H4">
        <f>F4-G4-Upstream_devices!F4</f>
        <v>6.12</v>
      </c>
    </row>
    <row r="5" spans="1:8" x14ac:dyDescent="0.35">
      <c r="A5" s="1" t="s">
        <v>10</v>
      </c>
      <c r="B5" s="1">
        <v>142.88999999999999</v>
      </c>
      <c r="C5" s="1">
        <v>104.95</v>
      </c>
      <c r="D5" s="1">
        <v>0.27</v>
      </c>
      <c r="E5" s="1">
        <v>0.2</v>
      </c>
      <c r="F5" s="1">
        <v>105.6</v>
      </c>
      <c r="G5">
        <f>F5-Watershed_Outflow!F6</f>
        <v>46.639999999999993</v>
      </c>
      <c r="H5">
        <f>F5-G5-Upstream_devices!F5</f>
        <v>52.84</v>
      </c>
    </row>
    <row r="6" spans="1:8" x14ac:dyDescent="0.35">
      <c r="A6" s="1" t="s">
        <v>11</v>
      </c>
      <c r="B6" s="1">
        <v>18.239999999999998</v>
      </c>
      <c r="C6" s="1">
        <v>14.8</v>
      </c>
      <c r="D6" s="1">
        <v>0.3</v>
      </c>
      <c r="E6" s="1">
        <v>0.03</v>
      </c>
      <c r="F6" s="1">
        <v>14.89</v>
      </c>
      <c r="G6">
        <f>F6-Watershed_Outflow!F7</f>
        <v>5.3500000000000014</v>
      </c>
      <c r="H6">
        <f>F6-G6-Upstream_devices!F6</f>
        <v>9.5399999999999991</v>
      </c>
    </row>
    <row r="7" spans="1:8" x14ac:dyDescent="0.35">
      <c r="A7" s="1" t="s">
        <v>12</v>
      </c>
      <c r="B7" s="1">
        <v>265.49</v>
      </c>
      <c r="C7" s="1">
        <v>159.08000000000001</v>
      </c>
      <c r="D7" s="1">
        <v>0.22</v>
      </c>
      <c r="E7" s="1">
        <v>0.37</v>
      </c>
      <c r="F7" s="1">
        <v>160.07</v>
      </c>
      <c r="G7">
        <f>F7-Watershed_Outflow!F8</f>
        <v>61.61999999999999</v>
      </c>
      <c r="H7">
        <f>F7-G7-Upstream_devices!F7</f>
        <v>39.49</v>
      </c>
    </row>
    <row r="8" spans="1:8" x14ac:dyDescent="0.35">
      <c r="A8" s="1" t="s">
        <v>13</v>
      </c>
      <c r="B8" s="1">
        <v>8.73</v>
      </c>
      <c r="C8" s="1">
        <v>6.43</v>
      </c>
      <c r="D8" s="1">
        <v>0.27</v>
      </c>
      <c r="E8" s="1">
        <v>0.01</v>
      </c>
      <c r="F8" s="1">
        <v>6.47</v>
      </c>
      <c r="G8">
        <f>F8-Watershed_Outflow!F9</f>
        <v>0</v>
      </c>
      <c r="H8">
        <f>F8-G8-Upstream_devices!F8</f>
        <v>6.47</v>
      </c>
    </row>
    <row r="9" spans="1:8" x14ac:dyDescent="0.35">
      <c r="A9" s="1" t="s">
        <v>14</v>
      </c>
      <c r="B9" s="1">
        <v>54.7</v>
      </c>
      <c r="C9" s="1">
        <v>38.78</v>
      </c>
      <c r="D9" s="1">
        <v>0.26</v>
      </c>
      <c r="E9" s="1">
        <v>0.08</v>
      </c>
      <c r="F9" s="1">
        <v>39.020000000000003</v>
      </c>
      <c r="G9">
        <f>F9-Watershed_Outflow!F10</f>
        <v>0</v>
      </c>
      <c r="H9">
        <f>F9-G9-Upstream_devices!F9</f>
        <v>32.550000000000004</v>
      </c>
    </row>
    <row r="10" spans="1:8" x14ac:dyDescent="0.35">
      <c r="A10" s="1" t="s">
        <v>15</v>
      </c>
      <c r="B10" s="1">
        <v>84.35</v>
      </c>
      <c r="C10" s="1">
        <v>56.78</v>
      </c>
      <c r="D10" s="1">
        <v>0.25</v>
      </c>
      <c r="E10" s="1">
        <v>0.12</v>
      </c>
      <c r="F10" s="1">
        <v>57.14</v>
      </c>
      <c r="G10">
        <f>F10-Watershed_Outflow!F11</f>
        <v>0</v>
      </c>
      <c r="H10">
        <f>F10-G10-Upstream_devices!F10</f>
        <v>18.119999999999997</v>
      </c>
    </row>
    <row r="11" spans="1:8" x14ac:dyDescent="0.35">
      <c r="A11" s="1" t="s">
        <v>16</v>
      </c>
      <c r="B11" s="1">
        <v>25.97</v>
      </c>
      <c r="C11" s="1">
        <v>18.329999999999998</v>
      </c>
      <c r="D11" s="1">
        <v>0.26</v>
      </c>
      <c r="E11" s="1">
        <v>0.04</v>
      </c>
      <c r="F11" s="1">
        <v>18.45</v>
      </c>
      <c r="G11">
        <f>F11-Watershed_Outflow!F12</f>
        <v>9.76</v>
      </c>
      <c r="H11">
        <f>F11-G11-Upstream_devices!F11</f>
        <v>8.69</v>
      </c>
    </row>
    <row r="12" spans="1:8" x14ac:dyDescent="0.35">
      <c r="A12" s="1" t="s">
        <v>17</v>
      </c>
      <c r="B12" s="1">
        <v>44.41</v>
      </c>
      <c r="C12" s="1">
        <v>21.98</v>
      </c>
      <c r="D12" s="1">
        <v>0.18</v>
      </c>
      <c r="E12" s="1">
        <v>0.06</v>
      </c>
      <c r="F12" s="1">
        <v>22.11</v>
      </c>
      <c r="G12">
        <f>F12-Watershed_Outflow!F13</f>
        <v>6.51</v>
      </c>
      <c r="H12">
        <f>F12-G12-Upstream_devices!F12</f>
        <v>6.91</v>
      </c>
    </row>
    <row r="13" spans="1:8" x14ac:dyDescent="0.35">
      <c r="A13" s="1" t="s">
        <v>18</v>
      </c>
      <c r="B13" s="1">
        <v>113.17</v>
      </c>
      <c r="C13" s="1">
        <v>68.11</v>
      </c>
      <c r="D13" s="1">
        <v>0.22</v>
      </c>
      <c r="E13" s="1">
        <v>0.16</v>
      </c>
      <c r="F13" s="1">
        <v>68.53</v>
      </c>
      <c r="G13">
        <f>F13-Watershed_Outflow!F14</f>
        <v>12.600000000000001</v>
      </c>
      <c r="H13">
        <f>F13-G13-Upstream_devices!F13</f>
        <v>40.33</v>
      </c>
    </row>
    <row r="14" spans="1:8" x14ac:dyDescent="0.35">
      <c r="A14" s="1" t="s">
        <v>19</v>
      </c>
      <c r="B14" s="1">
        <v>524.48</v>
      </c>
      <c r="C14" s="1">
        <v>274.45999999999998</v>
      </c>
      <c r="D14" s="1">
        <v>0.19</v>
      </c>
      <c r="E14" s="1">
        <v>0.73</v>
      </c>
      <c r="F14" s="1">
        <v>276.16000000000003</v>
      </c>
      <c r="G14">
        <f>F14-Watershed_Outflow!F15</f>
        <v>38.910000000000025</v>
      </c>
      <c r="H14">
        <f>F14-G14-Upstream_devices!F14</f>
        <v>82.87</v>
      </c>
    </row>
    <row r="15" spans="1:8" x14ac:dyDescent="0.35">
      <c r="A15" s="1" t="s">
        <v>20</v>
      </c>
      <c r="B15" s="1">
        <v>0.84</v>
      </c>
      <c r="C15" s="1">
        <v>0.63</v>
      </c>
      <c r="D15" s="1">
        <v>0.28000000000000003</v>
      </c>
      <c r="E15" s="1">
        <v>0</v>
      </c>
      <c r="F15" s="1">
        <v>0.64</v>
      </c>
      <c r="G15">
        <f>F15-Watershed_Outflow!F16</f>
        <v>0.44</v>
      </c>
      <c r="H15">
        <f>F15-G15-Upstream_devices!F15</f>
        <v>0.2</v>
      </c>
    </row>
    <row r="16" spans="1:8" x14ac:dyDescent="0.35">
      <c r="A16" s="1" t="s">
        <v>21</v>
      </c>
      <c r="B16" s="1">
        <v>609.51</v>
      </c>
      <c r="C16" s="1">
        <v>290.01</v>
      </c>
      <c r="D16" s="1">
        <v>0.18</v>
      </c>
      <c r="E16" s="1">
        <v>0.85</v>
      </c>
      <c r="F16" s="1">
        <v>291.81</v>
      </c>
      <c r="G16">
        <f>F16-Watershed_Outflow!F17</f>
        <v>19.420000000000016</v>
      </c>
      <c r="H16">
        <f>F16-G16-Upstream_devices!F16</f>
        <v>12.96999999999997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7</v>
      </c>
      <c r="B2" s="1">
        <v>0</v>
      </c>
      <c r="C2" s="1">
        <v>0</v>
      </c>
      <c r="D2" s="1"/>
      <c r="E2" s="1">
        <v>0</v>
      </c>
      <c r="F2" s="1">
        <v>0</v>
      </c>
    </row>
    <row r="3" spans="1:6" x14ac:dyDescent="0.35">
      <c r="A3" s="1" t="s">
        <v>8</v>
      </c>
      <c r="B3" s="1">
        <v>0</v>
      </c>
      <c r="C3" s="1">
        <v>0</v>
      </c>
      <c r="D3" s="1"/>
      <c r="E3" s="1">
        <v>0</v>
      </c>
      <c r="F3" s="1">
        <v>0</v>
      </c>
    </row>
    <row r="4" spans="1:6" x14ac:dyDescent="0.35">
      <c r="A4" s="1" t="s">
        <v>9</v>
      </c>
      <c r="B4" s="1">
        <v>0</v>
      </c>
      <c r="C4" s="1">
        <v>0</v>
      </c>
      <c r="D4" s="1"/>
      <c r="E4" s="1">
        <v>0</v>
      </c>
      <c r="F4" s="1">
        <v>0</v>
      </c>
    </row>
    <row r="5" spans="1:6" x14ac:dyDescent="0.35">
      <c r="A5" s="1" t="s">
        <v>10</v>
      </c>
      <c r="B5" s="1">
        <v>15.11</v>
      </c>
      <c r="C5" s="1">
        <v>6.08</v>
      </c>
      <c r="D5" s="1">
        <v>0.15</v>
      </c>
      <c r="E5" s="1">
        <v>0.02</v>
      </c>
      <c r="F5" s="1">
        <v>6.12</v>
      </c>
    </row>
    <row r="6" spans="1:6" x14ac:dyDescent="0.35">
      <c r="A6" s="1" t="s">
        <v>11</v>
      </c>
      <c r="B6" s="1">
        <v>0</v>
      </c>
      <c r="C6" s="1">
        <v>0</v>
      </c>
      <c r="D6" s="1"/>
      <c r="E6" s="1">
        <v>0</v>
      </c>
      <c r="F6" s="1">
        <v>0</v>
      </c>
    </row>
    <row r="7" spans="1:6" x14ac:dyDescent="0.35">
      <c r="A7" s="1" t="s">
        <v>12</v>
      </c>
      <c r="B7" s="1">
        <v>142.88999999999999</v>
      </c>
      <c r="C7" s="1">
        <v>58.59</v>
      </c>
      <c r="D7" s="1">
        <v>0.15</v>
      </c>
      <c r="E7" s="1">
        <v>0.2</v>
      </c>
      <c r="F7" s="1">
        <v>58.96</v>
      </c>
    </row>
    <row r="8" spans="1:6" x14ac:dyDescent="0.35">
      <c r="A8" s="1" t="s">
        <v>13</v>
      </c>
      <c r="B8" s="1">
        <v>0</v>
      </c>
      <c r="C8" s="1">
        <v>0</v>
      </c>
      <c r="D8" s="1"/>
      <c r="E8" s="1">
        <v>0</v>
      </c>
      <c r="F8" s="1">
        <v>0</v>
      </c>
    </row>
    <row r="9" spans="1:6" x14ac:dyDescent="0.35">
      <c r="A9" s="1" t="s">
        <v>14</v>
      </c>
      <c r="B9" s="1">
        <v>8.73</v>
      </c>
      <c r="C9" s="1">
        <v>6.43</v>
      </c>
      <c r="D9" s="1">
        <v>0.27</v>
      </c>
      <c r="E9" s="1">
        <v>0.01</v>
      </c>
      <c r="F9" s="1">
        <v>6.47</v>
      </c>
    </row>
    <row r="10" spans="1:6" x14ac:dyDescent="0.35">
      <c r="A10" s="1" t="s">
        <v>15</v>
      </c>
      <c r="B10" s="1">
        <v>54.7</v>
      </c>
      <c r="C10" s="1">
        <v>38.78</v>
      </c>
      <c r="D10" s="1">
        <v>0.26</v>
      </c>
      <c r="E10" s="1">
        <v>0.08</v>
      </c>
      <c r="F10" s="1">
        <v>39.020000000000003</v>
      </c>
    </row>
    <row r="11" spans="1:6" x14ac:dyDescent="0.35">
      <c r="A11" s="1" t="s">
        <v>16</v>
      </c>
      <c r="B11" s="1">
        <v>0</v>
      </c>
      <c r="C11" s="1">
        <v>0</v>
      </c>
      <c r="D11" s="1"/>
      <c r="E11" s="1">
        <v>0</v>
      </c>
      <c r="F11" s="1">
        <v>0</v>
      </c>
    </row>
    <row r="12" spans="1:6" x14ac:dyDescent="0.35">
      <c r="A12" s="1" t="s">
        <v>17</v>
      </c>
      <c r="B12" s="1">
        <v>25.97</v>
      </c>
      <c r="C12" s="1">
        <v>8.6300000000000008</v>
      </c>
      <c r="D12" s="1">
        <v>0.12</v>
      </c>
      <c r="E12" s="1">
        <v>0.04</v>
      </c>
      <c r="F12" s="1">
        <v>8.69</v>
      </c>
    </row>
    <row r="13" spans="1:6" x14ac:dyDescent="0.35">
      <c r="A13" s="1" t="s">
        <v>18</v>
      </c>
      <c r="B13" s="1">
        <v>43.98</v>
      </c>
      <c r="C13" s="1">
        <v>15.5</v>
      </c>
      <c r="D13" s="1">
        <v>0.13</v>
      </c>
      <c r="E13" s="1">
        <v>0.06</v>
      </c>
      <c r="F13" s="1">
        <v>15.6</v>
      </c>
    </row>
    <row r="14" spans="1:6" x14ac:dyDescent="0.35">
      <c r="A14" s="1" t="s">
        <v>19</v>
      </c>
      <c r="B14" s="1">
        <v>378.3</v>
      </c>
      <c r="C14" s="1">
        <v>153.43</v>
      </c>
      <c r="D14" s="1">
        <v>0.15</v>
      </c>
      <c r="E14" s="1">
        <v>0.53</v>
      </c>
      <c r="F14" s="1">
        <v>154.38</v>
      </c>
    </row>
    <row r="15" spans="1:6" x14ac:dyDescent="0.35">
      <c r="A15" s="1" t="s">
        <v>20</v>
      </c>
      <c r="B15" s="1">
        <v>0</v>
      </c>
      <c r="C15" s="1">
        <v>0</v>
      </c>
      <c r="D15" s="1"/>
      <c r="E15" s="1">
        <v>0</v>
      </c>
      <c r="F15" s="1">
        <v>0</v>
      </c>
    </row>
    <row r="16" spans="1:6" x14ac:dyDescent="0.35">
      <c r="A16" s="1" t="s">
        <v>21</v>
      </c>
      <c r="B16" s="1">
        <v>569.99</v>
      </c>
      <c r="C16" s="1">
        <v>257.82</v>
      </c>
      <c r="D16" s="1">
        <v>0.17</v>
      </c>
      <c r="E16" s="1">
        <v>0.79</v>
      </c>
      <c r="F16" s="1">
        <v>259.42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>
        <v>825.86</v>
      </c>
      <c r="C2" s="1">
        <v>419.7</v>
      </c>
      <c r="D2" s="1">
        <v>0.19</v>
      </c>
      <c r="E2" s="1">
        <v>1.1499999999999999</v>
      </c>
      <c r="F2" s="1">
        <v>422.31</v>
      </c>
    </row>
    <row r="3" spans="1:6" x14ac:dyDescent="0.35">
      <c r="A3" s="1" t="s">
        <v>7</v>
      </c>
      <c r="B3" s="1">
        <v>44.67</v>
      </c>
      <c r="C3" s="1">
        <v>21.83</v>
      </c>
      <c r="D3" s="1">
        <v>0.18</v>
      </c>
      <c r="E3" s="1">
        <v>0.06</v>
      </c>
      <c r="F3" s="1">
        <v>21.97</v>
      </c>
    </row>
    <row r="4" spans="1:6" x14ac:dyDescent="0.35">
      <c r="A4" s="1" t="s">
        <v>8</v>
      </c>
      <c r="B4" s="1">
        <v>113.75</v>
      </c>
      <c r="C4" s="1">
        <v>82.72</v>
      </c>
      <c r="D4" s="1">
        <v>0.27</v>
      </c>
      <c r="E4" s="1">
        <v>0.16</v>
      </c>
      <c r="F4" s="1">
        <v>83.24</v>
      </c>
    </row>
    <row r="5" spans="1:6" x14ac:dyDescent="0.35">
      <c r="A5" s="1" t="s">
        <v>9</v>
      </c>
      <c r="B5" s="1">
        <v>15.11</v>
      </c>
      <c r="C5" s="1">
        <v>6.08</v>
      </c>
      <c r="D5" s="1">
        <v>0.15</v>
      </c>
      <c r="E5" s="1">
        <v>0.02</v>
      </c>
      <c r="F5" s="1">
        <v>6.12</v>
      </c>
    </row>
    <row r="6" spans="1:6" x14ac:dyDescent="0.35">
      <c r="A6" s="1" t="s">
        <v>10</v>
      </c>
      <c r="B6" s="1">
        <v>142.88999999999999</v>
      </c>
      <c r="C6" s="1">
        <v>58.59</v>
      </c>
      <c r="D6" s="1">
        <v>0.15</v>
      </c>
      <c r="E6" s="1">
        <v>0.2</v>
      </c>
      <c r="F6" s="1">
        <v>58.96</v>
      </c>
    </row>
    <row r="7" spans="1:6" x14ac:dyDescent="0.35">
      <c r="A7" s="1" t="s">
        <v>11</v>
      </c>
      <c r="B7" s="1">
        <v>18.239999999999998</v>
      </c>
      <c r="C7" s="1">
        <v>9.48</v>
      </c>
      <c r="D7" s="1">
        <v>0.19</v>
      </c>
      <c r="E7" s="1">
        <v>0.03</v>
      </c>
      <c r="F7" s="1">
        <v>9.5399999999999991</v>
      </c>
    </row>
    <row r="8" spans="1:6" x14ac:dyDescent="0.35">
      <c r="A8" s="1" t="s">
        <v>12</v>
      </c>
      <c r="B8" s="1">
        <v>265.13</v>
      </c>
      <c r="C8" s="1">
        <v>97.84</v>
      </c>
      <c r="D8" s="1">
        <v>0.14000000000000001</v>
      </c>
      <c r="E8" s="1">
        <v>0.37</v>
      </c>
      <c r="F8" s="1">
        <v>98.45</v>
      </c>
    </row>
    <row r="9" spans="1:6" x14ac:dyDescent="0.35">
      <c r="A9" s="1" t="s">
        <v>13</v>
      </c>
      <c r="B9" s="1">
        <v>8.73</v>
      </c>
      <c r="C9" s="1">
        <v>6.43</v>
      </c>
      <c r="D9" s="1">
        <v>0.27</v>
      </c>
      <c r="E9" s="1">
        <v>0.01</v>
      </c>
      <c r="F9" s="1">
        <v>6.47</v>
      </c>
    </row>
    <row r="10" spans="1:6" x14ac:dyDescent="0.35">
      <c r="A10" s="1" t="s">
        <v>14</v>
      </c>
      <c r="B10" s="1">
        <v>54.7</v>
      </c>
      <c r="C10" s="1">
        <v>38.78</v>
      </c>
      <c r="D10" s="1">
        <v>0.26</v>
      </c>
      <c r="E10" s="1">
        <v>0.08</v>
      </c>
      <c r="F10" s="1">
        <v>39.020000000000003</v>
      </c>
    </row>
    <row r="11" spans="1:6" x14ac:dyDescent="0.35">
      <c r="A11" s="1" t="s">
        <v>15</v>
      </c>
      <c r="B11" s="1">
        <v>84.35</v>
      </c>
      <c r="C11" s="1">
        <v>56.78</v>
      </c>
      <c r="D11" s="1">
        <v>0.25</v>
      </c>
      <c r="E11" s="1">
        <v>0.12</v>
      </c>
      <c r="F11" s="1">
        <v>57.14</v>
      </c>
    </row>
    <row r="12" spans="1:6" x14ac:dyDescent="0.35">
      <c r="A12" s="1" t="s">
        <v>16</v>
      </c>
      <c r="B12" s="1">
        <v>25.97</v>
      </c>
      <c r="C12" s="1">
        <v>8.6300000000000008</v>
      </c>
      <c r="D12" s="1">
        <v>0.12</v>
      </c>
      <c r="E12" s="1">
        <v>0.04</v>
      </c>
      <c r="F12" s="1">
        <v>8.69</v>
      </c>
    </row>
    <row r="13" spans="1:6" x14ac:dyDescent="0.35">
      <c r="A13" s="1" t="s">
        <v>17</v>
      </c>
      <c r="B13" s="1">
        <v>43.98</v>
      </c>
      <c r="C13" s="1">
        <v>15.5</v>
      </c>
      <c r="D13" s="1">
        <v>0.13</v>
      </c>
      <c r="E13" s="1">
        <v>0.06</v>
      </c>
      <c r="F13" s="1">
        <v>15.6</v>
      </c>
    </row>
    <row r="14" spans="1:6" x14ac:dyDescent="0.35">
      <c r="A14" s="1" t="s">
        <v>18</v>
      </c>
      <c r="B14" s="1">
        <v>113.18</v>
      </c>
      <c r="C14" s="1">
        <v>55.59</v>
      </c>
      <c r="D14" s="1">
        <v>0.18</v>
      </c>
      <c r="E14" s="1">
        <v>0.16</v>
      </c>
      <c r="F14" s="1">
        <v>55.93</v>
      </c>
    </row>
    <row r="15" spans="1:6" x14ac:dyDescent="0.35">
      <c r="A15" s="1" t="s">
        <v>19</v>
      </c>
      <c r="B15" s="1">
        <v>524.48</v>
      </c>
      <c r="C15" s="1">
        <v>235.79</v>
      </c>
      <c r="D15" s="1">
        <v>0.17</v>
      </c>
      <c r="E15" s="1">
        <v>0.73</v>
      </c>
      <c r="F15" s="1">
        <v>237.25</v>
      </c>
    </row>
    <row r="16" spans="1:6" x14ac:dyDescent="0.35">
      <c r="A16" s="1" t="s">
        <v>20</v>
      </c>
      <c r="B16" s="1">
        <v>0.84</v>
      </c>
      <c r="C16" s="1">
        <v>0.2</v>
      </c>
      <c r="D16" s="1">
        <v>0.09</v>
      </c>
      <c r="E16" s="1">
        <v>0</v>
      </c>
      <c r="F16" s="1">
        <v>0.2</v>
      </c>
    </row>
    <row r="17" spans="1:6" x14ac:dyDescent="0.35">
      <c r="A17" s="1" t="s">
        <v>21</v>
      </c>
      <c r="B17" s="1">
        <v>609.51</v>
      </c>
      <c r="C17" s="1">
        <v>270.70999999999998</v>
      </c>
      <c r="D17" s="1">
        <v>0.16</v>
      </c>
      <c r="E17" s="1">
        <v>0.85</v>
      </c>
      <c r="F17" s="1">
        <v>272.39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20" sqref="I20"/>
    </sheetView>
  </sheetViews>
  <sheetFormatPr defaultRowHeight="14.5" x14ac:dyDescent="0.35"/>
  <cols>
    <col min="4" max="4" width="18.1796875" customWidth="1"/>
    <col min="5" max="5" width="15" customWidth="1"/>
  </cols>
  <sheetData>
    <row r="1" spans="1:5" ht="58" x14ac:dyDescent="0.35">
      <c r="A1" s="1" t="s">
        <v>22</v>
      </c>
      <c r="B1" s="1" t="s">
        <v>25</v>
      </c>
      <c r="C1" s="1" t="s">
        <v>26</v>
      </c>
      <c r="D1" s="1" t="s">
        <v>32</v>
      </c>
      <c r="E1" s="1" t="s">
        <v>29</v>
      </c>
    </row>
    <row r="2" spans="1:5" x14ac:dyDescent="0.35">
      <c r="A2" s="1" t="s">
        <v>23</v>
      </c>
      <c r="B2" s="1" t="s">
        <v>24</v>
      </c>
      <c r="C2" s="1" t="s">
        <v>27</v>
      </c>
      <c r="D2" s="1" t="s">
        <v>28</v>
      </c>
      <c r="E2" s="1" t="s">
        <v>28</v>
      </c>
    </row>
    <row r="3" spans="1:5" x14ac:dyDescent="0.35">
      <c r="A3" s="1" t="s">
        <v>7</v>
      </c>
      <c r="B3" s="1">
        <v>36.11</v>
      </c>
      <c r="C3" s="1">
        <v>14.94</v>
      </c>
      <c r="D3" s="2">
        <f>ROUND(Direct_Watershed_Inflow!F3/Unit_loading!B3,2)</f>
        <v>0.99</v>
      </c>
      <c r="E3" s="1">
        <f>ROUND(Total_watershed_Inflow!H2/Unit_loading!B3,2)</f>
        <v>0.61</v>
      </c>
    </row>
    <row r="4" spans="1:5" x14ac:dyDescent="0.35">
      <c r="A4" s="1" t="s">
        <v>8</v>
      </c>
      <c r="B4" s="1">
        <v>162.27000000000001</v>
      </c>
      <c r="C4" s="1">
        <v>8.4600000000000009</v>
      </c>
      <c r="D4" s="2">
        <f>ROUND(Direct_Watershed_Inflow!F4/Unit_loading!B4,2)</f>
        <v>0.51</v>
      </c>
      <c r="E4" s="1">
        <f>ROUND(Total_watershed_Inflow!H3/Unit_loading!B4,2)</f>
        <v>0.51</v>
      </c>
    </row>
    <row r="5" spans="1:5" x14ac:dyDescent="0.35">
      <c r="A5" s="1" t="s">
        <v>9</v>
      </c>
      <c r="B5" s="1">
        <v>23.28</v>
      </c>
      <c r="C5" s="1">
        <v>7.84</v>
      </c>
      <c r="D5" s="2">
        <f>ROUND(Direct_Watershed_Inflow!F5/Unit_loading!B5,2)</f>
        <v>0.47</v>
      </c>
      <c r="E5" s="1">
        <f>ROUND(Total_watershed_Inflow!H4/Unit_loading!B5,2)</f>
        <v>0.26</v>
      </c>
    </row>
    <row r="6" spans="1:5" x14ac:dyDescent="0.35">
      <c r="A6" s="1" t="s">
        <v>10</v>
      </c>
      <c r="B6" s="1">
        <v>127.82</v>
      </c>
      <c r="C6" s="1">
        <v>12.07</v>
      </c>
      <c r="D6" s="2">
        <f>ROUND(Direct_Watershed_Inflow!F6/Unit_loading!B6,2)</f>
        <v>0.78</v>
      </c>
      <c r="E6" s="1">
        <f>ROUND(Total_watershed_Inflow!H5/Unit_loading!B6,2)</f>
        <v>0.41</v>
      </c>
    </row>
    <row r="7" spans="1:5" x14ac:dyDescent="0.35">
      <c r="A7" s="1" t="s">
        <v>11</v>
      </c>
      <c r="B7" s="1">
        <v>11.82</v>
      </c>
      <c r="C7" s="1">
        <v>18.64</v>
      </c>
      <c r="D7" s="2">
        <f>ROUND(Direct_Watershed_Inflow!F7/Unit_loading!B7,2)</f>
        <v>1.26</v>
      </c>
      <c r="E7" s="1">
        <f>ROUND(Total_watershed_Inflow!H6/Unit_loading!B7,2)</f>
        <v>0.81</v>
      </c>
    </row>
    <row r="8" spans="1:5" x14ac:dyDescent="0.35">
      <c r="A8" s="1" t="s">
        <v>12</v>
      </c>
      <c r="B8" s="1">
        <v>71.75</v>
      </c>
      <c r="C8" s="1">
        <v>20.63</v>
      </c>
      <c r="D8" s="2">
        <f>ROUND(Direct_Watershed_Inflow!F8/Unit_loading!B8,2)</f>
        <v>1.41</v>
      </c>
      <c r="E8" s="1">
        <f>ROUND(Total_watershed_Inflow!H7/Unit_loading!B8,2)</f>
        <v>0.55000000000000004</v>
      </c>
    </row>
    <row r="9" spans="1:5" x14ac:dyDescent="0.35">
      <c r="A9" s="1" t="s">
        <v>13</v>
      </c>
      <c r="B9" s="1">
        <v>11.73</v>
      </c>
      <c r="C9" s="1">
        <v>8.98</v>
      </c>
      <c r="D9" s="2">
        <f>ROUND(Direct_Watershed_Inflow!F9/Unit_loading!B9,2)</f>
        <v>0.55000000000000004</v>
      </c>
      <c r="E9" s="1">
        <f>ROUND(Total_watershed_Inflow!H8/Unit_loading!B9,2)</f>
        <v>0.55000000000000004</v>
      </c>
    </row>
    <row r="10" spans="1:5" x14ac:dyDescent="0.35">
      <c r="A10" s="1" t="s">
        <v>14</v>
      </c>
      <c r="B10" s="1">
        <v>75.7</v>
      </c>
      <c r="C10" s="1">
        <v>7.33</v>
      </c>
      <c r="D10" s="2">
        <f>ROUND(Direct_Watershed_Inflow!F10/Unit_loading!B10,2)</f>
        <v>0.43</v>
      </c>
      <c r="E10" s="1">
        <f>ROUND(Total_watershed_Inflow!H9/Unit_loading!B10,2)</f>
        <v>0.43</v>
      </c>
    </row>
    <row r="11" spans="1:5" x14ac:dyDescent="0.35">
      <c r="A11" s="1" t="s">
        <v>15</v>
      </c>
      <c r="B11" s="1">
        <v>78.31</v>
      </c>
      <c r="C11" s="1">
        <v>4.57</v>
      </c>
      <c r="D11" s="2">
        <f>ROUND(Direct_Watershed_Inflow!F11/Unit_loading!B11,2)</f>
        <v>0.23</v>
      </c>
      <c r="E11" s="1">
        <f>ROUND(Total_watershed_Inflow!H10/Unit_loading!B11,2)</f>
        <v>0.23</v>
      </c>
    </row>
    <row r="12" spans="1:5" x14ac:dyDescent="0.35">
      <c r="A12" s="1" t="s">
        <v>16</v>
      </c>
      <c r="B12" s="1">
        <v>42.25</v>
      </c>
      <c r="C12" s="1">
        <v>7.42</v>
      </c>
      <c r="D12" s="2">
        <f>ROUND(Direct_Watershed_Inflow!F12/Unit_loading!B12,2)</f>
        <v>0.44</v>
      </c>
      <c r="E12" s="1">
        <f>ROUND(Total_watershed_Inflow!H11/Unit_loading!B12,2)</f>
        <v>0.21</v>
      </c>
    </row>
    <row r="13" spans="1:5" x14ac:dyDescent="0.35">
      <c r="A13" s="1" t="s">
        <v>17</v>
      </c>
      <c r="B13" s="1">
        <v>27</v>
      </c>
      <c r="C13" s="1">
        <v>8.24</v>
      </c>
      <c r="D13" s="2">
        <f>ROUND(Direct_Watershed_Inflow!F13/Unit_loading!B13,2)</f>
        <v>0.5</v>
      </c>
      <c r="E13" s="1">
        <f>ROUND(Total_watershed_Inflow!H12/Unit_loading!B13,2)</f>
        <v>0.26</v>
      </c>
    </row>
    <row r="14" spans="1:5" x14ac:dyDescent="0.35">
      <c r="A14" s="1" t="s">
        <v>18</v>
      </c>
      <c r="B14" s="1">
        <v>77.67</v>
      </c>
      <c r="C14" s="1">
        <v>10.76</v>
      </c>
      <c r="D14" s="2">
        <f>ROUND(Direct_Watershed_Inflow!F14/Unit_loading!B14,2)</f>
        <v>0.68</v>
      </c>
      <c r="E14" s="1">
        <f>ROUND(Total_watershed_Inflow!H13/Unit_loading!B14,2)</f>
        <v>0.52</v>
      </c>
    </row>
    <row r="15" spans="1:5" x14ac:dyDescent="0.35">
      <c r="A15" s="1" t="s">
        <v>19</v>
      </c>
      <c r="B15" s="1">
        <v>74.25</v>
      </c>
      <c r="C15" s="1">
        <v>23.77</v>
      </c>
      <c r="D15" s="2">
        <f>ROUND(Direct_Watershed_Inflow!F15/Unit_loading!B15,2)</f>
        <v>1.64</v>
      </c>
      <c r="E15" s="1">
        <f>ROUND(Total_watershed_Inflow!H14/Unit_loading!B15,2)</f>
        <v>1.1200000000000001</v>
      </c>
    </row>
    <row r="16" spans="1:5" x14ac:dyDescent="0.35">
      <c r="A16" s="1" t="s">
        <v>20</v>
      </c>
      <c r="B16" s="1">
        <v>1.03</v>
      </c>
      <c r="C16" s="1">
        <v>9.8699999999999992</v>
      </c>
      <c r="D16" s="2">
        <f>ROUND(Direct_Watershed_Inflow!F16/Unit_loading!B16,2)</f>
        <v>0.62</v>
      </c>
      <c r="E16" s="1">
        <f>ROUND(Total_watershed_Inflow!H15/Unit_loading!B16,2)</f>
        <v>0.19</v>
      </c>
    </row>
    <row r="17" spans="1:5" x14ac:dyDescent="0.35">
      <c r="A17" s="1" t="s">
        <v>21</v>
      </c>
      <c r="B17" s="1">
        <v>24.63</v>
      </c>
      <c r="C17" s="1">
        <v>19.38</v>
      </c>
      <c r="D17" s="2">
        <f>ROUND(Direct_Watershed_Inflow!F17/Unit_loading!B17,2)</f>
        <v>1.32</v>
      </c>
      <c r="E17" s="1">
        <f>ROUND(Total_watershed_Inflow!H16/Unit_loading!B17,2)</f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Direct_Watershed_Inflow</vt:lpstr>
      <vt:lpstr>Total_watershed_Inflow</vt:lpstr>
      <vt:lpstr>Upstream_devices</vt:lpstr>
      <vt:lpstr>Watershed_Outflow</vt:lpstr>
      <vt:lpstr>Unit_loading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Beck</dc:creator>
  <cp:lastModifiedBy>Brian Beck</cp:lastModifiedBy>
  <dcterms:created xsi:type="dcterms:W3CDTF">2019-11-18T04:30:05Z</dcterms:created>
  <dcterms:modified xsi:type="dcterms:W3CDTF">2019-11-26T04:31:25Z</dcterms:modified>
</cp:coreProperties>
</file>