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" yWindow="24" windowWidth="18816" windowHeight="11112" tabRatio="709"/>
  </bookViews>
  <sheets>
    <sheet name="CM" sheetId="1" r:id="rId1"/>
    <sheet name="NIC-DAM" sheetId="2" r:id="rId2"/>
    <sheet name="KENT" sheetId="3" r:id="rId3"/>
    <sheet name="ALPINE" sheetId="4" r:id="rId4"/>
    <sheet name="BON TEMPE" sheetId="5" r:id="rId5"/>
    <sheet name="LAGUNITAS" sheetId="6" r:id="rId6"/>
    <sheet name="PHOENIX" sheetId="7" r:id="rId7"/>
    <sheet name="SOULAJULE" sheetId="8" r:id="rId8"/>
    <sheet name="NIC-TOWN" sheetId="9" r:id="rId9"/>
    <sheet name="TOCO-LOMA" sheetId="10" r:id="rId10"/>
    <sheet name="LAG RANGER" sheetId="11" r:id="rId11"/>
    <sheet name="SUMMARY" sheetId="12" r:id="rId12"/>
  </sheets>
  <calcPr calcId="125725"/>
</workbook>
</file>

<file path=xl/calcChain.xml><?xml version="1.0" encoding="utf-8"?>
<calcChain xmlns="http://schemas.openxmlformats.org/spreadsheetml/2006/main">
  <c r="AC56" i="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55"/>
  <c r="T55"/>
  <c r="U55"/>
  <c r="V55"/>
  <c r="W55"/>
  <c r="X55"/>
  <c r="Y55"/>
  <c r="Z55"/>
  <c r="AA55"/>
  <c r="AB55"/>
  <c r="AC55"/>
  <c r="R8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55"/>
  <c r="M21" i="12"/>
  <c r="H21"/>
  <c r="G21"/>
  <c r="F21"/>
  <c r="E21"/>
  <c r="D21"/>
  <c r="C21"/>
  <c r="B21"/>
  <c r="M38" i="11"/>
  <c r="L38"/>
  <c r="K38"/>
  <c r="J38"/>
  <c r="I38"/>
  <c r="H38"/>
  <c r="G38"/>
  <c r="F38"/>
  <c r="E38"/>
  <c r="D38"/>
  <c r="C38"/>
  <c r="B38"/>
  <c r="M37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E27" i="12" s="1"/>
  <c r="D37" i="11"/>
  <c r="D27" i="12" s="1"/>
  <c r="C37" i="11"/>
  <c r="C27" i="12" s="1"/>
  <c r="B37" i="11"/>
  <c r="B40" s="1"/>
  <c r="C5" s="1"/>
  <c r="M38" i="10"/>
  <c r="L38"/>
  <c r="K38"/>
  <c r="J38"/>
  <c r="I38"/>
  <c r="H38"/>
  <c r="G38"/>
  <c r="F38"/>
  <c r="E38"/>
  <c r="D38"/>
  <c r="C38"/>
  <c r="B38"/>
  <c r="M37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D25" i="12" s="1"/>
  <c r="C37" i="10"/>
  <c r="C25" i="12" s="1"/>
  <c r="B37" i="10"/>
  <c r="B40" s="1"/>
  <c r="C5" s="1"/>
  <c r="M38" i="9"/>
  <c r="L38"/>
  <c r="K38"/>
  <c r="J38"/>
  <c r="I38"/>
  <c r="H38"/>
  <c r="G38"/>
  <c r="F38"/>
  <c r="E38"/>
  <c r="D38"/>
  <c r="C38"/>
  <c r="B38"/>
  <c r="M37"/>
  <c r="M23" i="12" s="1"/>
  <c r="L37" i="9"/>
  <c r="L23" i="12" s="1"/>
  <c r="K37" i="9"/>
  <c r="K23" i="12" s="1"/>
  <c r="J37" i="9"/>
  <c r="J23" i="12" s="1"/>
  <c r="I37" i="9"/>
  <c r="I23" i="12" s="1"/>
  <c r="H37" i="9"/>
  <c r="H23" i="12" s="1"/>
  <c r="G37" i="9"/>
  <c r="G23" i="12" s="1"/>
  <c r="F37" i="9"/>
  <c r="F23" i="12" s="1"/>
  <c r="E37" i="9"/>
  <c r="E23" i="12" s="1"/>
  <c r="D37" i="9"/>
  <c r="D23" i="12" s="1"/>
  <c r="C37" i="9"/>
  <c r="C23" i="12" s="1"/>
  <c r="B37" i="9"/>
  <c r="B40" s="1"/>
  <c r="C5" s="1"/>
  <c r="M38" i="8"/>
  <c r="L38"/>
  <c r="K38"/>
  <c r="J38"/>
  <c r="I38"/>
  <c r="H38"/>
  <c r="G38"/>
  <c r="F38"/>
  <c r="E38"/>
  <c r="D38"/>
  <c r="C38"/>
  <c r="B38"/>
  <c r="M37"/>
  <c r="L37"/>
  <c r="L21" i="12" s="1"/>
  <c r="K37" i="8"/>
  <c r="K21" i="12" s="1"/>
  <c r="J37" i="8"/>
  <c r="J21" i="12" s="1"/>
  <c r="I37" i="8"/>
  <c r="I21" i="12" s="1"/>
  <c r="H37" i="8"/>
  <c r="G37"/>
  <c r="F37"/>
  <c r="E37"/>
  <c r="D37"/>
  <c r="C37"/>
  <c r="B37"/>
  <c r="B40" s="1"/>
  <c r="C5" s="1"/>
  <c r="M38" i="7"/>
  <c r="L38"/>
  <c r="K38"/>
  <c r="J38"/>
  <c r="I38"/>
  <c r="H38"/>
  <c r="G38"/>
  <c r="F38"/>
  <c r="E38"/>
  <c r="D38"/>
  <c r="C38"/>
  <c r="B38"/>
  <c r="M37"/>
  <c r="M19" i="12" s="1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E19" i="12" s="1"/>
  <c r="D37" i="7"/>
  <c r="D19" i="12" s="1"/>
  <c r="C37" i="7"/>
  <c r="C19" i="12" s="1"/>
  <c r="B37" i="7"/>
  <c r="B40" s="1"/>
  <c r="C5" s="1"/>
  <c r="M38" i="6"/>
  <c r="L38"/>
  <c r="K38"/>
  <c r="J38"/>
  <c r="I38"/>
  <c r="H38"/>
  <c r="G38"/>
  <c r="F38"/>
  <c r="E38"/>
  <c r="D38"/>
  <c r="C38"/>
  <c r="B38"/>
  <c r="M37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E17" i="12" s="1"/>
  <c r="D37" i="6"/>
  <c r="D17" i="12" s="1"/>
  <c r="C37" i="6"/>
  <c r="C17" i="12" s="1"/>
  <c r="B37" i="6"/>
  <c r="B40" s="1"/>
  <c r="C5" s="1"/>
  <c r="M38" i="5"/>
  <c r="L38"/>
  <c r="K38"/>
  <c r="J38"/>
  <c r="I38"/>
  <c r="H38"/>
  <c r="G38"/>
  <c r="F38"/>
  <c r="E38"/>
  <c r="D38"/>
  <c r="C38"/>
  <c r="B38"/>
  <c r="M37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D15" i="12" s="1"/>
  <c r="C37" i="5"/>
  <c r="C15" i="12" s="1"/>
  <c r="B37" i="5"/>
  <c r="B40" s="1"/>
  <c r="C5" s="1"/>
  <c r="M38" i="4"/>
  <c r="L38"/>
  <c r="K38"/>
  <c r="J38"/>
  <c r="I38"/>
  <c r="H38"/>
  <c r="G38"/>
  <c r="F38"/>
  <c r="E38"/>
  <c r="D38"/>
  <c r="C38"/>
  <c r="B38"/>
  <c r="M37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40" s="1"/>
  <c r="C5" s="1"/>
  <c r="M38" i="3"/>
  <c r="L38"/>
  <c r="K38"/>
  <c r="J38"/>
  <c r="I38"/>
  <c r="H38"/>
  <c r="G38"/>
  <c r="F38"/>
  <c r="E38"/>
  <c r="D38"/>
  <c r="C38"/>
  <c r="B38"/>
  <c r="M37"/>
  <c r="M11" i="12" s="1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40" s="1"/>
  <c r="C5" s="1"/>
  <c r="M38" i="2"/>
  <c r="L38"/>
  <c r="K38"/>
  <c r="J38"/>
  <c r="I38"/>
  <c r="H38"/>
  <c r="G38"/>
  <c r="F38"/>
  <c r="E38"/>
  <c r="D38"/>
  <c r="C38"/>
  <c r="B38"/>
  <c r="M37"/>
  <c r="M9" i="12" s="1"/>
  <c r="L37" i="2"/>
  <c r="L9" i="12" s="1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D9" i="12" s="1"/>
  <c r="C37" i="2"/>
  <c r="C9" i="12" s="1"/>
  <c r="B37" i="2"/>
  <c r="B40" s="1"/>
  <c r="C5" s="1"/>
  <c r="M38" i="1"/>
  <c r="L38"/>
  <c r="K38"/>
  <c r="J38"/>
  <c r="I38"/>
  <c r="H38"/>
  <c r="G38"/>
  <c r="F38"/>
  <c r="E38"/>
  <c r="D38"/>
  <c r="C38"/>
  <c r="B38"/>
  <c r="M37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40" s="1"/>
  <c r="C5" s="1"/>
  <c r="N21" i="12" l="1"/>
  <c r="C40" i="11"/>
  <c r="C40" i="10"/>
  <c r="C40" i="9"/>
  <c r="C40" i="8"/>
  <c r="C40" i="7"/>
  <c r="C40" i="5"/>
  <c r="C40" i="4"/>
  <c r="C40" i="3"/>
  <c r="C40" i="2"/>
  <c r="B25" i="12"/>
  <c r="N25" s="1"/>
  <c r="B19"/>
  <c r="B23"/>
  <c r="N23" s="1"/>
  <c r="B9"/>
  <c r="B27"/>
  <c r="B11"/>
  <c r="B15"/>
  <c r="B13"/>
  <c r="C29"/>
  <c r="M29"/>
  <c r="K29"/>
  <c r="I29"/>
  <c r="G29"/>
  <c r="C40" i="6"/>
  <c r="D5" s="1"/>
  <c r="L29" i="12"/>
  <c r="J29"/>
  <c r="H29"/>
  <c r="N9"/>
  <c r="N27"/>
  <c r="N19"/>
  <c r="N15"/>
  <c r="N13"/>
  <c r="D29"/>
  <c r="F29"/>
  <c r="N11"/>
  <c r="E29"/>
  <c r="C40" i="1"/>
  <c r="D5" s="1"/>
  <c r="D40" s="1"/>
  <c r="E5" s="1"/>
  <c r="E40" s="1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D40" i="6"/>
  <c r="B7" i="12"/>
  <c r="N7" s="1"/>
  <c r="B17"/>
  <c r="D5" i="11" l="1"/>
  <c r="D40" s="1"/>
  <c r="E5" s="1"/>
  <c r="E40" s="1"/>
  <c r="D5" i="10"/>
  <c r="D40" s="1"/>
  <c r="E5" s="1"/>
  <c r="E40" s="1"/>
  <c r="D5" i="9"/>
  <c r="D40" s="1"/>
  <c r="E5" s="1"/>
  <c r="E40" s="1"/>
  <c r="D5" i="8"/>
  <c r="D40" s="1"/>
  <c r="E5" s="1"/>
  <c r="E40" s="1"/>
  <c r="D5" i="7"/>
  <c r="D40" s="1"/>
  <c r="E5" s="1"/>
  <c r="E40" s="1"/>
  <c r="E5" i="6"/>
  <c r="E40" s="1"/>
  <c r="D5" i="5"/>
  <c r="D40" s="1"/>
  <c r="E5" s="1"/>
  <c r="E40" s="1"/>
  <c r="D5" i="4"/>
  <c r="D40" s="1"/>
  <c r="E5" s="1"/>
  <c r="E40" s="1"/>
  <c r="D5" i="3"/>
  <c r="D40" s="1"/>
  <c r="E5" s="1"/>
  <c r="E40" s="1"/>
  <c r="D5" i="2"/>
  <c r="D40" s="1"/>
  <c r="E5" s="1"/>
  <c r="E40" s="1"/>
  <c r="N17" i="12"/>
  <c r="N29" s="1"/>
  <c r="B29"/>
  <c r="F5" i="11" l="1"/>
  <c r="F40" s="1"/>
  <c r="F5" i="10"/>
  <c r="F40" s="1"/>
  <c r="F5" i="9"/>
  <c r="F40" s="1"/>
  <c r="F5" i="8"/>
  <c r="F40" s="1"/>
  <c r="F5" i="7"/>
  <c r="F40" s="1"/>
  <c r="F5" i="6"/>
  <c r="F40" s="1"/>
  <c r="F5" i="5"/>
  <c r="F40" s="1"/>
  <c r="F5" i="4"/>
  <c r="F40" s="1"/>
  <c r="F5" i="3"/>
  <c r="F40" s="1"/>
  <c r="F5" i="2"/>
  <c r="F40" s="1"/>
  <c r="G5" i="11" l="1"/>
  <c r="G40" s="1"/>
  <c r="G5" i="10"/>
  <c r="G40" s="1"/>
  <c r="G5" i="9"/>
  <c r="G40" s="1"/>
  <c r="G5" i="8"/>
  <c r="G40" s="1"/>
  <c r="G5" i="7"/>
  <c r="G40" s="1"/>
  <c r="G5" i="6"/>
  <c r="G40" s="1"/>
  <c r="G5" i="5"/>
  <c r="G40" s="1"/>
  <c r="G5" i="4"/>
  <c r="G40" s="1"/>
  <c r="G5" i="3"/>
  <c r="G40" s="1"/>
  <c r="G5" i="2"/>
  <c r="G40" s="1"/>
  <c r="H5" i="11" l="1"/>
  <c r="H40" s="1"/>
  <c r="H5" i="10"/>
  <c r="H40" s="1"/>
  <c r="H5" i="9"/>
  <c r="H40" s="1"/>
  <c r="H5" i="8"/>
  <c r="H40" s="1"/>
  <c r="H5" i="7"/>
  <c r="H40" s="1"/>
  <c r="H5" i="6"/>
  <c r="H40" s="1"/>
  <c r="H5" i="5"/>
  <c r="H40" s="1"/>
  <c r="H5" i="4"/>
  <c r="H40" s="1"/>
  <c r="H5" i="3"/>
  <c r="H40" s="1"/>
  <c r="H5" i="2"/>
  <c r="H40" s="1"/>
  <c r="I5" i="11" l="1"/>
  <c r="I40" s="1"/>
  <c r="I5" i="10"/>
  <c r="I40" s="1"/>
  <c r="I5" i="9"/>
  <c r="I40" s="1"/>
  <c r="I5" i="8"/>
  <c r="I40" s="1"/>
  <c r="I5" i="7"/>
  <c r="I40" s="1"/>
  <c r="I5" i="6"/>
  <c r="I40" s="1"/>
  <c r="I5" i="5"/>
  <c r="I40" s="1"/>
  <c r="I5" i="4"/>
  <c r="I40" s="1"/>
  <c r="I5" i="3"/>
  <c r="I40" s="1"/>
  <c r="I5" i="2"/>
  <c r="I40" s="1"/>
  <c r="J5" i="11" l="1"/>
  <c r="J40" s="1"/>
  <c r="J5" i="10"/>
  <c r="J40" s="1"/>
  <c r="J5" i="9"/>
  <c r="J40" s="1"/>
  <c r="J5" i="8"/>
  <c r="J40" s="1"/>
  <c r="J5" i="7"/>
  <c r="J40" s="1"/>
  <c r="J5" i="6"/>
  <c r="J40" s="1"/>
  <c r="J5" i="5"/>
  <c r="J40" s="1"/>
  <c r="J5" i="4"/>
  <c r="J40" s="1"/>
  <c r="J5" i="3"/>
  <c r="J40" s="1"/>
  <c r="J5" i="2"/>
  <c r="J40" s="1"/>
  <c r="K5" i="11" l="1"/>
  <c r="K40" s="1"/>
  <c r="K5" i="10"/>
  <c r="K40" s="1"/>
  <c r="K5" i="9"/>
  <c r="K40" s="1"/>
  <c r="K5" i="8"/>
  <c r="K40" s="1"/>
  <c r="K5" i="7"/>
  <c r="K40" s="1"/>
  <c r="K5" i="6"/>
  <c r="K40" s="1"/>
  <c r="K5" i="5"/>
  <c r="K40" s="1"/>
  <c r="K5" i="4"/>
  <c r="K40" s="1"/>
  <c r="K5" i="3"/>
  <c r="K40" s="1"/>
  <c r="K5" i="2"/>
  <c r="K40" s="1"/>
  <c r="L5" i="11" l="1"/>
  <c r="L40" s="1"/>
  <c r="L5" i="10"/>
  <c r="L40" s="1"/>
  <c r="L5" i="9"/>
  <c r="L40" s="1"/>
  <c r="L5" i="8"/>
  <c r="L40" s="1"/>
  <c r="L5" i="7"/>
  <c r="L40" s="1"/>
  <c r="L5" i="6"/>
  <c r="L40" s="1"/>
  <c r="L5" i="5"/>
  <c r="L40" s="1"/>
  <c r="L5" i="4"/>
  <c r="L40" s="1"/>
  <c r="L5" i="3"/>
  <c r="L40" s="1"/>
  <c r="L5" i="2"/>
  <c r="L40" s="1"/>
  <c r="M5" i="11" l="1"/>
  <c r="M40" s="1"/>
  <c r="M2" s="1"/>
  <c r="M5" i="10"/>
  <c r="M40" s="1"/>
  <c r="M2" s="1"/>
  <c r="M5" i="9"/>
  <c r="M40" s="1"/>
  <c r="M2" s="1"/>
  <c r="M5" i="8"/>
  <c r="M40" s="1"/>
  <c r="M2" s="1"/>
  <c r="M5" i="7"/>
  <c r="M40" s="1"/>
  <c r="M2" s="1"/>
  <c r="M5" i="6"/>
  <c r="M40" s="1"/>
  <c r="M2" s="1"/>
  <c r="M5" i="5"/>
  <c r="M40" s="1"/>
  <c r="M2" s="1"/>
  <c r="M5" i="4"/>
  <c r="M40" s="1"/>
  <c r="M2" s="1"/>
  <c r="M5" i="3"/>
  <c r="M40" s="1"/>
  <c r="M2" s="1"/>
  <c r="M5" i="2"/>
  <c r="M40" s="1"/>
  <c r="M2" s="1"/>
</calcChain>
</file>

<file path=xl/comments1.xml><?xml version="1.0" encoding="utf-8"?>
<comments xmlns="http://schemas.openxmlformats.org/spreadsheetml/2006/main">
  <authors>
    <author>e_morey</author>
  </authors>
  <commentList>
    <comment ref="A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
</t>
        </r>
      </text>
    </comment>
  </commentList>
</comments>
</file>

<file path=xl/sharedStrings.xml><?xml version="1.0" encoding="utf-8"?>
<sst xmlns="http://schemas.openxmlformats.org/spreadsheetml/2006/main" count="171" uniqueCount="26">
  <si>
    <t>LAGUNITAS LAKE</t>
  </si>
  <si>
    <t>YEARLY TOTAL =</t>
  </si>
  <si>
    <t>PREV.</t>
  </si>
  <si>
    <t>TOTAL</t>
  </si>
  <si>
    <t>AVE.</t>
  </si>
  <si>
    <t>TO DATE</t>
  </si>
  <si>
    <t>CORTE MADERA</t>
  </si>
  <si>
    <t>NICASIO-DAM</t>
  </si>
  <si>
    <t>KENT LAKE</t>
  </si>
  <si>
    <t>ALPINE LAKE</t>
  </si>
  <si>
    <t>BON TEMPE LAKE</t>
  </si>
  <si>
    <t>PHOENIX LAKE</t>
  </si>
  <si>
    <t>SOULAJULE</t>
  </si>
  <si>
    <t>NICASIO TOWN</t>
  </si>
  <si>
    <t>TOCO LOMA PUMP</t>
  </si>
  <si>
    <t>LAGUNITAS LAKE (RANGER READINGS)</t>
  </si>
  <si>
    <t>LOCATION</t>
  </si>
  <si>
    <t>NICASIO DAM</t>
  </si>
  <si>
    <t>KENT</t>
  </si>
  <si>
    <t>ALPINE</t>
  </si>
  <si>
    <t>BON TEMPE</t>
  </si>
  <si>
    <t>LAGUNITAS</t>
  </si>
  <si>
    <t>PHOENIX</t>
  </si>
  <si>
    <t>TOCALOMA</t>
  </si>
  <si>
    <t>RANGER LAGUNITAS</t>
  </si>
  <si>
    <t>RAINFALL (IN INCHES) 2013-2014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</si>
</sst>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2" fontId="2" fillId="0" borderId="10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0" borderId="12" xfId="0" applyFont="1" applyBorder="1"/>
    <xf numFmtId="2" fontId="3" fillId="0" borderId="0" xfId="0" applyNumberFormat="1" applyFont="1" applyBorder="1" applyAlignment="1">
      <alignment horizontal="center"/>
    </xf>
    <xf numFmtId="0" fontId="2" fillId="0" borderId="14" xfId="0" applyFont="1" applyBorder="1"/>
    <xf numFmtId="2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2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RAINFALL (IN INCHES) 2013-2014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LAGUNITAS!$R$54</c:f>
              <c:strCache>
                <c:ptCount val="1"/>
                <c:pt idx="0">
                  <c:v>Jul-13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LAGUNITAS!$R$55:$R$85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LAGUNITAS!$S$54</c:f>
              <c:strCache>
                <c:ptCount val="1"/>
                <c:pt idx="0">
                  <c:v>Aug-13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LAGUNITAS!$S$55:$S$85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LAGUNITAS!$T$54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LAGUNITAS!$T$55:$T$85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1.01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0.06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LAGUNITAS!$U$54</c:f>
              <c:strCache>
                <c:ptCount val="1"/>
                <c:pt idx="0">
                  <c:v>Oct-13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LAGUNITAS!$U$55:$U$85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LAGUNITAS!$V$54</c:f>
              <c:strCache>
                <c:ptCount val="1"/>
                <c:pt idx="0">
                  <c:v>Nov-13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LAGUNITAS!$V$55:$V$85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0.86</c:v>
                </c:pt>
                <c:pt idx="19">
                  <c:v>0.59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LAGUNITAS!$W$54</c:f>
              <c:strCache>
                <c:ptCount val="1"/>
                <c:pt idx="0">
                  <c:v>Dec-13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LAGUNITAS!$W$55:$W$85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1.1599999999999999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LAGUNITAS!$X$54</c:f>
              <c:strCache>
                <c:ptCount val="1"/>
                <c:pt idx="0">
                  <c:v>Jan-14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LAGUNITAS!$X$55:$X$85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LAGUNITAS!$Y$54</c:f>
              <c:strCache>
                <c:ptCount val="1"/>
                <c:pt idx="0">
                  <c:v>Feb-14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LAGUNITAS!$Y$55:$Y$85</c:f>
              <c:numCache>
                <c:formatCode>0.00</c:formatCode>
                <c:ptCount val="31"/>
                <c:pt idx="0">
                  <c:v>0</c:v>
                </c:pt>
                <c:pt idx="1">
                  <c:v>1.35</c:v>
                </c:pt>
                <c:pt idx="2">
                  <c:v>0</c:v>
                </c:pt>
                <c:pt idx="3">
                  <c:v>0</c:v>
                </c:pt>
                <c:pt idx="4">
                  <c:v>0.23</c:v>
                </c:pt>
                <c:pt idx="5">
                  <c:v>1.28</c:v>
                </c:pt>
                <c:pt idx="6">
                  <c:v>3.21</c:v>
                </c:pt>
                <c:pt idx="7">
                  <c:v>5.66</c:v>
                </c:pt>
                <c:pt idx="8">
                  <c:v>4.38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0.37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2.5299999999999998</c:v>
                </c:pt>
                <c:pt idx="26">
                  <c:v>0.11</c:v>
                </c:pt>
                <c:pt idx="27">
                  <c:v>2.16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LAGUNITAS!$Z$54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LAGUNITAS!$Z$55:$Z$85</c:f>
              <c:numCache>
                <c:formatCode>0.00</c:formatCode>
                <c:ptCount val="31"/>
                <c:pt idx="0">
                  <c:v>0.14000000000000001</c:v>
                </c:pt>
                <c:pt idx="1">
                  <c:v>0.2</c:v>
                </c:pt>
                <c:pt idx="2">
                  <c:v>0.63</c:v>
                </c:pt>
                <c:pt idx="3">
                  <c:v>0.12</c:v>
                </c:pt>
                <c:pt idx="4">
                  <c:v>0.65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0.73</c:v>
                </c:pt>
                <c:pt idx="26">
                  <c:v>0.21</c:v>
                </c:pt>
                <c:pt idx="27">
                  <c:v>0.02</c:v>
                </c:pt>
                <c:pt idx="28">
                  <c:v>1.53</c:v>
                </c:pt>
                <c:pt idx="29">
                  <c:v>0.03</c:v>
                </c:pt>
                <c:pt idx="30">
                  <c:v>1.36</c:v>
                </c:pt>
              </c:numCache>
            </c:numRef>
          </c:val>
        </c:ser>
        <c:ser>
          <c:idx val="9"/>
          <c:order val="9"/>
          <c:tx>
            <c:strRef>
              <c:f>LAGUNITAS!$AA$54</c:f>
              <c:strCache>
                <c:ptCount val="1"/>
                <c:pt idx="0">
                  <c:v>Apr-14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LAGUNITAS!$AA$55:$AA$85</c:f>
              <c:numCache>
                <c:formatCode>0.00</c:formatCode>
                <c:ptCount val="31"/>
                <c:pt idx="0">
                  <c:v>0.84</c:v>
                </c:pt>
                <c:pt idx="1">
                  <c:v>0.16</c:v>
                </c:pt>
                <c:pt idx="2">
                  <c:v>0</c:v>
                </c:pt>
                <c:pt idx="3">
                  <c:v>0.65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0.55000000000000004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LAGUNITAS!$AB$54</c:f>
              <c:strCache>
                <c:ptCount val="1"/>
                <c:pt idx="0">
                  <c:v>May-14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LAGUNITAS!$AB$55:$AB$85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LAGUNITAS!$AC$54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LAGUNITAS!$AC$55:$AC$85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259584"/>
        <c:axId val="126261120"/>
      </c:lineChart>
      <c:catAx>
        <c:axId val="126259584"/>
        <c:scaling>
          <c:orientation val="minMax"/>
        </c:scaling>
        <c:axPos val="b"/>
        <c:numFmt formatCode="General" sourceLinked="1"/>
        <c:majorTickMark val="none"/>
        <c:tickLblPos val="nextTo"/>
        <c:crossAx val="126261120"/>
        <c:crosses val="autoZero"/>
        <c:auto val="1"/>
        <c:lblAlgn val="ctr"/>
        <c:lblOffset val="100"/>
      </c:catAx>
      <c:valAx>
        <c:axId val="1262611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1262595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438151</xdr:colOff>
      <xdr:row>1</xdr:row>
      <xdr:rowOff>19049</xdr:rowOff>
    </xdr:from>
    <xdr:to>
      <xdr:col>30</xdr:col>
      <xdr:colOff>581025</xdr:colOff>
      <xdr:row>38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abSelected="1" workbookViewId="0">
      <selection activeCell="L13" sqref="L13"/>
    </sheetView>
  </sheetViews>
  <sheetFormatPr defaultRowHeight="14.4"/>
  <sheetData>
    <row r="1" spans="1:14" ht="15.6">
      <c r="E1" s="1" t="s">
        <v>25</v>
      </c>
    </row>
    <row r="2" spans="1:14">
      <c r="A2" s="2" t="s">
        <v>6</v>
      </c>
      <c r="K2" s="2" t="s">
        <v>1</v>
      </c>
      <c r="M2" s="3">
        <f>M40</f>
        <v>22.939999999999998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0.01</v>
      </c>
      <c r="E5" s="8">
        <f t="shared" si="0"/>
        <v>0.47000000000000003</v>
      </c>
      <c r="F5" s="8">
        <f t="shared" si="0"/>
        <v>0.49000000000000005</v>
      </c>
      <c r="G5" s="8">
        <f t="shared" si="0"/>
        <v>1.8499999999999999</v>
      </c>
      <c r="H5" s="8">
        <f t="shared" si="0"/>
        <v>2.6799999999999997</v>
      </c>
      <c r="I5" s="8">
        <f t="shared" si="0"/>
        <v>2.7199999999999998</v>
      </c>
      <c r="J5" s="8">
        <f t="shared" si="0"/>
        <v>17.02</v>
      </c>
      <c r="K5" s="8">
        <f t="shared" si="0"/>
        <v>20.79</v>
      </c>
      <c r="L5" s="8">
        <f t="shared" si="0"/>
        <v>22.759999999999998</v>
      </c>
      <c r="M5" s="9">
        <f t="shared" si="0"/>
        <v>22.939999999999998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0.06</v>
      </c>
      <c r="K6" s="13">
        <v>0.59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3">
        <v>0.48</v>
      </c>
      <c r="J7" s="13">
        <v>0.1</v>
      </c>
      <c r="K7" s="13">
        <v>0.16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3">
        <v>0.38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7.0000000000000007E-2</v>
      </c>
      <c r="K9" s="13">
        <v>0.34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3">
        <v>0.13</v>
      </c>
      <c r="J10" s="13">
        <v>0.48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0.83</v>
      </c>
      <c r="H11" s="12">
        <v>0</v>
      </c>
      <c r="I11" s="13">
        <v>0.56000000000000005</v>
      </c>
      <c r="J11" s="13">
        <v>0.01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2.11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4.8</v>
      </c>
      <c r="J13" s="12">
        <v>0</v>
      </c>
      <c r="K13" s="12">
        <v>0</v>
      </c>
      <c r="L13" s="13">
        <v>0.18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3.16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3">
        <v>0.01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3">
        <v>0.01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3">
        <v>0.01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0.42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3">
        <v>0.01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3">
        <v>0.82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3">
        <v>0.01</v>
      </c>
      <c r="F25" s="13">
        <v>0.54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3">
        <v>0.45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0.01</v>
      </c>
      <c r="F30" s="12">
        <v>0</v>
      </c>
      <c r="G30" s="12">
        <v>0</v>
      </c>
      <c r="H30" s="12">
        <v>0</v>
      </c>
      <c r="I30" s="12">
        <v>0</v>
      </c>
      <c r="J30" s="13">
        <v>0.05</v>
      </c>
      <c r="K30" s="13">
        <v>0.74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3">
        <v>0.01</v>
      </c>
      <c r="I31" s="13">
        <v>1.46</v>
      </c>
      <c r="J31" s="13">
        <v>0.46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0.01</v>
      </c>
      <c r="J32" s="13">
        <v>0.05</v>
      </c>
      <c r="K32" s="13">
        <v>0.14000000000000001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1.1599999999999999</v>
      </c>
      <c r="J33" s="13">
        <v>0.13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3">
        <v>1.2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3">
        <v>0.03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3">
        <v>0.77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>SUM(B6:B36)</f>
        <v>0</v>
      </c>
      <c r="C37" s="16">
        <f t="shared" ref="C37:M37" si="1">SUM(C6:C36)</f>
        <v>0.01</v>
      </c>
      <c r="D37" s="16">
        <f t="shared" si="1"/>
        <v>0.46</v>
      </c>
      <c r="E37" s="16">
        <f t="shared" si="1"/>
        <v>0.02</v>
      </c>
      <c r="F37" s="16">
        <f t="shared" si="1"/>
        <v>1.3599999999999999</v>
      </c>
      <c r="G37" s="16">
        <f t="shared" si="1"/>
        <v>0.83</v>
      </c>
      <c r="H37" s="16">
        <f t="shared" si="1"/>
        <v>0.04</v>
      </c>
      <c r="I37" s="16">
        <f t="shared" si="1"/>
        <v>14.299999999999999</v>
      </c>
      <c r="J37" s="16">
        <f t="shared" si="1"/>
        <v>3.77</v>
      </c>
      <c r="K37" s="16">
        <f t="shared" si="1"/>
        <v>1.9700000000000002</v>
      </c>
      <c r="L37" s="16">
        <f t="shared" si="1"/>
        <v>0.18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3.2258064516129032E-4</v>
      </c>
      <c r="D38" s="18">
        <f t="shared" si="2"/>
        <v>1.5333333333333334E-2</v>
      </c>
      <c r="E38" s="18">
        <f t="shared" si="2"/>
        <v>6.4516129032258064E-4</v>
      </c>
      <c r="F38" s="18">
        <f t="shared" si="2"/>
        <v>4.3870967741935482E-2</v>
      </c>
      <c r="G38" s="18">
        <f t="shared" si="2"/>
        <v>2.6774193548387094E-2</v>
      </c>
      <c r="H38" s="18">
        <f t="shared" si="2"/>
        <v>1.2903225806451613E-3</v>
      </c>
      <c r="I38" s="18">
        <f t="shared" si="2"/>
        <v>0.49310344827586206</v>
      </c>
      <c r="J38" s="18">
        <f t="shared" si="2"/>
        <v>0.12161290322580645</v>
      </c>
      <c r="K38" s="18">
        <f t="shared" si="2"/>
        <v>6.5666666666666679E-2</v>
      </c>
      <c r="L38" s="18">
        <f t="shared" si="2"/>
        <v>5.8064516129032254E-3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0.01</v>
      </c>
      <c r="D40" s="13">
        <f t="shared" si="3"/>
        <v>0.47000000000000003</v>
      </c>
      <c r="E40" s="13">
        <f t="shared" si="3"/>
        <v>0.49000000000000005</v>
      </c>
      <c r="F40" s="13">
        <f t="shared" si="3"/>
        <v>1.8499999999999999</v>
      </c>
      <c r="G40" s="13">
        <f t="shared" si="3"/>
        <v>2.6799999999999997</v>
      </c>
      <c r="H40" s="13">
        <f t="shared" si="3"/>
        <v>2.7199999999999998</v>
      </c>
      <c r="I40" s="13">
        <f t="shared" si="3"/>
        <v>17.02</v>
      </c>
      <c r="J40" s="13">
        <f t="shared" si="3"/>
        <v>20.79</v>
      </c>
      <c r="K40" s="13">
        <f t="shared" si="3"/>
        <v>22.759999999999998</v>
      </c>
      <c r="L40" s="13">
        <f t="shared" si="3"/>
        <v>22.939999999999998</v>
      </c>
      <c r="M40" s="13">
        <f t="shared" si="3"/>
        <v>22.939999999999998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25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0.05</v>
      </c>
      <c r="E5" s="8">
        <f t="shared" si="0"/>
        <v>0.75000000000000011</v>
      </c>
      <c r="F5" s="8">
        <f t="shared" si="0"/>
        <v>0.75000000000000011</v>
      </c>
      <c r="G5" s="8">
        <f t="shared" si="0"/>
        <v>2.33</v>
      </c>
      <c r="H5" s="8">
        <f t="shared" si="0"/>
        <v>4.01</v>
      </c>
      <c r="I5" s="8">
        <f t="shared" si="0"/>
        <v>4.1399999999999997</v>
      </c>
      <c r="J5" s="8">
        <f t="shared" si="0"/>
        <v>18.259999999999998</v>
      </c>
      <c r="K5" s="8">
        <f t="shared" si="0"/>
        <v>22.49</v>
      </c>
      <c r="L5" s="8">
        <f t="shared" si="0"/>
        <v>24.82</v>
      </c>
      <c r="M5" s="9">
        <f t="shared" si="0"/>
        <v>25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0.71</v>
      </c>
      <c r="K6" s="13">
        <v>1.1499999999999999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0.05</v>
      </c>
      <c r="K7" s="13">
        <v>0.51</v>
      </c>
      <c r="L7" s="12">
        <v>0</v>
      </c>
      <c r="M7" s="12">
        <v>0</v>
      </c>
      <c r="N7" s="2">
        <v>2</v>
      </c>
    </row>
    <row r="8" spans="1:14" ht="14.4" customHeight="1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0.67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ht="14.4" customHeight="1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0.56000000000000005</v>
      </c>
      <c r="K9" s="13">
        <v>0.37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0.12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0.86</v>
      </c>
      <c r="J11" s="13">
        <v>0.45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1.68</v>
      </c>
      <c r="H12" s="12">
        <v>0</v>
      </c>
      <c r="I12" s="13">
        <v>7.0000000000000007E-2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3.82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3.64</v>
      </c>
      <c r="J14" s="12">
        <v>0</v>
      </c>
      <c r="K14" s="12">
        <v>0</v>
      </c>
      <c r="L14" s="13">
        <v>0.18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1.45</v>
      </c>
      <c r="J15" s="13">
        <v>0.08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0.06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0.08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0.22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1.1599999999999999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0.42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0.67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0.18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0.53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2.13</v>
      </c>
      <c r="J32" s="13">
        <v>0.32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1.1499999999999999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0.03</v>
      </c>
      <c r="E35" s="12">
        <v>0</v>
      </c>
      <c r="F35" s="12">
        <v>0</v>
      </c>
      <c r="G35" s="12">
        <v>0</v>
      </c>
      <c r="H35" s="13">
        <v>7.0000000000000007E-2</v>
      </c>
      <c r="I35" s="12"/>
      <c r="J35" s="13">
        <v>1.53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0.05</v>
      </c>
      <c r="D37" s="16">
        <f t="shared" si="1"/>
        <v>0.70000000000000007</v>
      </c>
      <c r="E37" s="16">
        <f t="shared" si="1"/>
        <v>0</v>
      </c>
      <c r="F37" s="16">
        <f t="shared" si="1"/>
        <v>1.5799999999999998</v>
      </c>
      <c r="G37" s="16">
        <f t="shared" si="1"/>
        <v>1.68</v>
      </c>
      <c r="H37" s="16">
        <f t="shared" si="1"/>
        <v>0.13</v>
      </c>
      <c r="I37" s="16">
        <f t="shared" si="1"/>
        <v>14.12</v>
      </c>
      <c r="J37" s="16">
        <f t="shared" si="1"/>
        <v>4.2299999999999995</v>
      </c>
      <c r="K37" s="16">
        <f t="shared" si="1"/>
        <v>2.33</v>
      </c>
      <c r="L37" s="16">
        <f t="shared" si="1"/>
        <v>0.18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1.6129032258064516E-3</v>
      </c>
      <c r="D38" s="18">
        <f t="shared" si="2"/>
        <v>2.3333333333333334E-2</v>
      </c>
      <c r="E38" s="18">
        <f t="shared" si="2"/>
        <v>0</v>
      </c>
      <c r="F38" s="18">
        <f t="shared" si="2"/>
        <v>5.0967741935483868E-2</v>
      </c>
      <c r="G38" s="18">
        <f t="shared" si="2"/>
        <v>5.4193548387096772E-2</v>
      </c>
      <c r="H38" s="18">
        <f t="shared" si="2"/>
        <v>4.193548387096774E-3</v>
      </c>
      <c r="I38" s="18">
        <f t="shared" si="2"/>
        <v>0.48689655172413793</v>
      </c>
      <c r="J38" s="18">
        <f t="shared" si="2"/>
        <v>0.1364516129032258</v>
      </c>
      <c r="K38" s="18">
        <f t="shared" si="2"/>
        <v>7.7666666666666676E-2</v>
      </c>
      <c r="L38" s="18">
        <f t="shared" si="2"/>
        <v>5.8064516129032254E-3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0.05</v>
      </c>
      <c r="D40" s="13">
        <f t="shared" si="3"/>
        <v>0.75000000000000011</v>
      </c>
      <c r="E40" s="13">
        <f t="shared" si="3"/>
        <v>0.75000000000000011</v>
      </c>
      <c r="F40" s="13">
        <f t="shared" si="3"/>
        <v>2.33</v>
      </c>
      <c r="G40" s="13">
        <f t="shared" si="3"/>
        <v>4.01</v>
      </c>
      <c r="H40" s="13">
        <f t="shared" si="3"/>
        <v>4.1399999999999997</v>
      </c>
      <c r="I40" s="13">
        <f t="shared" si="3"/>
        <v>18.259999999999998</v>
      </c>
      <c r="J40" s="13">
        <f t="shared" si="3"/>
        <v>22.49</v>
      </c>
      <c r="K40" s="13">
        <f t="shared" si="3"/>
        <v>24.82</v>
      </c>
      <c r="L40" s="13">
        <f t="shared" si="3"/>
        <v>25</v>
      </c>
      <c r="M40" s="13">
        <f t="shared" si="3"/>
        <v>25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J30" sqref="J30"/>
    </sheetView>
  </sheetViews>
  <sheetFormatPr defaultRowHeight="14.4"/>
  <sheetData>
    <row r="1" spans="1:14" ht="15.6">
      <c r="E1" s="1" t="s">
        <v>25</v>
      </c>
    </row>
    <row r="2" spans="1:14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28.76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0.05</v>
      </c>
      <c r="E5" s="8">
        <f t="shared" si="0"/>
        <v>1.1400000000000001</v>
      </c>
      <c r="F5" s="8">
        <f t="shared" si="0"/>
        <v>1.1400000000000001</v>
      </c>
      <c r="G5" s="8">
        <f t="shared" si="0"/>
        <v>3.22</v>
      </c>
      <c r="H5" s="8">
        <f t="shared" si="0"/>
        <v>4.3900000000000006</v>
      </c>
      <c r="I5" s="8">
        <f t="shared" si="0"/>
        <v>4.4300000000000006</v>
      </c>
      <c r="J5" s="8">
        <f t="shared" si="0"/>
        <v>20.190000000000001</v>
      </c>
      <c r="K5" s="8">
        <f t="shared" si="0"/>
        <v>24.970000000000002</v>
      </c>
      <c r="L5" s="8">
        <f t="shared" si="0"/>
        <v>28.580000000000002</v>
      </c>
      <c r="M5" s="9">
        <f t="shared" si="0"/>
        <v>28.76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0.42</v>
      </c>
      <c r="K6" s="13">
        <v>1.51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0.19</v>
      </c>
      <c r="K7" s="13">
        <v>0.9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1.3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0.8</v>
      </c>
      <c r="K9" s="13">
        <v>0.6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1.2</v>
      </c>
      <c r="J11" s="13">
        <v>0.72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1.17</v>
      </c>
      <c r="H12" s="12">
        <v>0</v>
      </c>
      <c r="I12" s="13">
        <v>0.41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5.72</v>
      </c>
      <c r="J14" s="12">
        <v>0</v>
      </c>
      <c r="K14" s="12">
        <v>0</v>
      </c>
      <c r="L14" s="13">
        <v>0.18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2.1</v>
      </c>
      <c r="J15" s="13">
        <v>0.08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0.02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0.06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0.42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0.06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1.6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0.48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1.02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0.32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0.63</v>
      </c>
      <c r="K31" s="13">
        <v>0.2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2.6</v>
      </c>
      <c r="J32" s="13">
        <v>0.35</v>
      </c>
      <c r="K32" s="13">
        <v>0.08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1.89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7.0000000000000007E-2</v>
      </c>
      <c r="E35" s="12">
        <v>0</v>
      </c>
      <c r="F35" s="12">
        <v>0</v>
      </c>
      <c r="G35" s="12">
        <v>0</v>
      </c>
      <c r="H35" s="13">
        <v>0.02</v>
      </c>
      <c r="I35" s="12"/>
      <c r="J35" s="13">
        <v>1.59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0.05</v>
      </c>
      <c r="D37" s="16">
        <f t="shared" si="1"/>
        <v>1.0900000000000001</v>
      </c>
      <c r="E37" s="16">
        <f t="shared" si="1"/>
        <v>0</v>
      </c>
      <c r="F37" s="16">
        <f t="shared" si="1"/>
        <v>2.08</v>
      </c>
      <c r="G37" s="16">
        <f t="shared" si="1"/>
        <v>1.17</v>
      </c>
      <c r="H37" s="16">
        <f t="shared" si="1"/>
        <v>0.04</v>
      </c>
      <c r="I37" s="16">
        <f t="shared" si="1"/>
        <v>15.76</v>
      </c>
      <c r="J37" s="16">
        <f t="shared" si="1"/>
        <v>4.78</v>
      </c>
      <c r="K37" s="16">
        <f t="shared" si="1"/>
        <v>3.6100000000000003</v>
      </c>
      <c r="L37" s="16">
        <f t="shared" si="1"/>
        <v>0.18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1.6129032258064516E-3</v>
      </c>
      <c r="D38" s="18">
        <f t="shared" si="2"/>
        <v>3.6333333333333336E-2</v>
      </c>
      <c r="E38" s="18">
        <f t="shared" si="2"/>
        <v>0</v>
      </c>
      <c r="F38" s="18">
        <f t="shared" si="2"/>
        <v>6.7096774193548384E-2</v>
      </c>
      <c r="G38" s="18">
        <f t="shared" si="2"/>
        <v>3.7741935483870968E-2</v>
      </c>
      <c r="H38" s="18">
        <f t="shared" si="2"/>
        <v>1.2903225806451613E-3</v>
      </c>
      <c r="I38" s="18">
        <f t="shared" si="2"/>
        <v>0.54344827586206901</v>
      </c>
      <c r="J38" s="18">
        <f t="shared" si="2"/>
        <v>0.15419354838709678</v>
      </c>
      <c r="K38" s="18">
        <f t="shared" si="2"/>
        <v>0.12033333333333335</v>
      </c>
      <c r="L38" s="18">
        <f t="shared" si="2"/>
        <v>5.8064516129032254E-3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0.05</v>
      </c>
      <c r="D40" s="13">
        <f t="shared" si="3"/>
        <v>1.1400000000000001</v>
      </c>
      <c r="E40" s="13">
        <f t="shared" si="3"/>
        <v>1.1400000000000001</v>
      </c>
      <c r="F40" s="13">
        <f t="shared" si="3"/>
        <v>3.22</v>
      </c>
      <c r="G40" s="13">
        <f t="shared" si="3"/>
        <v>4.3900000000000006</v>
      </c>
      <c r="H40" s="13">
        <f t="shared" si="3"/>
        <v>4.4300000000000006</v>
      </c>
      <c r="I40" s="13">
        <f t="shared" si="3"/>
        <v>20.190000000000001</v>
      </c>
      <c r="J40" s="13">
        <f t="shared" si="3"/>
        <v>24.970000000000002</v>
      </c>
      <c r="K40" s="13">
        <f t="shared" si="3"/>
        <v>28.580000000000002</v>
      </c>
      <c r="L40" s="13">
        <f t="shared" si="3"/>
        <v>28.76</v>
      </c>
      <c r="M40" s="13">
        <f t="shared" si="3"/>
        <v>28.76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M22" sqref="M22"/>
    </sheetView>
  </sheetViews>
  <sheetFormatPr defaultRowHeight="14.4"/>
  <sheetData>
    <row r="1" spans="1:15" ht="15.6">
      <c r="E1" s="1" t="s">
        <v>25</v>
      </c>
    </row>
    <row r="2" spans="1: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spans="1:15">
      <c r="A4" s="11" t="s">
        <v>16</v>
      </c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21" t="s">
        <v>3</v>
      </c>
      <c r="O4" s="22" t="s">
        <v>16</v>
      </c>
    </row>
    <row r="5" spans="1:15" ht="15" thickBot="1">
      <c r="A5" s="7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  <c r="O5" s="26"/>
    </row>
    <row r="6" spans="1:15">
      <c r="A6" s="11"/>
      <c r="B6" s="27"/>
      <c r="C6" s="28"/>
      <c r="D6" s="29"/>
      <c r="E6" s="27"/>
      <c r="F6" s="29"/>
      <c r="G6" s="29"/>
      <c r="H6" s="29"/>
      <c r="I6" s="27"/>
      <c r="J6" s="27"/>
      <c r="K6" s="27"/>
      <c r="L6" s="27"/>
      <c r="M6" s="30"/>
      <c r="N6" s="31"/>
      <c r="O6" s="22"/>
    </row>
    <row r="7" spans="1:15">
      <c r="A7" s="11" t="s">
        <v>6</v>
      </c>
      <c r="B7" s="29">
        <f>CM!B37</f>
        <v>0</v>
      </c>
      <c r="C7" s="29">
        <f>CM!C37</f>
        <v>0.01</v>
      </c>
      <c r="D7" s="29">
        <f>CM!D37</f>
        <v>0.46</v>
      </c>
      <c r="E7" s="29">
        <f>CM!E37</f>
        <v>0.02</v>
      </c>
      <c r="F7" s="29">
        <f>CM!F37</f>
        <v>1.3599999999999999</v>
      </c>
      <c r="G7" s="29">
        <f>CM!G37</f>
        <v>0.83</v>
      </c>
      <c r="H7" s="29">
        <f>CM!H37</f>
        <v>0.04</v>
      </c>
      <c r="I7" s="29">
        <f>CM!I37</f>
        <v>14.299999999999999</v>
      </c>
      <c r="J7" s="29">
        <f>CM!J37</f>
        <v>3.77</v>
      </c>
      <c r="K7" s="29">
        <f>CM!K37</f>
        <v>1.9700000000000002</v>
      </c>
      <c r="L7" s="29">
        <f>CM!L37</f>
        <v>0.18</v>
      </c>
      <c r="M7" s="29">
        <f>CM!M37</f>
        <v>0</v>
      </c>
      <c r="N7" s="32">
        <f>SUM(B7:M7)</f>
        <v>22.939999999999998</v>
      </c>
      <c r="O7" s="22" t="s">
        <v>6</v>
      </c>
    </row>
    <row r="8" spans="1:15">
      <c r="A8" s="1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3"/>
      <c r="N8" s="32"/>
      <c r="O8" s="22"/>
    </row>
    <row r="9" spans="1:15">
      <c r="A9" s="11" t="s">
        <v>17</v>
      </c>
      <c r="B9" s="29">
        <f>'NIC-DAM'!B37</f>
        <v>0</v>
      </c>
      <c r="C9" s="29">
        <f>'NIC-DAM'!C37</f>
        <v>0.04</v>
      </c>
      <c r="D9" s="29">
        <f>'NIC-DAM'!D37</f>
        <v>0.61</v>
      </c>
      <c r="E9" s="29">
        <f>'NIC-DAM'!E37</f>
        <v>0</v>
      </c>
      <c r="F9" s="29">
        <f>'NIC-DAM'!F37</f>
        <v>1.3</v>
      </c>
      <c r="G9" s="29">
        <f>'NIC-DAM'!G37</f>
        <v>1.1000000000000001</v>
      </c>
      <c r="H9" s="29">
        <f>'NIC-DAM'!H37</f>
        <v>0.14000000000000001</v>
      </c>
      <c r="I9" s="29">
        <f>'NIC-DAM'!I37</f>
        <v>12.73</v>
      </c>
      <c r="J9" s="29">
        <f>'NIC-DAM'!J37</f>
        <v>3.88</v>
      </c>
      <c r="K9" s="29">
        <f>'NIC-DAM'!K37</f>
        <v>2.13</v>
      </c>
      <c r="L9" s="29">
        <f>'NIC-DAM'!L37</f>
        <v>0.23</v>
      </c>
      <c r="M9" s="29">
        <f>'NIC-DAM'!M37</f>
        <v>0</v>
      </c>
      <c r="N9" s="32">
        <f t="shared" ref="N9:N23" si="0">SUM(B9:M9)</f>
        <v>22.16</v>
      </c>
      <c r="O9" s="22" t="s">
        <v>17</v>
      </c>
    </row>
    <row r="10" spans="1:15">
      <c r="A10" s="1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3"/>
      <c r="N10" s="32"/>
      <c r="O10" s="22"/>
    </row>
    <row r="11" spans="1:15">
      <c r="A11" s="11" t="s">
        <v>18</v>
      </c>
      <c r="B11" s="29">
        <f>KENT!B37</f>
        <v>0</v>
      </c>
      <c r="C11" s="29">
        <f>KENT!C37</f>
        <v>0.05</v>
      </c>
      <c r="D11" s="29">
        <f>KENT!D37</f>
        <v>1.3800000000000001</v>
      </c>
      <c r="E11" s="29">
        <f>KENT!E37</f>
        <v>0</v>
      </c>
      <c r="F11" s="29">
        <f>KENT!F37</f>
        <v>2.02</v>
      </c>
      <c r="G11" s="29">
        <f>KENT!G37</f>
        <v>1.05</v>
      </c>
      <c r="H11" s="29">
        <f>KENT!H37</f>
        <v>0.16</v>
      </c>
      <c r="I11" s="29">
        <f>KENT!I37</f>
        <v>17.09</v>
      </c>
      <c r="J11" s="29">
        <f>KENT!J37</f>
        <v>5.91</v>
      </c>
      <c r="K11" s="29">
        <f>KENT!K37</f>
        <v>3.05</v>
      </c>
      <c r="L11" s="29">
        <f>KENT!L37</f>
        <v>0.39</v>
      </c>
      <c r="M11" s="29">
        <f>KENT!M37</f>
        <v>0</v>
      </c>
      <c r="N11" s="32">
        <f t="shared" si="0"/>
        <v>31.1</v>
      </c>
      <c r="O11" s="22" t="s">
        <v>18</v>
      </c>
    </row>
    <row r="12" spans="1:15">
      <c r="A12" s="1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3"/>
      <c r="N12" s="32"/>
      <c r="O12" s="22"/>
    </row>
    <row r="13" spans="1:15">
      <c r="A13" s="11" t="s">
        <v>19</v>
      </c>
      <c r="B13" s="29">
        <f>ALPINE!B37</f>
        <v>0</v>
      </c>
      <c r="C13" s="29">
        <f>ALPINE!C37</f>
        <v>0.18</v>
      </c>
      <c r="D13" s="29">
        <f>ALPINE!D37</f>
        <v>1.32</v>
      </c>
      <c r="E13" s="29">
        <f>ALPINE!E37</f>
        <v>0</v>
      </c>
      <c r="F13" s="29">
        <f>ALPINE!F37</f>
        <v>3.11</v>
      </c>
      <c r="G13" s="29">
        <f>ALPINE!G37</f>
        <v>1</v>
      </c>
      <c r="H13" s="29">
        <f>ALPINE!H37</f>
        <v>0.21</v>
      </c>
      <c r="I13" s="29">
        <f>ALPINE!I37</f>
        <v>20.159999999999997</v>
      </c>
      <c r="J13" s="29">
        <f>ALPINE!J37</f>
        <v>5.7100000000000009</v>
      </c>
      <c r="K13" s="29">
        <f>ALPINE!K37</f>
        <v>2.9899999999999998</v>
      </c>
      <c r="L13" s="29">
        <f>ALPINE!L37</f>
        <v>0.56000000000000005</v>
      </c>
      <c r="M13" s="29">
        <f>ALPINE!M37</f>
        <v>0</v>
      </c>
      <c r="N13" s="32">
        <f t="shared" si="0"/>
        <v>35.24</v>
      </c>
      <c r="O13" s="22" t="s">
        <v>19</v>
      </c>
    </row>
    <row r="14" spans="1:15">
      <c r="A14" s="1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3"/>
      <c r="N14" s="32"/>
      <c r="O14" s="22"/>
    </row>
    <row r="15" spans="1:15">
      <c r="A15" s="11" t="s">
        <v>20</v>
      </c>
      <c r="B15" s="29">
        <f>'BON TEMPE'!B37</f>
        <v>0</v>
      </c>
      <c r="C15" s="29">
        <f>'BON TEMPE'!C37</f>
        <v>0.03</v>
      </c>
      <c r="D15" s="29">
        <f>'BON TEMPE'!D37</f>
        <v>1.4200000000000002</v>
      </c>
      <c r="E15" s="29">
        <f>'BON TEMPE'!E37</f>
        <v>0</v>
      </c>
      <c r="F15" s="29">
        <f>'BON TEMPE'!F37</f>
        <v>1.97</v>
      </c>
      <c r="G15" s="29">
        <f>'BON TEMPE'!G37</f>
        <v>1.05</v>
      </c>
      <c r="H15" s="29">
        <f>'BON TEMPE'!H37</f>
        <v>9.0000000000000011E-2</v>
      </c>
      <c r="I15" s="29">
        <f>'BON TEMPE'!I37</f>
        <v>15.649999999999999</v>
      </c>
      <c r="J15" s="29">
        <f>'BON TEMPE'!J37</f>
        <v>4.6500000000000004</v>
      </c>
      <c r="K15" s="29">
        <f>'BON TEMPE'!K37</f>
        <v>1.51</v>
      </c>
      <c r="L15" s="29">
        <f>'BON TEMPE'!L37</f>
        <v>0.26</v>
      </c>
      <c r="M15" s="29">
        <f>'BON TEMPE'!M37</f>
        <v>0</v>
      </c>
      <c r="N15" s="32">
        <f t="shared" si="0"/>
        <v>26.630000000000003</v>
      </c>
      <c r="O15" s="22" t="s">
        <v>20</v>
      </c>
    </row>
    <row r="16" spans="1:15">
      <c r="A16" s="1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3"/>
      <c r="N16" s="32"/>
      <c r="O16" s="22"/>
    </row>
    <row r="17" spans="1:15">
      <c r="A17" s="11" t="s">
        <v>21</v>
      </c>
      <c r="B17" s="29">
        <f>LAGUNITAS!B37</f>
        <v>0</v>
      </c>
      <c r="C17" s="29">
        <f>LAGUNITAS!C37</f>
        <v>0.03</v>
      </c>
      <c r="D17" s="29">
        <f>LAGUNITAS!D37</f>
        <v>1.1100000000000001</v>
      </c>
      <c r="E17" s="29">
        <f>LAGUNITAS!E37</f>
        <v>0.02</v>
      </c>
      <c r="F17" s="29">
        <f>LAGUNITAS!F37</f>
        <v>1.46</v>
      </c>
      <c r="G17" s="29">
        <f>LAGUNITAS!G37</f>
        <v>1.17</v>
      </c>
      <c r="H17" s="29">
        <f>LAGUNITAS!H37</f>
        <v>0.01</v>
      </c>
      <c r="I17" s="29">
        <f>LAGUNITAS!I37</f>
        <v>21.340000000000003</v>
      </c>
      <c r="J17" s="29">
        <f>LAGUNITAS!J37</f>
        <v>5.8</v>
      </c>
      <c r="K17" s="29">
        <f>LAGUNITAS!K37</f>
        <v>2.2799999999999998</v>
      </c>
      <c r="L17" s="29">
        <f>LAGUNITAS!L37</f>
        <v>0.18000000000000002</v>
      </c>
      <c r="M17" s="29">
        <f>LAGUNITAS!M37</f>
        <v>0</v>
      </c>
      <c r="N17" s="32">
        <f t="shared" si="0"/>
        <v>33.400000000000006</v>
      </c>
      <c r="O17" s="22" t="s">
        <v>21</v>
      </c>
    </row>
    <row r="18" spans="1:15">
      <c r="A18" s="1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3"/>
      <c r="N18" s="32"/>
      <c r="O18" s="22"/>
    </row>
    <row r="19" spans="1:15">
      <c r="A19" s="11" t="s">
        <v>22</v>
      </c>
      <c r="B19" s="29">
        <f>PHOENIX!B37</f>
        <v>0</v>
      </c>
      <c r="C19" s="29">
        <f>PHOENIX!C37</f>
        <v>0</v>
      </c>
      <c r="D19" s="29">
        <f>PHOENIX!D37</f>
        <v>0.83000000000000007</v>
      </c>
      <c r="E19" s="29">
        <f>PHOENIX!E37</f>
        <v>0</v>
      </c>
      <c r="F19" s="29">
        <f>PHOENIX!F37</f>
        <v>1.23</v>
      </c>
      <c r="G19" s="29">
        <f>PHOENIX!G37</f>
        <v>0.95</v>
      </c>
      <c r="H19" s="29">
        <f>PHOENIX!H37</f>
        <v>0.06</v>
      </c>
      <c r="I19" s="29">
        <f>PHOENIX!I37</f>
        <v>12.44</v>
      </c>
      <c r="J19" s="29">
        <f>PHOENIX!J37</f>
        <v>3.99</v>
      </c>
      <c r="K19" s="29">
        <f>PHOENIX!K37</f>
        <v>2.8200000000000003</v>
      </c>
      <c r="L19" s="29">
        <f>PHOENIX!L37</f>
        <v>0.06</v>
      </c>
      <c r="M19" s="29">
        <f>PHOENIX!M37</f>
        <v>0</v>
      </c>
      <c r="N19" s="32">
        <f t="shared" si="0"/>
        <v>22.38</v>
      </c>
      <c r="O19" s="22" t="s">
        <v>22</v>
      </c>
    </row>
    <row r="20" spans="1:15">
      <c r="A20" s="1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3"/>
      <c r="N20" s="32"/>
      <c r="O20" s="22"/>
    </row>
    <row r="21" spans="1:15">
      <c r="A21" s="11" t="s">
        <v>12</v>
      </c>
      <c r="B21" s="29">
        <f>SOULAJULE!B37</f>
        <v>0</v>
      </c>
      <c r="C21" s="29">
        <f>SOULAJULE!C37</f>
        <v>0.04</v>
      </c>
      <c r="D21" s="29">
        <f>SOULAJULE!D37</f>
        <v>0.98</v>
      </c>
      <c r="E21" s="29">
        <f>SOULAJULE!E37</f>
        <v>0</v>
      </c>
      <c r="F21" s="29">
        <f>SOULAJULE!F37</f>
        <v>1.6099999999999999</v>
      </c>
      <c r="G21" s="29">
        <f>SOULAJULE!G37</f>
        <v>0.56000000000000005</v>
      </c>
      <c r="H21" s="29">
        <f>SOULAJULE!H37</f>
        <v>0</v>
      </c>
      <c r="I21" s="29">
        <f>SOULAJULE!I37</f>
        <v>14.58</v>
      </c>
      <c r="J21" s="29">
        <f>SOULAJULE!J37</f>
        <v>3.7600000000000002</v>
      </c>
      <c r="K21" s="29">
        <f>SOULAJULE!K37</f>
        <v>1.8</v>
      </c>
      <c r="L21" s="29">
        <f>SOULAJULE!L37</f>
        <v>0.64</v>
      </c>
      <c r="M21" s="29">
        <f>SOULAJULE!M37</f>
        <v>0</v>
      </c>
      <c r="N21" s="32">
        <f t="shared" si="0"/>
        <v>23.970000000000002</v>
      </c>
      <c r="O21" s="22" t="s">
        <v>12</v>
      </c>
    </row>
    <row r="22" spans="1:15">
      <c r="A22" s="1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3"/>
      <c r="N22" s="32"/>
      <c r="O22" s="22"/>
    </row>
    <row r="23" spans="1:15">
      <c r="A23" s="11" t="s">
        <v>13</v>
      </c>
      <c r="B23" s="29">
        <f>'NIC-TOWN'!B37</f>
        <v>0</v>
      </c>
      <c r="C23" s="29">
        <f>'NIC-TOWN'!C37</f>
        <v>0</v>
      </c>
      <c r="D23" s="29">
        <f>'NIC-TOWN'!D37</f>
        <v>0.49</v>
      </c>
      <c r="E23" s="29">
        <f>'NIC-TOWN'!E37</f>
        <v>0</v>
      </c>
      <c r="F23" s="29">
        <f>'NIC-TOWN'!F37</f>
        <v>1.46</v>
      </c>
      <c r="G23" s="29">
        <f>'NIC-TOWN'!G37</f>
        <v>1.27</v>
      </c>
      <c r="H23" s="29">
        <f>'NIC-TOWN'!H37</f>
        <v>0.1</v>
      </c>
      <c r="I23" s="29">
        <f>'NIC-TOWN'!I37</f>
        <v>12.229999999999999</v>
      </c>
      <c r="J23" s="29">
        <f>'NIC-TOWN'!J37</f>
        <v>4</v>
      </c>
      <c r="K23" s="29">
        <f>'NIC-TOWN'!K37</f>
        <v>2.3200000000000003</v>
      </c>
      <c r="L23" s="29">
        <f>'NIC-TOWN'!L37</f>
        <v>0.08</v>
      </c>
      <c r="M23" s="29">
        <f>'NIC-TOWN'!M37</f>
        <v>0</v>
      </c>
      <c r="N23" s="32">
        <f t="shared" si="0"/>
        <v>21.949999999999996</v>
      </c>
      <c r="O23" s="22" t="s">
        <v>13</v>
      </c>
    </row>
    <row r="24" spans="1:15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3"/>
      <c r="N24" s="32"/>
      <c r="O24" s="22"/>
    </row>
    <row r="25" spans="1:15">
      <c r="A25" s="11" t="s">
        <v>23</v>
      </c>
      <c r="B25" s="29">
        <f>'TOCO-LOMA'!B37</f>
        <v>0</v>
      </c>
      <c r="C25" s="29">
        <f>'TOCO-LOMA'!C37</f>
        <v>0.05</v>
      </c>
      <c r="D25" s="29">
        <f>'TOCO-LOMA'!D37</f>
        <v>0.70000000000000007</v>
      </c>
      <c r="E25" s="29">
        <f>'TOCO-LOMA'!E37</f>
        <v>0</v>
      </c>
      <c r="F25" s="29">
        <f>'TOCO-LOMA'!F37</f>
        <v>1.5799999999999998</v>
      </c>
      <c r="G25" s="29">
        <f>'TOCO-LOMA'!G37</f>
        <v>1.68</v>
      </c>
      <c r="H25" s="29">
        <f>'TOCO-LOMA'!H37</f>
        <v>0.13</v>
      </c>
      <c r="I25" s="29">
        <f>'TOCO-LOMA'!I37</f>
        <v>14.12</v>
      </c>
      <c r="J25" s="29">
        <f>'TOCO-LOMA'!J37</f>
        <v>4.2299999999999995</v>
      </c>
      <c r="K25" s="29">
        <f>'TOCO-LOMA'!K37</f>
        <v>2.33</v>
      </c>
      <c r="L25" s="29">
        <f>'TOCO-LOMA'!L37</f>
        <v>0.18</v>
      </c>
      <c r="M25" s="29">
        <f>'TOCO-LOMA'!M37</f>
        <v>0</v>
      </c>
      <c r="N25" s="32">
        <f>SUM(B25:M25)</f>
        <v>25</v>
      </c>
      <c r="O25" s="22" t="s">
        <v>23</v>
      </c>
    </row>
    <row r="26" spans="1:15">
      <c r="A26" s="1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0"/>
      <c r="N26" s="34"/>
      <c r="O26" s="22"/>
    </row>
    <row r="27" spans="1:15">
      <c r="A27" s="11" t="s">
        <v>24</v>
      </c>
      <c r="B27" s="29">
        <f>'LAG RANGER'!B37</f>
        <v>0</v>
      </c>
      <c r="C27" s="29">
        <f>'LAG RANGER'!C37</f>
        <v>0.05</v>
      </c>
      <c r="D27" s="29">
        <f>'LAG RANGER'!D37</f>
        <v>1.0900000000000001</v>
      </c>
      <c r="E27" s="29">
        <f>'LAG RANGER'!E37</f>
        <v>0</v>
      </c>
      <c r="F27" s="29">
        <f>'LAG RANGER'!F37</f>
        <v>2.08</v>
      </c>
      <c r="G27" s="29">
        <f>'LAG RANGER'!G37</f>
        <v>1.17</v>
      </c>
      <c r="H27" s="29">
        <f>'LAG RANGER'!H37</f>
        <v>0.04</v>
      </c>
      <c r="I27" s="29">
        <f>'LAG RANGER'!I37</f>
        <v>15.76</v>
      </c>
      <c r="J27" s="29">
        <f>'LAG RANGER'!J37</f>
        <v>4.78</v>
      </c>
      <c r="K27" s="29">
        <f>'LAG RANGER'!K37</f>
        <v>3.6100000000000003</v>
      </c>
      <c r="L27" s="29">
        <f>'LAG RANGER'!L37</f>
        <v>0.18</v>
      </c>
      <c r="M27" s="29">
        <f>'LAG RANGER'!M37</f>
        <v>0</v>
      </c>
      <c r="N27" s="32">
        <f>SUM(B27:M27)</f>
        <v>28.76</v>
      </c>
      <c r="O27" s="35" t="s">
        <v>24</v>
      </c>
    </row>
    <row r="28" spans="1:15">
      <c r="A28" s="1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0"/>
      <c r="N28" s="36"/>
      <c r="O28" s="22"/>
    </row>
    <row r="29" spans="1:15">
      <c r="A29" s="37" t="s">
        <v>4</v>
      </c>
      <c r="B29" s="38">
        <f>AVERAGE(B7:B27)</f>
        <v>0</v>
      </c>
      <c r="C29" s="38">
        <f t="shared" ref="C29:N29" si="1">AVERAGE(C7:C27)</f>
        <v>4.363636363636364E-2</v>
      </c>
      <c r="D29" s="38">
        <f t="shared" si="1"/>
        <v>0.94454545454545458</v>
      </c>
      <c r="E29" s="38">
        <f t="shared" si="1"/>
        <v>3.6363636363636364E-3</v>
      </c>
      <c r="F29" s="38">
        <f t="shared" si="1"/>
        <v>1.7436363636363637</v>
      </c>
      <c r="G29" s="38">
        <f t="shared" si="1"/>
        <v>1.0754545454545454</v>
      </c>
      <c r="H29" s="38">
        <f t="shared" si="1"/>
        <v>8.9090909090909096E-2</v>
      </c>
      <c r="I29" s="38">
        <f t="shared" si="1"/>
        <v>15.490909090909092</v>
      </c>
      <c r="J29" s="38">
        <f t="shared" si="1"/>
        <v>4.5890909090909089</v>
      </c>
      <c r="K29" s="38">
        <f t="shared" si="1"/>
        <v>2.4372727272727275</v>
      </c>
      <c r="L29" s="38">
        <f t="shared" si="1"/>
        <v>0.26727272727272733</v>
      </c>
      <c r="M29" s="38">
        <f t="shared" si="1"/>
        <v>0</v>
      </c>
      <c r="N29" s="38">
        <f t="shared" si="1"/>
        <v>26.684545454545454</v>
      </c>
      <c r="O29" s="39" t="s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22.16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0.04</v>
      </c>
      <c r="E5" s="8">
        <f t="shared" si="0"/>
        <v>0.65</v>
      </c>
      <c r="F5" s="8">
        <f t="shared" si="0"/>
        <v>0.65</v>
      </c>
      <c r="G5" s="8">
        <f t="shared" si="0"/>
        <v>1.9500000000000002</v>
      </c>
      <c r="H5" s="8">
        <f t="shared" si="0"/>
        <v>3.0500000000000003</v>
      </c>
      <c r="I5" s="8">
        <f t="shared" si="0"/>
        <v>3.1900000000000004</v>
      </c>
      <c r="J5" s="8">
        <f t="shared" si="0"/>
        <v>15.920000000000002</v>
      </c>
      <c r="K5" s="8">
        <f t="shared" si="0"/>
        <v>19.8</v>
      </c>
      <c r="L5" s="8">
        <f t="shared" si="0"/>
        <v>21.93</v>
      </c>
      <c r="M5" s="9">
        <f t="shared" si="0"/>
        <v>22.16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0.71</v>
      </c>
      <c r="K6" s="13">
        <v>0.95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0.13</v>
      </c>
      <c r="K7" s="13">
        <v>0.5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0.63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0.54</v>
      </c>
      <c r="K9" s="13">
        <v>0.46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0.02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0.8</v>
      </c>
      <c r="J11" s="13">
        <v>0.38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1.1000000000000001</v>
      </c>
      <c r="H12" s="12">
        <v>0</v>
      </c>
      <c r="I12" s="13">
        <v>0.1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0.04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3.35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3.07</v>
      </c>
      <c r="J14" s="12">
        <v>0</v>
      </c>
      <c r="K14" s="12">
        <v>0</v>
      </c>
      <c r="L14" s="13">
        <v>0.23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1.4</v>
      </c>
      <c r="J15" s="13">
        <v>0.15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7.0000000000000007E-2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0.08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0.17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0.04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0.59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0.2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0.42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</v>
      </c>
      <c r="J32" s="13">
        <v>0.22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1.0900000000000001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0.02</v>
      </c>
      <c r="E35" s="12">
        <v>0</v>
      </c>
      <c r="F35" s="12">
        <v>0</v>
      </c>
      <c r="G35" s="12">
        <v>0</v>
      </c>
      <c r="H35" s="13">
        <v>7.0000000000000007E-2</v>
      </c>
      <c r="I35" s="12"/>
      <c r="J35" s="13">
        <v>1.33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0.04</v>
      </c>
      <c r="D37" s="16">
        <f t="shared" si="1"/>
        <v>0.61</v>
      </c>
      <c r="E37" s="16">
        <f t="shared" si="1"/>
        <v>0</v>
      </c>
      <c r="F37" s="16">
        <f t="shared" si="1"/>
        <v>1.3</v>
      </c>
      <c r="G37" s="16">
        <f t="shared" si="1"/>
        <v>1.1000000000000001</v>
      </c>
      <c r="H37" s="16">
        <f t="shared" si="1"/>
        <v>0.14000000000000001</v>
      </c>
      <c r="I37" s="16">
        <f t="shared" si="1"/>
        <v>12.73</v>
      </c>
      <c r="J37" s="16">
        <f t="shared" si="1"/>
        <v>3.88</v>
      </c>
      <c r="K37" s="16">
        <f t="shared" si="1"/>
        <v>2.13</v>
      </c>
      <c r="L37" s="16">
        <f t="shared" si="1"/>
        <v>0.23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1.2903225806451613E-3</v>
      </c>
      <c r="D38" s="18">
        <f t="shared" si="2"/>
        <v>2.0333333333333332E-2</v>
      </c>
      <c r="E38" s="18">
        <f t="shared" si="2"/>
        <v>0</v>
      </c>
      <c r="F38" s="18">
        <f t="shared" si="2"/>
        <v>4.1935483870967745E-2</v>
      </c>
      <c r="G38" s="18">
        <f t="shared" si="2"/>
        <v>3.5483870967741936E-2</v>
      </c>
      <c r="H38" s="18">
        <f t="shared" si="2"/>
        <v>4.5161290322580649E-3</v>
      </c>
      <c r="I38" s="18">
        <f t="shared" si="2"/>
        <v>0.43896551724137933</v>
      </c>
      <c r="J38" s="18">
        <f t="shared" si="2"/>
        <v>0.12516129032258064</v>
      </c>
      <c r="K38" s="18">
        <f t="shared" si="2"/>
        <v>7.0999999999999994E-2</v>
      </c>
      <c r="L38" s="18">
        <f t="shared" si="2"/>
        <v>7.4193548387096776E-3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0.04</v>
      </c>
      <c r="D40" s="13">
        <f t="shared" si="3"/>
        <v>0.65</v>
      </c>
      <c r="E40" s="13">
        <f t="shared" si="3"/>
        <v>0.65</v>
      </c>
      <c r="F40" s="13">
        <f t="shared" si="3"/>
        <v>1.9500000000000002</v>
      </c>
      <c r="G40" s="13">
        <f t="shared" si="3"/>
        <v>3.0500000000000003</v>
      </c>
      <c r="H40" s="13">
        <f t="shared" si="3"/>
        <v>3.1900000000000004</v>
      </c>
      <c r="I40" s="13">
        <f t="shared" si="3"/>
        <v>15.920000000000002</v>
      </c>
      <c r="J40" s="13">
        <f t="shared" si="3"/>
        <v>19.8</v>
      </c>
      <c r="K40" s="13">
        <f t="shared" si="3"/>
        <v>21.93</v>
      </c>
      <c r="L40" s="13">
        <f t="shared" si="3"/>
        <v>22.16</v>
      </c>
      <c r="M40" s="13">
        <f t="shared" si="3"/>
        <v>22.16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36" sqref="L36"/>
    </sheetView>
  </sheetViews>
  <sheetFormatPr defaultRowHeight="14.4"/>
  <sheetData>
    <row r="1" spans="1:14" ht="15.6">
      <c r="E1" s="1" t="s">
        <v>25</v>
      </c>
    </row>
    <row r="2" spans="1:14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31.1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0.05</v>
      </c>
      <c r="E5" s="8">
        <f t="shared" si="0"/>
        <v>1.4300000000000002</v>
      </c>
      <c r="F5" s="8">
        <f t="shared" si="0"/>
        <v>1.4300000000000002</v>
      </c>
      <c r="G5" s="8">
        <f t="shared" si="0"/>
        <v>3.45</v>
      </c>
      <c r="H5" s="8">
        <f t="shared" si="0"/>
        <v>4.5</v>
      </c>
      <c r="I5" s="8">
        <f t="shared" si="0"/>
        <v>4.66</v>
      </c>
      <c r="J5" s="8">
        <f t="shared" si="0"/>
        <v>21.75</v>
      </c>
      <c r="K5" s="8">
        <f t="shared" si="0"/>
        <v>27.66</v>
      </c>
      <c r="L5" s="8">
        <f t="shared" si="0"/>
        <v>30.71</v>
      </c>
      <c r="M5" s="9">
        <f t="shared" si="0"/>
        <v>31.1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1.45</v>
      </c>
      <c r="K6" s="13">
        <v>1.41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0.05</v>
      </c>
      <c r="K7" s="13">
        <v>0.67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0.8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0.98</v>
      </c>
      <c r="K9" s="13">
        <v>0.57999999999999996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0.09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1.04</v>
      </c>
      <c r="J11" s="13">
        <v>0.75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1.05</v>
      </c>
      <c r="H12" s="12">
        <v>0</v>
      </c>
      <c r="I12" s="13">
        <v>0.09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4.9000000000000004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4.78</v>
      </c>
      <c r="J14" s="12">
        <v>0</v>
      </c>
      <c r="K14" s="12">
        <v>0</v>
      </c>
      <c r="L14" s="13">
        <v>0.39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1.5</v>
      </c>
      <c r="J15" s="13">
        <v>0.06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0.09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0.05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0.49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0.04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0.52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1.3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0.3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0.5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2.2999999999999998</v>
      </c>
      <c r="J32" s="13">
        <v>0.31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1.1000000000000001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0.08</v>
      </c>
      <c r="E35" s="12">
        <v>0</v>
      </c>
      <c r="F35" s="12">
        <v>0</v>
      </c>
      <c r="G35" s="12">
        <v>0</v>
      </c>
      <c r="H35" s="13">
        <v>7.0000000000000007E-2</v>
      </c>
      <c r="I35" s="12"/>
      <c r="J35" s="13">
        <v>1.81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0.05</v>
      </c>
      <c r="D37" s="16">
        <f t="shared" si="1"/>
        <v>1.3800000000000001</v>
      </c>
      <c r="E37" s="16">
        <f t="shared" si="1"/>
        <v>0</v>
      </c>
      <c r="F37" s="16">
        <f t="shared" si="1"/>
        <v>2.02</v>
      </c>
      <c r="G37" s="16">
        <f t="shared" si="1"/>
        <v>1.05</v>
      </c>
      <c r="H37" s="16">
        <f t="shared" si="1"/>
        <v>0.16</v>
      </c>
      <c r="I37" s="16">
        <f t="shared" si="1"/>
        <v>17.09</v>
      </c>
      <c r="J37" s="16">
        <f t="shared" si="1"/>
        <v>5.91</v>
      </c>
      <c r="K37" s="16">
        <f t="shared" si="1"/>
        <v>3.05</v>
      </c>
      <c r="L37" s="16">
        <f t="shared" si="1"/>
        <v>0.39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1.6129032258064516E-3</v>
      </c>
      <c r="D38" s="18">
        <f t="shared" si="2"/>
        <v>4.6000000000000006E-2</v>
      </c>
      <c r="E38" s="18">
        <f t="shared" si="2"/>
        <v>0</v>
      </c>
      <c r="F38" s="18">
        <f t="shared" si="2"/>
        <v>6.5161290322580639E-2</v>
      </c>
      <c r="G38" s="18">
        <f t="shared" si="2"/>
        <v>3.3870967741935487E-2</v>
      </c>
      <c r="H38" s="18">
        <f t="shared" si="2"/>
        <v>5.1612903225806452E-3</v>
      </c>
      <c r="I38" s="18">
        <f t="shared" si="2"/>
        <v>0.58931034482758615</v>
      </c>
      <c r="J38" s="18">
        <f t="shared" si="2"/>
        <v>0.19064516129032258</v>
      </c>
      <c r="K38" s="18">
        <f t="shared" si="2"/>
        <v>0.10166666666666666</v>
      </c>
      <c r="L38" s="18">
        <f t="shared" si="2"/>
        <v>1.2580645161290323E-2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0.05</v>
      </c>
      <c r="D40" s="13">
        <f t="shared" si="3"/>
        <v>1.4300000000000002</v>
      </c>
      <c r="E40" s="13">
        <f t="shared" si="3"/>
        <v>1.4300000000000002</v>
      </c>
      <c r="F40" s="13">
        <f t="shared" si="3"/>
        <v>3.45</v>
      </c>
      <c r="G40" s="13">
        <f t="shared" si="3"/>
        <v>4.5</v>
      </c>
      <c r="H40" s="13">
        <f t="shared" si="3"/>
        <v>4.66</v>
      </c>
      <c r="I40" s="13">
        <f t="shared" si="3"/>
        <v>21.75</v>
      </c>
      <c r="J40" s="13">
        <f t="shared" si="3"/>
        <v>27.66</v>
      </c>
      <c r="K40" s="13">
        <f t="shared" si="3"/>
        <v>30.71</v>
      </c>
      <c r="L40" s="13">
        <f t="shared" si="3"/>
        <v>31.1</v>
      </c>
      <c r="M40" s="13">
        <f t="shared" si="3"/>
        <v>31.1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35.24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0.18</v>
      </c>
      <c r="E5" s="8">
        <f t="shared" si="0"/>
        <v>1.5</v>
      </c>
      <c r="F5" s="8">
        <f t="shared" si="0"/>
        <v>1.5</v>
      </c>
      <c r="G5" s="8">
        <f t="shared" si="0"/>
        <v>4.6099999999999994</v>
      </c>
      <c r="H5" s="8">
        <f t="shared" si="0"/>
        <v>5.6099999999999994</v>
      </c>
      <c r="I5" s="8">
        <f t="shared" si="0"/>
        <v>5.8199999999999994</v>
      </c>
      <c r="J5" s="8">
        <f t="shared" si="0"/>
        <v>25.979999999999997</v>
      </c>
      <c r="K5" s="8">
        <f t="shared" si="0"/>
        <v>31.689999999999998</v>
      </c>
      <c r="L5" s="8">
        <f t="shared" si="0"/>
        <v>34.68</v>
      </c>
      <c r="M5" s="9">
        <f t="shared" si="0"/>
        <v>35.24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0.57999999999999996</v>
      </c>
      <c r="K6" s="13">
        <v>1.26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0.14000000000000001</v>
      </c>
      <c r="K7" s="13">
        <v>0.55000000000000004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0.56999999999999995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1.02</v>
      </c>
      <c r="K9" s="13">
        <v>0.95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0.18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1.03</v>
      </c>
      <c r="J11" s="13">
        <v>1.17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</v>
      </c>
      <c r="H12" s="12">
        <v>0</v>
      </c>
      <c r="I12" s="13">
        <v>0.24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0.18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4.03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8.6</v>
      </c>
      <c r="J14" s="12">
        <v>0</v>
      </c>
      <c r="K14" s="12">
        <v>0</v>
      </c>
      <c r="L14" s="13">
        <v>0.56000000000000005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2.0699999999999998</v>
      </c>
      <c r="J15" s="13">
        <v>0.08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0.19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7.0000000000000007E-2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0.52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0.06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2.5499999999999998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0.56000000000000005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1.22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0.05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0.45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1.73</v>
      </c>
      <c r="J32" s="13">
        <v>0.37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1.24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0.1</v>
      </c>
      <c r="E35" s="12">
        <v>0</v>
      </c>
      <c r="F35" s="12">
        <v>0</v>
      </c>
      <c r="G35" s="12">
        <v>0</v>
      </c>
      <c r="H35" s="13">
        <v>0.02</v>
      </c>
      <c r="I35" s="12"/>
      <c r="J35" s="13">
        <v>1.9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0.18</v>
      </c>
      <c r="D37" s="16">
        <f t="shared" si="1"/>
        <v>1.32</v>
      </c>
      <c r="E37" s="16">
        <f t="shared" si="1"/>
        <v>0</v>
      </c>
      <c r="F37" s="16">
        <f t="shared" si="1"/>
        <v>3.11</v>
      </c>
      <c r="G37" s="16">
        <f t="shared" si="1"/>
        <v>1</v>
      </c>
      <c r="H37" s="16">
        <f t="shared" si="1"/>
        <v>0.21</v>
      </c>
      <c r="I37" s="16">
        <f t="shared" si="1"/>
        <v>20.159999999999997</v>
      </c>
      <c r="J37" s="16">
        <f t="shared" si="1"/>
        <v>5.7100000000000009</v>
      </c>
      <c r="K37" s="16">
        <f t="shared" si="1"/>
        <v>2.9899999999999998</v>
      </c>
      <c r="L37" s="16">
        <f t="shared" si="1"/>
        <v>0.56000000000000005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5.8064516129032254E-3</v>
      </c>
      <c r="D38" s="18">
        <f t="shared" si="2"/>
        <v>4.4000000000000004E-2</v>
      </c>
      <c r="E38" s="18">
        <f t="shared" si="2"/>
        <v>0</v>
      </c>
      <c r="F38" s="18">
        <f t="shared" si="2"/>
        <v>0.10032258064516128</v>
      </c>
      <c r="G38" s="18">
        <f t="shared" si="2"/>
        <v>3.2258064516129031E-2</v>
      </c>
      <c r="H38" s="18">
        <f t="shared" si="2"/>
        <v>6.7741935483870966E-3</v>
      </c>
      <c r="I38" s="18">
        <f t="shared" si="2"/>
        <v>0.69517241379310335</v>
      </c>
      <c r="J38" s="18">
        <f t="shared" si="2"/>
        <v>0.18419354838709681</v>
      </c>
      <c r="K38" s="18">
        <f t="shared" si="2"/>
        <v>9.9666666666666653E-2</v>
      </c>
      <c r="L38" s="18">
        <f t="shared" si="2"/>
        <v>1.806451612903226E-2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0.18</v>
      </c>
      <c r="D40" s="13">
        <f t="shared" si="3"/>
        <v>1.5</v>
      </c>
      <c r="E40" s="13">
        <f t="shared" si="3"/>
        <v>1.5</v>
      </c>
      <c r="F40" s="13">
        <f t="shared" si="3"/>
        <v>4.6099999999999994</v>
      </c>
      <c r="G40" s="13">
        <f t="shared" si="3"/>
        <v>5.6099999999999994</v>
      </c>
      <c r="H40" s="13">
        <f t="shared" si="3"/>
        <v>5.8199999999999994</v>
      </c>
      <c r="I40" s="13">
        <f t="shared" si="3"/>
        <v>25.979999999999997</v>
      </c>
      <c r="J40" s="13">
        <f t="shared" si="3"/>
        <v>31.689999999999998</v>
      </c>
      <c r="K40" s="13">
        <f t="shared" si="3"/>
        <v>34.68</v>
      </c>
      <c r="L40" s="13">
        <f t="shared" si="3"/>
        <v>35.24</v>
      </c>
      <c r="M40" s="13">
        <f t="shared" si="3"/>
        <v>35.24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26.630000000000003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0.03</v>
      </c>
      <c r="E5" s="8">
        <f t="shared" si="0"/>
        <v>1.4500000000000002</v>
      </c>
      <c r="F5" s="8">
        <f t="shared" si="0"/>
        <v>1.4500000000000002</v>
      </c>
      <c r="G5" s="8">
        <f t="shared" si="0"/>
        <v>3.42</v>
      </c>
      <c r="H5" s="8">
        <f t="shared" si="0"/>
        <v>4.47</v>
      </c>
      <c r="I5" s="8">
        <f t="shared" si="0"/>
        <v>4.5599999999999996</v>
      </c>
      <c r="J5" s="8">
        <f t="shared" si="0"/>
        <v>20.209999999999997</v>
      </c>
      <c r="K5" s="8">
        <f t="shared" si="0"/>
        <v>24.86</v>
      </c>
      <c r="L5" s="8">
        <f t="shared" si="0"/>
        <v>26.37</v>
      </c>
      <c r="M5" s="9">
        <f t="shared" si="0"/>
        <v>26.630000000000003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0.5</v>
      </c>
      <c r="K6" s="12">
        <v>0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0.16</v>
      </c>
      <c r="K7" s="13">
        <v>0.65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0.95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0.85</v>
      </c>
      <c r="K9" s="13">
        <v>0.68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1.1499999999999999</v>
      </c>
      <c r="J11" s="13">
        <v>0.77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1.05</v>
      </c>
      <c r="H12" s="12">
        <v>0</v>
      </c>
      <c r="I12" s="13">
        <v>0.28000000000000003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0.03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6.82</v>
      </c>
      <c r="J14" s="12">
        <v>0</v>
      </c>
      <c r="K14" s="12">
        <v>0</v>
      </c>
      <c r="L14" s="13">
        <v>0.26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2.0299999999999998</v>
      </c>
      <c r="J15" s="13">
        <v>0.06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7.0000000000000007E-2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0.05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0.46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0.04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1.42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0.55000000000000004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1.35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0.18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0.38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2.1</v>
      </c>
      <c r="J32" s="13">
        <v>0.35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1.77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7.0000000000000007E-2</v>
      </c>
      <c r="E35" s="12">
        <v>0</v>
      </c>
      <c r="F35" s="12">
        <v>0</v>
      </c>
      <c r="G35" s="12">
        <v>0</v>
      </c>
      <c r="H35" s="13">
        <v>0.02</v>
      </c>
      <c r="I35" s="12"/>
      <c r="J35" s="13">
        <v>1.58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0.03</v>
      </c>
      <c r="D37" s="16">
        <f t="shared" si="1"/>
        <v>1.4200000000000002</v>
      </c>
      <c r="E37" s="16">
        <f t="shared" si="1"/>
        <v>0</v>
      </c>
      <c r="F37" s="16">
        <f t="shared" si="1"/>
        <v>1.97</v>
      </c>
      <c r="G37" s="16">
        <f t="shared" si="1"/>
        <v>1.05</v>
      </c>
      <c r="H37" s="16">
        <f t="shared" si="1"/>
        <v>9.0000000000000011E-2</v>
      </c>
      <c r="I37" s="16">
        <f t="shared" si="1"/>
        <v>15.649999999999999</v>
      </c>
      <c r="J37" s="16">
        <f t="shared" si="1"/>
        <v>4.6500000000000004</v>
      </c>
      <c r="K37" s="16">
        <f t="shared" si="1"/>
        <v>1.51</v>
      </c>
      <c r="L37" s="16">
        <f t="shared" si="1"/>
        <v>0.26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9.6774193548387097E-4</v>
      </c>
      <c r="D38" s="18">
        <f t="shared" si="2"/>
        <v>4.7333333333333338E-2</v>
      </c>
      <c r="E38" s="18">
        <f t="shared" si="2"/>
        <v>0</v>
      </c>
      <c r="F38" s="18">
        <f t="shared" si="2"/>
        <v>6.3548387096774198E-2</v>
      </c>
      <c r="G38" s="18">
        <f t="shared" si="2"/>
        <v>3.3870967741935487E-2</v>
      </c>
      <c r="H38" s="18">
        <f t="shared" si="2"/>
        <v>2.9032258064516131E-3</v>
      </c>
      <c r="I38" s="18">
        <f t="shared" si="2"/>
        <v>0.53965517241379302</v>
      </c>
      <c r="J38" s="18">
        <f t="shared" si="2"/>
        <v>0.15000000000000002</v>
      </c>
      <c r="K38" s="18">
        <f t="shared" si="2"/>
        <v>5.0333333333333334E-2</v>
      </c>
      <c r="L38" s="18">
        <f t="shared" si="2"/>
        <v>8.3870967741935479E-3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0.03</v>
      </c>
      <c r="D40" s="13">
        <f t="shared" si="3"/>
        <v>1.4500000000000002</v>
      </c>
      <c r="E40" s="13">
        <f t="shared" si="3"/>
        <v>1.4500000000000002</v>
      </c>
      <c r="F40" s="13">
        <f t="shared" si="3"/>
        <v>3.42</v>
      </c>
      <c r="G40" s="13">
        <f t="shared" si="3"/>
        <v>4.47</v>
      </c>
      <c r="H40" s="13">
        <f t="shared" si="3"/>
        <v>4.5599999999999996</v>
      </c>
      <c r="I40" s="13">
        <f t="shared" si="3"/>
        <v>20.209999999999997</v>
      </c>
      <c r="J40" s="13">
        <f t="shared" si="3"/>
        <v>24.86</v>
      </c>
      <c r="K40" s="13">
        <f t="shared" si="3"/>
        <v>26.37</v>
      </c>
      <c r="L40" s="13">
        <f t="shared" si="3"/>
        <v>26.630000000000003</v>
      </c>
      <c r="M40" s="13">
        <f t="shared" si="3"/>
        <v>26.630000000000003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5"/>
  <sheetViews>
    <sheetView zoomScaleNormal="100" workbookViewId="0">
      <selection activeCell="L13" sqref="L13:L14"/>
    </sheetView>
  </sheetViews>
  <sheetFormatPr defaultRowHeight="14.4"/>
  <sheetData>
    <row r="1" spans="1:14" ht="15.6">
      <c r="E1" s="1" t="s">
        <v>25</v>
      </c>
    </row>
    <row r="2" spans="1:1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33.400000000000006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0.03</v>
      </c>
      <c r="E5" s="8">
        <f t="shared" si="0"/>
        <v>1.1400000000000001</v>
      </c>
      <c r="F5" s="8">
        <f t="shared" si="0"/>
        <v>1.1600000000000001</v>
      </c>
      <c r="G5" s="8">
        <f t="shared" si="0"/>
        <v>2.62</v>
      </c>
      <c r="H5" s="8">
        <f t="shared" si="0"/>
        <v>3.79</v>
      </c>
      <c r="I5" s="8">
        <f t="shared" si="0"/>
        <v>3.8</v>
      </c>
      <c r="J5" s="8">
        <f t="shared" si="0"/>
        <v>25.140000000000004</v>
      </c>
      <c r="K5" s="8">
        <f t="shared" si="0"/>
        <v>30.940000000000005</v>
      </c>
      <c r="L5" s="8">
        <f t="shared" si="0"/>
        <v>33.220000000000006</v>
      </c>
      <c r="M5" s="9">
        <f t="shared" si="0"/>
        <v>33.400000000000006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0.14000000000000001</v>
      </c>
      <c r="K6" s="13">
        <v>0.84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3">
        <v>1.35</v>
      </c>
      <c r="J7" s="13">
        <v>0.2</v>
      </c>
      <c r="K7" s="13">
        <v>0.16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0.01</v>
      </c>
      <c r="H8" s="12">
        <v>0</v>
      </c>
      <c r="I8" s="12">
        <v>0</v>
      </c>
      <c r="J8" s="13">
        <v>0.63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0.12</v>
      </c>
      <c r="K9" s="13">
        <v>0.65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3">
        <v>0.23</v>
      </c>
      <c r="J10" s="13">
        <v>0.65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1.1599999999999999</v>
      </c>
      <c r="H11" s="12">
        <v>0</v>
      </c>
      <c r="I11" s="13">
        <v>1.28</v>
      </c>
      <c r="J11" s="12">
        <v>0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3.21</v>
      </c>
      <c r="J12" s="13">
        <v>0.01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0.02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5.66</v>
      </c>
      <c r="J13" s="12">
        <v>0</v>
      </c>
      <c r="K13" s="12">
        <v>0</v>
      </c>
      <c r="L13" s="13">
        <v>0.17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3">
        <v>0.01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4.38</v>
      </c>
      <c r="J14" s="12">
        <v>0</v>
      </c>
      <c r="K14" s="12">
        <v>0</v>
      </c>
      <c r="L14" s="13">
        <v>0.01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0.01</v>
      </c>
      <c r="J15" s="13">
        <v>0.02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0.02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0.37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3">
        <v>0.02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0.01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3">
        <v>0.86</v>
      </c>
      <c r="G24" s="12">
        <v>0</v>
      </c>
      <c r="H24" s="12">
        <v>0</v>
      </c>
      <c r="I24" s="13">
        <v>0.02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3">
        <v>0.04</v>
      </c>
      <c r="E25" s="12">
        <v>0</v>
      </c>
      <c r="F25" s="13">
        <v>0.59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3">
        <v>1.01</v>
      </c>
      <c r="E26" s="12">
        <v>0</v>
      </c>
      <c r="F26" s="13">
        <v>0.01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3">
        <v>0.01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3">
        <v>0.01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3">
        <v>0.15</v>
      </c>
      <c r="K30" s="13">
        <v>0.55000000000000004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3">
        <v>2.5299999999999998</v>
      </c>
      <c r="J31" s="13">
        <v>0.73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0.11</v>
      </c>
      <c r="J32" s="13">
        <v>0.21</v>
      </c>
      <c r="K32" s="13">
        <v>0.06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2.16</v>
      </c>
      <c r="J33" s="13">
        <v>0.02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3">
        <v>1.53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0.06</v>
      </c>
      <c r="E35" s="12">
        <v>0</v>
      </c>
      <c r="F35" s="12">
        <v>0</v>
      </c>
      <c r="G35" s="12">
        <v>0</v>
      </c>
      <c r="H35" s="12">
        <v>0.01</v>
      </c>
      <c r="I35" s="12"/>
      <c r="J35" s="13">
        <v>0.03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3">
        <v>1.36</v>
      </c>
      <c r="K36" s="12"/>
      <c r="L36" s="12">
        <v>0</v>
      </c>
      <c r="M36" s="12"/>
      <c r="N36" s="14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0.03</v>
      </c>
      <c r="D37" s="16">
        <f t="shared" si="1"/>
        <v>1.1100000000000001</v>
      </c>
      <c r="E37" s="16">
        <f t="shared" si="1"/>
        <v>0.02</v>
      </c>
      <c r="F37" s="16">
        <f t="shared" si="1"/>
        <v>1.46</v>
      </c>
      <c r="G37" s="16">
        <f t="shared" si="1"/>
        <v>1.17</v>
      </c>
      <c r="H37" s="16">
        <f t="shared" si="1"/>
        <v>0.01</v>
      </c>
      <c r="I37" s="16">
        <f t="shared" si="1"/>
        <v>21.340000000000003</v>
      </c>
      <c r="J37" s="16">
        <f t="shared" si="1"/>
        <v>5.8</v>
      </c>
      <c r="K37" s="16">
        <f t="shared" si="1"/>
        <v>2.2799999999999998</v>
      </c>
      <c r="L37" s="16">
        <f t="shared" si="1"/>
        <v>0.18000000000000002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9.6774193548387097E-4</v>
      </c>
      <c r="D38" s="18">
        <f t="shared" si="2"/>
        <v>3.7000000000000005E-2</v>
      </c>
      <c r="E38" s="18">
        <f t="shared" si="2"/>
        <v>6.4516129032258064E-4</v>
      </c>
      <c r="F38" s="18">
        <f t="shared" si="2"/>
        <v>4.7096774193548387E-2</v>
      </c>
      <c r="G38" s="18">
        <f t="shared" si="2"/>
        <v>3.7741935483870968E-2</v>
      </c>
      <c r="H38" s="18">
        <f t="shared" si="2"/>
        <v>3.2258064516129032E-4</v>
      </c>
      <c r="I38" s="18">
        <f t="shared" si="2"/>
        <v>0.73586206896551731</v>
      </c>
      <c r="J38" s="18">
        <f t="shared" si="2"/>
        <v>0.18709677419354839</v>
      </c>
      <c r="K38" s="18">
        <f t="shared" si="2"/>
        <v>7.5999999999999998E-2</v>
      </c>
      <c r="L38" s="18">
        <f t="shared" si="2"/>
        <v>5.8064516129032262E-3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0.03</v>
      </c>
      <c r="D40" s="13">
        <f t="shared" si="3"/>
        <v>1.1400000000000001</v>
      </c>
      <c r="E40" s="13">
        <f t="shared" si="3"/>
        <v>1.1600000000000001</v>
      </c>
      <c r="F40" s="13">
        <f t="shared" si="3"/>
        <v>2.62</v>
      </c>
      <c r="G40" s="13">
        <f t="shared" si="3"/>
        <v>3.79</v>
      </c>
      <c r="H40" s="13">
        <f t="shared" si="3"/>
        <v>3.8</v>
      </c>
      <c r="I40" s="13">
        <f t="shared" si="3"/>
        <v>25.140000000000004</v>
      </c>
      <c r="J40" s="13">
        <f t="shared" si="3"/>
        <v>30.940000000000005</v>
      </c>
      <c r="K40" s="13">
        <f t="shared" si="3"/>
        <v>33.220000000000006</v>
      </c>
      <c r="L40" s="13">
        <f t="shared" si="3"/>
        <v>33.400000000000006</v>
      </c>
      <c r="M40" s="13">
        <f t="shared" si="3"/>
        <v>33.400000000000006</v>
      </c>
      <c r="N40" s="19" t="s">
        <v>5</v>
      </c>
    </row>
    <row r="54" spans="17:29">
      <c r="Q54" s="4"/>
      <c r="R54" s="5">
        <v>41456</v>
      </c>
      <c r="S54" s="5">
        <v>41487</v>
      </c>
      <c r="T54" s="5">
        <v>41518</v>
      </c>
      <c r="U54" s="5">
        <v>41548</v>
      </c>
      <c r="V54" s="5">
        <v>41579</v>
      </c>
      <c r="W54" s="5">
        <v>41609</v>
      </c>
      <c r="X54" s="5">
        <v>41640</v>
      </c>
      <c r="Y54" s="5">
        <v>41671</v>
      </c>
      <c r="Z54" s="5">
        <v>41699</v>
      </c>
      <c r="AA54" s="5">
        <v>41730</v>
      </c>
      <c r="AB54" s="5">
        <v>41760</v>
      </c>
      <c r="AC54" s="5">
        <v>41791</v>
      </c>
    </row>
    <row r="55" spans="17:29">
      <c r="Q55" s="11">
        <v>1</v>
      </c>
      <c r="R55" s="12">
        <f>B6</f>
        <v>0</v>
      </c>
      <c r="S55" s="12">
        <f t="shared" ref="S55:AC70" si="4">C6</f>
        <v>0</v>
      </c>
      <c r="T55" s="12">
        <f t="shared" si="4"/>
        <v>0</v>
      </c>
      <c r="U55" s="12">
        <f t="shared" si="4"/>
        <v>0</v>
      </c>
      <c r="V55" s="12">
        <f t="shared" si="4"/>
        <v>0</v>
      </c>
      <c r="W55" s="12">
        <f t="shared" si="4"/>
        <v>0</v>
      </c>
      <c r="X55" s="12">
        <f t="shared" si="4"/>
        <v>0</v>
      </c>
      <c r="Y55" s="12">
        <f t="shared" si="4"/>
        <v>0</v>
      </c>
      <c r="Z55" s="12">
        <f t="shared" si="4"/>
        <v>0.14000000000000001</v>
      </c>
      <c r="AA55" s="12">
        <f t="shared" si="4"/>
        <v>0.84</v>
      </c>
      <c r="AB55" s="12">
        <f t="shared" si="4"/>
        <v>0</v>
      </c>
      <c r="AC55" s="12">
        <f t="shared" si="4"/>
        <v>0</v>
      </c>
    </row>
    <row r="56" spans="17:29">
      <c r="Q56" s="11">
        <v>2</v>
      </c>
      <c r="R56" s="12">
        <f t="shared" ref="R56:AC85" si="5">B7</f>
        <v>0</v>
      </c>
      <c r="S56" s="12">
        <f t="shared" si="4"/>
        <v>0</v>
      </c>
      <c r="T56" s="12">
        <f t="shared" si="4"/>
        <v>0</v>
      </c>
      <c r="U56" s="12">
        <f t="shared" si="4"/>
        <v>0</v>
      </c>
      <c r="V56" s="12">
        <f t="shared" si="4"/>
        <v>0</v>
      </c>
      <c r="W56" s="12">
        <f t="shared" si="4"/>
        <v>0</v>
      </c>
      <c r="X56" s="12">
        <f t="shared" si="4"/>
        <v>0</v>
      </c>
      <c r="Y56" s="12">
        <f t="shared" si="4"/>
        <v>1.35</v>
      </c>
      <c r="Z56" s="12">
        <f t="shared" si="4"/>
        <v>0.2</v>
      </c>
      <c r="AA56" s="12">
        <f t="shared" si="4"/>
        <v>0.16</v>
      </c>
      <c r="AB56" s="12">
        <f t="shared" si="4"/>
        <v>0</v>
      </c>
      <c r="AC56" s="12">
        <f t="shared" si="4"/>
        <v>0</v>
      </c>
    </row>
    <row r="57" spans="17:29">
      <c r="Q57" s="11">
        <v>3</v>
      </c>
      <c r="R57" s="12">
        <f t="shared" si="5"/>
        <v>0</v>
      </c>
      <c r="S57" s="12">
        <f t="shared" si="4"/>
        <v>0</v>
      </c>
      <c r="T57" s="12">
        <f t="shared" si="4"/>
        <v>0</v>
      </c>
      <c r="U57" s="12">
        <f t="shared" si="4"/>
        <v>0</v>
      </c>
      <c r="V57" s="12">
        <f t="shared" si="4"/>
        <v>0</v>
      </c>
      <c r="W57" s="12">
        <f t="shared" si="4"/>
        <v>0.01</v>
      </c>
      <c r="X57" s="12">
        <f t="shared" si="4"/>
        <v>0</v>
      </c>
      <c r="Y57" s="12">
        <f t="shared" si="4"/>
        <v>0</v>
      </c>
      <c r="Z57" s="12">
        <f t="shared" si="4"/>
        <v>0.63</v>
      </c>
      <c r="AA57" s="12">
        <f t="shared" si="4"/>
        <v>0</v>
      </c>
      <c r="AB57" s="12">
        <f t="shared" si="4"/>
        <v>0</v>
      </c>
      <c r="AC57" s="12">
        <f t="shared" si="4"/>
        <v>0</v>
      </c>
    </row>
    <row r="58" spans="17:29">
      <c r="Q58" s="11">
        <v>4</v>
      </c>
      <c r="R58" s="12">
        <f t="shared" si="5"/>
        <v>0</v>
      </c>
      <c r="S58" s="12">
        <f t="shared" si="4"/>
        <v>0</v>
      </c>
      <c r="T58" s="12">
        <f t="shared" si="4"/>
        <v>0</v>
      </c>
      <c r="U58" s="12">
        <f t="shared" si="4"/>
        <v>0</v>
      </c>
      <c r="V58" s="12">
        <f t="shared" si="4"/>
        <v>0</v>
      </c>
      <c r="W58" s="12">
        <f t="shared" si="4"/>
        <v>0</v>
      </c>
      <c r="X58" s="12">
        <f t="shared" si="4"/>
        <v>0</v>
      </c>
      <c r="Y58" s="12">
        <f t="shared" si="4"/>
        <v>0</v>
      </c>
      <c r="Z58" s="12">
        <f t="shared" si="4"/>
        <v>0.12</v>
      </c>
      <c r="AA58" s="12">
        <f t="shared" si="4"/>
        <v>0.65</v>
      </c>
      <c r="AB58" s="12">
        <f t="shared" si="4"/>
        <v>0</v>
      </c>
      <c r="AC58" s="12">
        <f t="shared" si="4"/>
        <v>0</v>
      </c>
    </row>
    <row r="59" spans="17:29">
      <c r="Q59" s="11">
        <v>5</v>
      </c>
      <c r="R59" s="12">
        <f t="shared" si="5"/>
        <v>0</v>
      </c>
      <c r="S59" s="12">
        <f t="shared" si="4"/>
        <v>0</v>
      </c>
      <c r="T59" s="12">
        <f t="shared" si="4"/>
        <v>0</v>
      </c>
      <c r="U59" s="12">
        <f t="shared" si="4"/>
        <v>0</v>
      </c>
      <c r="V59" s="12">
        <f t="shared" si="4"/>
        <v>0</v>
      </c>
      <c r="W59" s="12">
        <f t="shared" si="4"/>
        <v>0</v>
      </c>
      <c r="X59" s="12">
        <f t="shared" si="4"/>
        <v>0</v>
      </c>
      <c r="Y59" s="12">
        <f t="shared" si="4"/>
        <v>0.23</v>
      </c>
      <c r="Z59" s="12">
        <f t="shared" si="4"/>
        <v>0.65</v>
      </c>
      <c r="AA59" s="12">
        <f t="shared" si="4"/>
        <v>0</v>
      </c>
      <c r="AB59" s="12">
        <f t="shared" si="4"/>
        <v>0</v>
      </c>
      <c r="AC59" s="12">
        <f t="shared" si="4"/>
        <v>0</v>
      </c>
    </row>
    <row r="60" spans="17:29">
      <c r="Q60" s="11">
        <v>6</v>
      </c>
      <c r="R60" s="12">
        <f t="shared" si="5"/>
        <v>0</v>
      </c>
      <c r="S60" s="12">
        <f t="shared" si="4"/>
        <v>0</v>
      </c>
      <c r="T60" s="12">
        <f t="shared" si="4"/>
        <v>0</v>
      </c>
      <c r="U60" s="12">
        <f t="shared" si="4"/>
        <v>0</v>
      </c>
      <c r="V60" s="12">
        <f t="shared" si="4"/>
        <v>0</v>
      </c>
      <c r="W60" s="12">
        <f t="shared" si="4"/>
        <v>1.1599999999999999</v>
      </c>
      <c r="X60" s="12">
        <f t="shared" si="4"/>
        <v>0</v>
      </c>
      <c r="Y60" s="12">
        <f t="shared" si="4"/>
        <v>1.28</v>
      </c>
      <c r="Z60" s="12">
        <f t="shared" si="4"/>
        <v>0</v>
      </c>
      <c r="AA60" s="12">
        <f t="shared" si="4"/>
        <v>0</v>
      </c>
      <c r="AB60" s="12">
        <f t="shared" si="4"/>
        <v>0</v>
      </c>
      <c r="AC60" s="12">
        <f t="shared" si="4"/>
        <v>0</v>
      </c>
    </row>
    <row r="61" spans="17:29">
      <c r="Q61" s="11">
        <v>7</v>
      </c>
      <c r="R61" s="12">
        <f t="shared" si="5"/>
        <v>0</v>
      </c>
      <c r="S61" s="12">
        <f t="shared" si="4"/>
        <v>0</v>
      </c>
      <c r="T61" s="12">
        <f t="shared" si="4"/>
        <v>0</v>
      </c>
      <c r="U61" s="12">
        <f t="shared" si="4"/>
        <v>0</v>
      </c>
      <c r="V61" s="12">
        <f t="shared" si="4"/>
        <v>0</v>
      </c>
      <c r="W61" s="12">
        <f t="shared" si="4"/>
        <v>0</v>
      </c>
      <c r="X61" s="12">
        <f t="shared" si="4"/>
        <v>0</v>
      </c>
      <c r="Y61" s="12">
        <f t="shared" si="4"/>
        <v>3.21</v>
      </c>
      <c r="Z61" s="12">
        <f t="shared" si="4"/>
        <v>0.01</v>
      </c>
      <c r="AA61" s="12">
        <f t="shared" si="4"/>
        <v>0</v>
      </c>
      <c r="AB61" s="12">
        <f t="shared" si="4"/>
        <v>0</v>
      </c>
      <c r="AC61" s="12">
        <f t="shared" si="4"/>
        <v>0</v>
      </c>
    </row>
    <row r="62" spans="17:29">
      <c r="Q62" s="11">
        <v>8</v>
      </c>
      <c r="R62" s="12">
        <f t="shared" si="5"/>
        <v>0</v>
      </c>
      <c r="S62" s="12">
        <f t="shared" si="4"/>
        <v>0.02</v>
      </c>
      <c r="T62" s="12">
        <f t="shared" si="4"/>
        <v>0</v>
      </c>
      <c r="U62" s="12">
        <f t="shared" si="4"/>
        <v>0</v>
      </c>
      <c r="V62" s="12">
        <f t="shared" si="4"/>
        <v>0</v>
      </c>
      <c r="W62" s="12">
        <f t="shared" si="4"/>
        <v>0</v>
      </c>
      <c r="X62" s="12">
        <f t="shared" si="4"/>
        <v>0</v>
      </c>
      <c r="Y62" s="12">
        <f t="shared" si="4"/>
        <v>5.66</v>
      </c>
      <c r="Z62" s="12">
        <f t="shared" si="4"/>
        <v>0</v>
      </c>
      <c r="AA62" s="12">
        <f t="shared" si="4"/>
        <v>0</v>
      </c>
      <c r="AB62" s="12">
        <f t="shared" si="4"/>
        <v>0.17</v>
      </c>
      <c r="AC62" s="12">
        <f t="shared" si="4"/>
        <v>0</v>
      </c>
    </row>
    <row r="63" spans="17:29">
      <c r="Q63" s="11">
        <v>9</v>
      </c>
      <c r="R63" s="12">
        <f t="shared" si="5"/>
        <v>0</v>
      </c>
      <c r="S63" s="12">
        <f t="shared" si="4"/>
        <v>0.01</v>
      </c>
      <c r="T63" s="12">
        <f t="shared" si="4"/>
        <v>0</v>
      </c>
      <c r="U63" s="12">
        <f t="shared" si="4"/>
        <v>0</v>
      </c>
      <c r="V63" s="12">
        <f t="shared" si="4"/>
        <v>0</v>
      </c>
      <c r="W63" s="12">
        <f t="shared" si="4"/>
        <v>0</v>
      </c>
      <c r="X63" s="12">
        <f t="shared" si="4"/>
        <v>0</v>
      </c>
      <c r="Y63" s="12">
        <f t="shared" si="4"/>
        <v>4.38</v>
      </c>
      <c r="Z63" s="12">
        <f t="shared" si="4"/>
        <v>0</v>
      </c>
      <c r="AA63" s="12">
        <f t="shared" si="4"/>
        <v>0</v>
      </c>
      <c r="AB63" s="12">
        <f t="shared" si="4"/>
        <v>0.01</v>
      </c>
      <c r="AC63" s="12">
        <f t="shared" si="4"/>
        <v>0</v>
      </c>
    </row>
    <row r="64" spans="17:29">
      <c r="Q64" s="11">
        <v>10</v>
      </c>
      <c r="R64" s="12">
        <f t="shared" si="5"/>
        <v>0</v>
      </c>
      <c r="S64" s="12">
        <f t="shared" si="4"/>
        <v>0</v>
      </c>
      <c r="T64" s="12">
        <f t="shared" si="4"/>
        <v>0</v>
      </c>
      <c r="U64" s="12">
        <f t="shared" si="4"/>
        <v>0</v>
      </c>
      <c r="V64" s="12">
        <f t="shared" si="4"/>
        <v>0</v>
      </c>
      <c r="W64" s="12">
        <f t="shared" si="4"/>
        <v>0</v>
      </c>
      <c r="X64" s="12">
        <f t="shared" si="4"/>
        <v>0</v>
      </c>
      <c r="Y64" s="12">
        <f t="shared" si="4"/>
        <v>0.01</v>
      </c>
      <c r="Z64" s="12">
        <f t="shared" si="4"/>
        <v>0.02</v>
      </c>
      <c r="AA64" s="12">
        <f t="shared" si="4"/>
        <v>0</v>
      </c>
      <c r="AB64" s="12">
        <f t="shared" si="4"/>
        <v>0</v>
      </c>
      <c r="AC64" s="12">
        <f t="shared" si="4"/>
        <v>0</v>
      </c>
    </row>
    <row r="65" spans="17:29">
      <c r="Q65" s="11">
        <v>11</v>
      </c>
      <c r="R65" s="12">
        <f t="shared" si="5"/>
        <v>0</v>
      </c>
      <c r="S65" s="12">
        <f t="shared" si="4"/>
        <v>0</v>
      </c>
      <c r="T65" s="12">
        <f t="shared" si="4"/>
        <v>0</v>
      </c>
      <c r="U65" s="12">
        <f t="shared" si="4"/>
        <v>0</v>
      </c>
      <c r="V65" s="12">
        <f t="shared" si="4"/>
        <v>0</v>
      </c>
      <c r="W65" s="12">
        <f t="shared" si="4"/>
        <v>0</v>
      </c>
      <c r="X65" s="12">
        <f t="shared" si="4"/>
        <v>0</v>
      </c>
      <c r="Y65" s="12">
        <f t="shared" si="4"/>
        <v>0</v>
      </c>
      <c r="Z65" s="12">
        <f t="shared" si="4"/>
        <v>0</v>
      </c>
      <c r="AA65" s="12">
        <f t="shared" si="4"/>
        <v>0</v>
      </c>
      <c r="AB65" s="12">
        <f t="shared" si="4"/>
        <v>0</v>
      </c>
      <c r="AC65" s="12">
        <f t="shared" si="4"/>
        <v>0</v>
      </c>
    </row>
    <row r="66" spans="17:29">
      <c r="Q66" s="11">
        <v>12</v>
      </c>
      <c r="R66" s="12">
        <f t="shared" si="5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0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</row>
    <row r="67" spans="17:29">
      <c r="Q67" s="11">
        <v>13</v>
      </c>
      <c r="R67" s="12">
        <f t="shared" si="5"/>
        <v>0</v>
      </c>
      <c r="S67" s="12">
        <f t="shared" si="4"/>
        <v>0</v>
      </c>
      <c r="T67" s="12">
        <f t="shared" si="4"/>
        <v>0</v>
      </c>
      <c r="U67" s="12">
        <f t="shared" si="4"/>
        <v>0</v>
      </c>
      <c r="V67" s="12">
        <f t="shared" si="4"/>
        <v>0</v>
      </c>
      <c r="W67" s="12">
        <f t="shared" si="4"/>
        <v>0</v>
      </c>
      <c r="X67" s="12">
        <f t="shared" si="4"/>
        <v>0</v>
      </c>
      <c r="Y67" s="12">
        <f t="shared" si="4"/>
        <v>0</v>
      </c>
      <c r="Z67" s="12">
        <f t="shared" si="4"/>
        <v>0</v>
      </c>
      <c r="AA67" s="12">
        <f t="shared" si="4"/>
        <v>0</v>
      </c>
      <c r="AB67" s="12">
        <f t="shared" si="4"/>
        <v>0</v>
      </c>
      <c r="AC67" s="12">
        <f t="shared" si="4"/>
        <v>0</v>
      </c>
    </row>
    <row r="68" spans="17:29">
      <c r="Q68" s="11">
        <v>14</v>
      </c>
      <c r="R68" s="12">
        <f t="shared" si="5"/>
        <v>0</v>
      </c>
      <c r="S68" s="12">
        <f t="shared" si="4"/>
        <v>0</v>
      </c>
      <c r="T68" s="12">
        <f t="shared" si="4"/>
        <v>0</v>
      </c>
      <c r="U68" s="12">
        <f t="shared" si="4"/>
        <v>0</v>
      </c>
      <c r="V68" s="12">
        <f t="shared" si="4"/>
        <v>0</v>
      </c>
      <c r="W68" s="12">
        <f t="shared" si="4"/>
        <v>0</v>
      </c>
      <c r="X68" s="12">
        <f t="shared" si="4"/>
        <v>0</v>
      </c>
      <c r="Y68" s="12">
        <f t="shared" si="4"/>
        <v>0.02</v>
      </c>
      <c r="Z68" s="12">
        <f t="shared" si="4"/>
        <v>0</v>
      </c>
      <c r="AA68" s="12">
        <f t="shared" si="4"/>
        <v>0</v>
      </c>
      <c r="AB68" s="12">
        <f t="shared" si="4"/>
        <v>0</v>
      </c>
      <c r="AC68" s="12">
        <f t="shared" si="4"/>
        <v>0</v>
      </c>
    </row>
    <row r="69" spans="17:29">
      <c r="Q69" s="11">
        <v>15</v>
      </c>
      <c r="R69" s="12">
        <f t="shared" si="5"/>
        <v>0</v>
      </c>
      <c r="S69" s="12">
        <f t="shared" si="4"/>
        <v>0</v>
      </c>
      <c r="T69" s="12">
        <f t="shared" si="4"/>
        <v>0</v>
      </c>
      <c r="U69" s="12">
        <f t="shared" si="4"/>
        <v>0</v>
      </c>
      <c r="V69" s="12">
        <f t="shared" si="4"/>
        <v>0</v>
      </c>
      <c r="W69" s="12">
        <f t="shared" si="4"/>
        <v>0</v>
      </c>
      <c r="X69" s="12">
        <f t="shared" si="4"/>
        <v>0</v>
      </c>
      <c r="Y69" s="12">
        <f t="shared" si="4"/>
        <v>0.37</v>
      </c>
      <c r="Z69" s="12">
        <f t="shared" si="4"/>
        <v>0</v>
      </c>
      <c r="AA69" s="12">
        <f t="shared" si="4"/>
        <v>0</v>
      </c>
      <c r="AB69" s="12">
        <f t="shared" si="4"/>
        <v>0</v>
      </c>
      <c r="AC69" s="12">
        <f t="shared" si="4"/>
        <v>0</v>
      </c>
    </row>
    <row r="70" spans="17:29">
      <c r="Q70" s="11">
        <v>16</v>
      </c>
      <c r="R70" s="12">
        <f t="shared" si="5"/>
        <v>0</v>
      </c>
      <c r="S70" s="12">
        <f t="shared" si="4"/>
        <v>0</v>
      </c>
      <c r="T70" s="12">
        <f t="shared" si="4"/>
        <v>0</v>
      </c>
      <c r="U70" s="12">
        <f t="shared" si="4"/>
        <v>0.02</v>
      </c>
      <c r="V70" s="12">
        <f t="shared" si="4"/>
        <v>0</v>
      </c>
      <c r="W70" s="12">
        <f t="shared" si="4"/>
        <v>0</v>
      </c>
      <c r="X70" s="12">
        <f t="shared" si="4"/>
        <v>0</v>
      </c>
      <c r="Y70" s="12">
        <f t="shared" si="4"/>
        <v>0</v>
      </c>
      <c r="Z70" s="12">
        <f t="shared" si="4"/>
        <v>0</v>
      </c>
      <c r="AA70" s="12">
        <f t="shared" si="4"/>
        <v>0</v>
      </c>
      <c r="AB70" s="12">
        <f t="shared" si="4"/>
        <v>0</v>
      </c>
      <c r="AC70" s="12">
        <f t="shared" si="4"/>
        <v>0</v>
      </c>
    </row>
    <row r="71" spans="17:29">
      <c r="Q71" s="11">
        <v>17</v>
      </c>
      <c r="R71" s="12">
        <f t="shared" si="5"/>
        <v>0</v>
      </c>
      <c r="S71" s="12">
        <f t="shared" si="5"/>
        <v>0</v>
      </c>
      <c r="T71" s="12">
        <f t="shared" si="5"/>
        <v>0</v>
      </c>
      <c r="U71" s="12">
        <f t="shared" si="5"/>
        <v>0</v>
      </c>
      <c r="V71" s="12">
        <f t="shared" si="5"/>
        <v>0</v>
      </c>
      <c r="W71" s="12">
        <f t="shared" si="5"/>
        <v>0</v>
      </c>
      <c r="X71" s="12">
        <f t="shared" si="5"/>
        <v>0</v>
      </c>
      <c r="Y71" s="12">
        <f t="shared" si="5"/>
        <v>0.01</v>
      </c>
      <c r="Z71" s="12">
        <f t="shared" si="5"/>
        <v>0</v>
      </c>
      <c r="AA71" s="12">
        <f t="shared" si="5"/>
        <v>0</v>
      </c>
      <c r="AB71" s="12">
        <f t="shared" si="5"/>
        <v>0</v>
      </c>
      <c r="AC71" s="12">
        <f t="shared" si="5"/>
        <v>0</v>
      </c>
    </row>
    <row r="72" spans="17:29">
      <c r="Q72" s="11">
        <v>18</v>
      </c>
      <c r="R72" s="12">
        <f t="shared" si="5"/>
        <v>0</v>
      </c>
      <c r="S72" s="12">
        <f t="shared" si="5"/>
        <v>0</v>
      </c>
      <c r="T72" s="12">
        <f t="shared" si="5"/>
        <v>0</v>
      </c>
      <c r="U72" s="12">
        <f t="shared" si="5"/>
        <v>0</v>
      </c>
      <c r="V72" s="12">
        <f t="shared" si="5"/>
        <v>0</v>
      </c>
      <c r="W72" s="12">
        <f t="shared" si="5"/>
        <v>0</v>
      </c>
      <c r="X72" s="12">
        <f t="shared" si="5"/>
        <v>0</v>
      </c>
      <c r="Y72" s="12">
        <f t="shared" si="5"/>
        <v>0</v>
      </c>
      <c r="Z72" s="12">
        <f t="shared" si="5"/>
        <v>0</v>
      </c>
      <c r="AA72" s="12">
        <f t="shared" si="5"/>
        <v>0</v>
      </c>
      <c r="AB72" s="12">
        <f t="shared" si="5"/>
        <v>0</v>
      </c>
      <c r="AC72" s="12">
        <f t="shared" si="5"/>
        <v>0</v>
      </c>
    </row>
    <row r="73" spans="17:29">
      <c r="Q73" s="11">
        <v>19</v>
      </c>
      <c r="R73" s="12">
        <f t="shared" si="5"/>
        <v>0</v>
      </c>
      <c r="S73" s="12">
        <f t="shared" si="5"/>
        <v>0</v>
      </c>
      <c r="T73" s="12">
        <f t="shared" si="5"/>
        <v>0</v>
      </c>
      <c r="U73" s="12">
        <f t="shared" si="5"/>
        <v>0</v>
      </c>
      <c r="V73" s="12">
        <f t="shared" si="5"/>
        <v>0.86</v>
      </c>
      <c r="W73" s="12">
        <f t="shared" si="5"/>
        <v>0</v>
      </c>
      <c r="X73" s="12">
        <f t="shared" si="5"/>
        <v>0</v>
      </c>
      <c r="Y73" s="12">
        <f t="shared" si="5"/>
        <v>0.02</v>
      </c>
      <c r="Z73" s="12">
        <f t="shared" si="5"/>
        <v>0</v>
      </c>
      <c r="AA73" s="12">
        <f t="shared" si="5"/>
        <v>0</v>
      </c>
      <c r="AB73" s="12">
        <f t="shared" si="5"/>
        <v>0</v>
      </c>
      <c r="AC73" s="12">
        <f t="shared" si="5"/>
        <v>0</v>
      </c>
    </row>
    <row r="74" spans="17:29">
      <c r="Q74" s="11">
        <v>20</v>
      </c>
      <c r="R74" s="12">
        <f t="shared" si="5"/>
        <v>0</v>
      </c>
      <c r="S74" s="12">
        <f t="shared" si="5"/>
        <v>0</v>
      </c>
      <c r="T74" s="12">
        <f t="shared" si="5"/>
        <v>0.04</v>
      </c>
      <c r="U74" s="12">
        <f t="shared" si="5"/>
        <v>0</v>
      </c>
      <c r="V74" s="12">
        <f t="shared" si="5"/>
        <v>0.59</v>
      </c>
      <c r="W74" s="12">
        <f t="shared" si="5"/>
        <v>0</v>
      </c>
      <c r="X74" s="12">
        <f t="shared" si="5"/>
        <v>0</v>
      </c>
      <c r="Y74" s="12">
        <f t="shared" si="5"/>
        <v>0</v>
      </c>
      <c r="Z74" s="12">
        <f t="shared" si="5"/>
        <v>0</v>
      </c>
      <c r="AA74" s="12">
        <f t="shared" si="5"/>
        <v>0</v>
      </c>
      <c r="AB74" s="12">
        <f t="shared" si="5"/>
        <v>0</v>
      </c>
      <c r="AC74" s="12">
        <f t="shared" si="5"/>
        <v>0</v>
      </c>
    </row>
    <row r="75" spans="17:29">
      <c r="Q75" s="11">
        <v>21</v>
      </c>
      <c r="R75" s="12">
        <f t="shared" si="5"/>
        <v>0</v>
      </c>
      <c r="S75" s="12">
        <f t="shared" si="5"/>
        <v>0</v>
      </c>
      <c r="T75" s="12">
        <f t="shared" si="5"/>
        <v>1.01</v>
      </c>
      <c r="U75" s="12">
        <f t="shared" si="5"/>
        <v>0</v>
      </c>
      <c r="V75" s="12">
        <f t="shared" si="5"/>
        <v>0.01</v>
      </c>
      <c r="W75" s="12">
        <f t="shared" si="5"/>
        <v>0</v>
      </c>
      <c r="X75" s="12">
        <f t="shared" si="5"/>
        <v>0</v>
      </c>
      <c r="Y75" s="12">
        <f t="shared" si="5"/>
        <v>0</v>
      </c>
      <c r="Z75" s="12">
        <f t="shared" si="5"/>
        <v>0</v>
      </c>
      <c r="AA75" s="12">
        <f t="shared" si="5"/>
        <v>0</v>
      </c>
      <c r="AB75" s="12">
        <f t="shared" si="5"/>
        <v>0</v>
      </c>
      <c r="AC75" s="12">
        <f t="shared" si="5"/>
        <v>0</v>
      </c>
    </row>
    <row r="76" spans="17:29">
      <c r="Q76" s="11">
        <v>22</v>
      </c>
      <c r="R76" s="12">
        <f t="shared" si="5"/>
        <v>0</v>
      </c>
      <c r="S76" s="12">
        <f t="shared" si="5"/>
        <v>0</v>
      </c>
      <c r="T76" s="12">
        <f t="shared" si="5"/>
        <v>0</v>
      </c>
      <c r="U76" s="12">
        <f t="shared" si="5"/>
        <v>0</v>
      </c>
      <c r="V76" s="12">
        <f t="shared" si="5"/>
        <v>0</v>
      </c>
      <c r="W76" s="12">
        <f t="shared" si="5"/>
        <v>0</v>
      </c>
      <c r="X76" s="12">
        <f t="shared" si="5"/>
        <v>0</v>
      </c>
      <c r="Y76" s="12">
        <f t="shared" si="5"/>
        <v>0</v>
      </c>
      <c r="Z76" s="12">
        <f t="shared" si="5"/>
        <v>0</v>
      </c>
      <c r="AA76" s="12">
        <f t="shared" si="5"/>
        <v>0.01</v>
      </c>
      <c r="AB76" s="12">
        <f t="shared" si="5"/>
        <v>0</v>
      </c>
      <c r="AC76" s="12">
        <f t="shared" si="5"/>
        <v>0</v>
      </c>
    </row>
    <row r="77" spans="17:29">
      <c r="Q77" s="11">
        <v>23</v>
      </c>
      <c r="R77" s="12">
        <f t="shared" si="5"/>
        <v>0</v>
      </c>
      <c r="S77" s="12">
        <f t="shared" si="5"/>
        <v>0</v>
      </c>
      <c r="T77" s="12">
        <f t="shared" si="5"/>
        <v>0</v>
      </c>
      <c r="U77" s="12">
        <f t="shared" si="5"/>
        <v>0</v>
      </c>
      <c r="V77" s="12">
        <f t="shared" si="5"/>
        <v>0</v>
      </c>
      <c r="W77" s="12">
        <f t="shared" si="5"/>
        <v>0</v>
      </c>
      <c r="X77" s="12">
        <f t="shared" si="5"/>
        <v>0</v>
      </c>
      <c r="Y77" s="12">
        <f t="shared" si="5"/>
        <v>0</v>
      </c>
      <c r="Z77" s="12">
        <f t="shared" si="5"/>
        <v>0</v>
      </c>
      <c r="AA77" s="12">
        <f t="shared" si="5"/>
        <v>0</v>
      </c>
      <c r="AB77" s="12">
        <f t="shared" si="5"/>
        <v>0</v>
      </c>
      <c r="AC77" s="12">
        <f t="shared" si="5"/>
        <v>0</v>
      </c>
    </row>
    <row r="78" spans="17:29">
      <c r="Q78" s="11">
        <v>24</v>
      </c>
      <c r="R78" s="12">
        <f t="shared" si="5"/>
        <v>0</v>
      </c>
      <c r="S78" s="12">
        <f t="shared" si="5"/>
        <v>0</v>
      </c>
      <c r="T78" s="12">
        <f t="shared" si="5"/>
        <v>0</v>
      </c>
      <c r="U78" s="12">
        <f t="shared" si="5"/>
        <v>0</v>
      </c>
      <c r="V78" s="12">
        <f t="shared" si="5"/>
        <v>0</v>
      </c>
      <c r="W78" s="12">
        <f t="shared" si="5"/>
        <v>0</v>
      </c>
      <c r="X78" s="12">
        <f t="shared" si="5"/>
        <v>0</v>
      </c>
      <c r="Y78" s="12">
        <f t="shared" si="5"/>
        <v>0</v>
      </c>
      <c r="Z78" s="12">
        <f t="shared" si="5"/>
        <v>0</v>
      </c>
      <c r="AA78" s="12">
        <f t="shared" si="5"/>
        <v>0.01</v>
      </c>
      <c r="AB78" s="12">
        <f t="shared" si="5"/>
        <v>0</v>
      </c>
      <c r="AC78" s="12">
        <f t="shared" si="5"/>
        <v>0</v>
      </c>
    </row>
    <row r="79" spans="17:29">
      <c r="Q79" s="11">
        <v>25</v>
      </c>
      <c r="R79" s="12">
        <f t="shared" si="5"/>
        <v>0</v>
      </c>
      <c r="S79" s="12">
        <f t="shared" si="5"/>
        <v>0</v>
      </c>
      <c r="T79" s="12">
        <f t="shared" si="5"/>
        <v>0</v>
      </c>
      <c r="U79" s="12">
        <f t="shared" si="5"/>
        <v>0</v>
      </c>
      <c r="V79" s="12">
        <f t="shared" si="5"/>
        <v>0</v>
      </c>
      <c r="W79" s="12">
        <f t="shared" si="5"/>
        <v>0</v>
      </c>
      <c r="X79" s="12">
        <f t="shared" si="5"/>
        <v>0</v>
      </c>
      <c r="Y79" s="12">
        <f t="shared" si="5"/>
        <v>0</v>
      </c>
      <c r="Z79" s="12">
        <f t="shared" si="5"/>
        <v>0.15</v>
      </c>
      <c r="AA79" s="12">
        <f t="shared" si="5"/>
        <v>0.55000000000000004</v>
      </c>
      <c r="AB79" s="12">
        <f t="shared" si="5"/>
        <v>0</v>
      </c>
      <c r="AC79" s="12">
        <f t="shared" si="5"/>
        <v>0</v>
      </c>
    </row>
    <row r="80" spans="17:29">
      <c r="Q80" s="11">
        <v>26</v>
      </c>
      <c r="R80" s="12">
        <f t="shared" si="5"/>
        <v>0</v>
      </c>
      <c r="S80" s="12">
        <f t="shared" si="5"/>
        <v>0</v>
      </c>
      <c r="T80" s="12">
        <f t="shared" si="5"/>
        <v>0</v>
      </c>
      <c r="U80" s="12">
        <f t="shared" si="5"/>
        <v>0</v>
      </c>
      <c r="V80" s="12">
        <f t="shared" si="5"/>
        <v>0</v>
      </c>
      <c r="W80" s="12">
        <f t="shared" si="5"/>
        <v>0</v>
      </c>
      <c r="X80" s="12">
        <f t="shared" si="5"/>
        <v>0</v>
      </c>
      <c r="Y80" s="12">
        <f t="shared" si="5"/>
        <v>2.5299999999999998</v>
      </c>
      <c r="Z80" s="12">
        <f t="shared" si="5"/>
        <v>0.73</v>
      </c>
      <c r="AA80" s="12">
        <f t="shared" si="5"/>
        <v>0</v>
      </c>
      <c r="AB80" s="12">
        <f t="shared" si="5"/>
        <v>0</v>
      </c>
      <c r="AC80" s="12">
        <f t="shared" si="5"/>
        <v>0</v>
      </c>
    </row>
    <row r="81" spans="17:29">
      <c r="Q81" s="11">
        <v>27</v>
      </c>
      <c r="R81" s="12">
        <f t="shared" si="5"/>
        <v>0</v>
      </c>
      <c r="S81" s="12">
        <f t="shared" si="5"/>
        <v>0</v>
      </c>
      <c r="T81" s="12">
        <f t="shared" si="5"/>
        <v>0</v>
      </c>
      <c r="U81" s="12">
        <f t="shared" si="5"/>
        <v>0</v>
      </c>
      <c r="V81" s="12">
        <f t="shared" si="5"/>
        <v>0</v>
      </c>
      <c r="W81" s="12">
        <f t="shared" si="5"/>
        <v>0</v>
      </c>
      <c r="X81" s="12">
        <f t="shared" si="5"/>
        <v>0</v>
      </c>
      <c r="Y81" s="12">
        <f t="shared" si="5"/>
        <v>0.11</v>
      </c>
      <c r="Z81" s="12">
        <f t="shared" si="5"/>
        <v>0.21</v>
      </c>
      <c r="AA81" s="12">
        <f t="shared" si="5"/>
        <v>0.06</v>
      </c>
      <c r="AB81" s="12">
        <f t="shared" si="5"/>
        <v>0</v>
      </c>
      <c r="AC81" s="12">
        <f t="shared" si="5"/>
        <v>0</v>
      </c>
    </row>
    <row r="82" spans="17:29">
      <c r="Q82" s="11">
        <v>28</v>
      </c>
      <c r="R82" s="12">
        <f t="shared" si="5"/>
        <v>0</v>
      </c>
      <c r="S82" s="12">
        <f t="shared" si="5"/>
        <v>0</v>
      </c>
      <c r="T82" s="12">
        <f t="shared" si="5"/>
        <v>0</v>
      </c>
      <c r="U82" s="12">
        <f t="shared" si="5"/>
        <v>0</v>
      </c>
      <c r="V82" s="12">
        <f t="shared" si="5"/>
        <v>0</v>
      </c>
      <c r="W82" s="12">
        <f t="shared" si="5"/>
        <v>0</v>
      </c>
      <c r="X82" s="12">
        <f t="shared" si="5"/>
        <v>0</v>
      </c>
      <c r="Y82" s="12">
        <f t="shared" si="5"/>
        <v>2.16</v>
      </c>
      <c r="Z82" s="12">
        <f t="shared" si="5"/>
        <v>0.02</v>
      </c>
      <c r="AA82" s="12">
        <f t="shared" si="5"/>
        <v>0</v>
      </c>
      <c r="AB82" s="12">
        <f t="shared" si="5"/>
        <v>0</v>
      </c>
      <c r="AC82" s="12">
        <f t="shared" si="5"/>
        <v>0</v>
      </c>
    </row>
    <row r="83" spans="17:29">
      <c r="Q83" s="11">
        <v>29</v>
      </c>
      <c r="R83" s="12">
        <f t="shared" si="5"/>
        <v>0</v>
      </c>
      <c r="S83" s="12">
        <f t="shared" si="5"/>
        <v>0</v>
      </c>
      <c r="T83" s="12">
        <f t="shared" si="5"/>
        <v>0</v>
      </c>
      <c r="U83" s="12">
        <f t="shared" si="5"/>
        <v>0</v>
      </c>
      <c r="V83" s="12">
        <f t="shared" si="5"/>
        <v>0</v>
      </c>
      <c r="W83" s="12">
        <f t="shared" si="5"/>
        <v>0</v>
      </c>
      <c r="X83" s="12">
        <f t="shared" si="5"/>
        <v>0</v>
      </c>
      <c r="Y83" s="12">
        <f t="shared" si="5"/>
        <v>0</v>
      </c>
      <c r="Z83" s="12">
        <f t="shared" si="5"/>
        <v>1.53</v>
      </c>
      <c r="AA83" s="12">
        <f t="shared" si="5"/>
        <v>0</v>
      </c>
      <c r="AB83" s="12">
        <f t="shared" si="5"/>
        <v>0</v>
      </c>
      <c r="AC83" s="12">
        <f t="shared" si="5"/>
        <v>0</v>
      </c>
    </row>
    <row r="84" spans="17:29">
      <c r="Q84" s="11">
        <v>30</v>
      </c>
      <c r="R84" s="12">
        <f t="shared" si="5"/>
        <v>0</v>
      </c>
      <c r="S84" s="12">
        <f t="shared" si="5"/>
        <v>0</v>
      </c>
      <c r="T84" s="12">
        <f t="shared" si="5"/>
        <v>0.06</v>
      </c>
      <c r="U84" s="12">
        <f t="shared" si="5"/>
        <v>0</v>
      </c>
      <c r="V84" s="12">
        <f t="shared" si="5"/>
        <v>0</v>
      </c>
      <c r="W84" s="12">
        <f t="shared" si="5"/>
        <v>0</v>
      </c>
      <c r="X84" s="12">
        <f t="shared" si="5"/>
        <v>0.01</v>
      </c>
      <c r="Y84" s="12">
        <f t="shared" si="5"/>
        <v>0</v>
      </c>
      <c r="Z84" s="12">
        <f t="shared" si="5"/>
        <v>0.03</v>
      </c>
      <c r="AA84" s="12">
        <f t="shared" si="5"/>
        <v>0</v>
      </c>
      <c r="AB84" s="12">
        <f t="shared" si="5"/>
        <v>0</v>
      </c>
      <c r="AC84" s="12">
        <f t="shared" si="5"/>
        <v>0</v>
      </c>
    </row>
    <row r="85" spans="17:29" ht="15" thickBot="1">
      <c r="Q85" s="7">
        <v>31</v>
      </c>
      <c r="R85" s="12">
        <f>B36</f>
        <v>0</v>
      </c>
      <c r="S85" s="12">
        <f t="shared" si="5"/>
        <v>0</v>
      </c>
      <c r="T85" s="12">
        <f t="shared" si="5"/>
        <v>0</v>
      </c>
      <c r="U85" s="12">
        <f t="shared" si="5"/>
        <v>0</v>
      </c>
      <c r="V85" s="12">
        <f t="shared" si="5"/>
        <v>0</v>
      </c>
      <c r="W85" s="12">
        <f t="shared" si="5"/>
        <v>0</v>
      </c>
      <c r="X85" s="12">
        <f t="shared" si="5"/>
        <v>0</v>
      </c>
      <c r="Y85" s="12">
        <f t="shared" si="5"/>
        <v>0</v>
      </c>
      <c r="Z85" s="12">
        <f t="shared" si="5"/>
        <v>1.36</v>
      </c>
      <c r="AA85" s="12">
        <f t="shared" si="5"/>
        <v>0</v>
      </c>
      <c r="AB85" s="12">
        <f t="shared" si="5"/>
        <v>0</v>
      </c>
      <c r="AC85" s="12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22.38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0.83000000000000007</v>
      </c>
      <c r="F5" s="8">
        <f t="shared" si="0"/>
        <v>0.83000000000000007</v>
      </c>
      <c r="G5" s="8">
        <f t="shared" si="0"/>
        <v>2.06</v>
      </c>
      <c r="H5" s="8">
        <f t="shared" si="0"/>
        <v>3.01</v>
      </c>
      <c r="I5" s="8">
        <f t="shared" si="0"/>
        <v>3.07</v>
      </c>
      <c r="J5" s="8">
        <f t="shared" si="0"/>
        <v>15.51</v>
      </c>
      <c r="K5" s="8">
        <f t="shared" si="0"/>
        <v>19.5</v>
      </c>
      <c r="L5" s="8">
        <f t="shared" si="0"/>
        <v>22.32</v>
      </c>
      <c r="M5" s="9">
        <f t="shared" si="0"/>
        <v>22.38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0.61</v>
      </c>
      <c r="K6" s="13">
        <v>1.35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0.19</v>
      </c>
      <c r="K7" s="13">
        <v>0.7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1.08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0.74</v>
      </c>
      <c r="K9" s="13">
        <v>0.45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0.06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0.98</v>
      </c>
      <c r="J11" s="13">
        <v>0.53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0.95</v>
      </c>
      <c r="H12" s="12">
        <v>0</v>
      </c>
      <c r="I12" s="13">
        <v>0.3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4.4000000000000004</v>
      </c>
      <c r="J14" s="12">
        <v>0</v>
      </c>
      <c r="K14" s="12">
        <v>0</v>
      </c>
      <c r="L14" s="13">
        <v>0.06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1.39</v>
      </c>
      <c r="J15" s="13">
        <v>0.04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0.04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0.03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0.21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0.04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0.74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0.49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0.78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0.26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0.45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2.5299999999999998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1.48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0.05</v>
      </c>
      <c r="E35" s="12">
        <v>0</v>
      </c>
      <c r="F35" s="12">
        <v>0</v>
      </c>
      <c r="G35" s="12">
        <v>0</v>
      </c>
      <c r="H35" s="13">
        <v>0.02</v>
      </c>
      <c r="I35" s="12"/>
      <c r="J35" s="13">
        <v>1.43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0.83000000000000007</v>
      </c>
      <c r="E37" s="16">
        <f t="shared" si="1"/>
        <v>0</v>
      </c>
      <c r="F37" s="16">
        <f t="shared" si="1"/>
        <v>1.23</v>
      </c>
      <c r="G37" s="16">
        <f t="shared" si="1"/>
        <v>0.95</v>
      </c>
      <c r="H37" s="16">
        <f t="shared" si="1"/>
        <v>0.06</v>
      </c>
      <c r="I37" s="16">
        <f t="shared" si="1"/>
        <v>12.44</v>
      </c>
      <c r="J37" s="16">
        <f t="shared" si="1"/>
        <v>3.99</v>
      </c>
      <c r="K37" s="16">
        <f t="shared" si="1"/>
        <v>2.8200000000000003</v>
      </c>
      <c r="L37" s="16">
        <f t="shared" si="1"/>
        <v>0.06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2.7666666666666669E-2</v>
      </c>
      <c r="E38" s="18">
        <f t="shared" si="2"/>
        <v>0</v>
      </c>
      <c r="F38" s="18">
        <f t="shared" si="2"/>
        <v>3.9677419354838712E-2</v>
      </c>
      <c r="G38" s="18">
        <f t="shared" si="2"/>
        <v>3.0645161290322579E-2</v>
      </c>
      <c r="H38" s="18">
        <f t="shared" si="2"/>
        <v>1.9354838709677419E-3</v>
      </c>
      <c r="I38" s="18">
        <f t="shared" si="2"/>
        <v>0.42896551724137927</v>
      </c>
      <c r="J38" s="18">
        <f t="shared" si="2"/>
        <v>0.12870967741935485</v>
      </c>
      <c r="K38" s="18">
        <f t="shared" si="2"/>
        <v>9.4000000000000014E-2</v>
      </c>
      <c r="L38" s="18">
        <f t="shared" si="2"/>
        <v>1.9354838709677419E-3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</v>
      </c>
      <c r="D40" s="13">
        <f t="shared" si="3"/>
        <v>0.83000000000000007</v>
      </c>
      <c r="E40" s="13">
        <f t="shared" si="3"/>
        <v>0.83000000000000007</v>
      </c>
      <c r="F40" s="13">
        <f t="shared" si="3"/>
        <v>2.06</v>
      </c>
      <c r="G40" s="13">
        <f t="shared" si="3"/>
        <v>3.01</v>
      </c>
      <c r="H40" s="13">
        <f t="shared" si="3"/>
        <v>3.07</v>
      </c>
      <c r="I40" s="13">
        <f t="shared" si="3"/>
        <v>15.51</v>
      </c>
      <c r="J40" s="13">
        <f t="shared" si="3"/>
        <v>19.5</v>
      </c>
      <c r="K40" s="13">
        <f t="shared" si="3"/>
        <v>22.32</v>
      </c>
      <c r="L40" s="13">
        <f t="shared" si="3"/>
        <v>22.38</v>
      </c>
      <c r="M40" s="13">
        <f t="shared" si="3"/>
        <v>22.38</v>
      </c>
      <c r="N40" s="19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23.970000000000002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0.04</v>
      </c>
      <c r="E5" s="8">
        <f t="shared" si="0"/>
        <v>1.02</v>
      </c>
      <c r="F5" s="8">
        <f t="shared" si="0"/>
        <v>1.02</v>
      </c>
      <c r="G5" s="8">
        <f t="shared" si="0"/>
        <v>2.63</v>
      </c>
      <c r="H5" s="8">
        <f t="shared" si="0"/>
        <v>3.19</v>
      </c>
      <c r="I5" s="8">
        <f t="shared" si="0"/>
        <v>3.19</v>
      </c>
      <c r="J5" s="8">
        <f t="shared" si="0"/>
        <v>17.77</v>
      </c>
      <c r="K5" s="8">
        <f t="shared" si="0"/>
        <v>21.53</v>
      </c>
      <c r="L5" s="8">
        <f t="shared" si="0"/>
        <v>23.330000000000002</v>
      </c>
      <c r="M5" s="9">
        <f t="shared" si="0"/>
        <v>23.970000000000002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0.7</v>
      </c>
      <c r="K6" s="13">
        <v>0.9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0.22</v>
      </c>
      <c r="K7" s="13">
        <v>0.43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0.75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40">
        <v>0</v>
      </c>
      <c r="J9" s="13">
        <v>0.54</v>
      </c>
      <c r="K9" s="13">
        <v>0.31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40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0.7</v>
      </c>
      <c r="J11" s="13">
        <v>0.48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0.56000000000000005</v>
      </c>
      <c r="H12" s="12">
        <v>0</v>
      </c>
      <c r="I12" s="13">
        <v>0.11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3">
        <v>0.04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3.85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3">
        <v>0.64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5.5</v>
      </c>
      <c r="J15" s="13">
        <v>7.0000000000000007E-2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0.06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0.18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0.04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ht="14.4" customHeight="1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1.48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ht="14.4" customHeight="1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0.13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0.92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0.16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0.57999999999999996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2.3199999999999998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1.07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3">
        <v>0.99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0.06</v>
      </c>
      <c r="E35" s="12">
        <v>0</v>
      </c>
      <c r="F35" s="12">
        <v>0</v>
      </c>
      <c r="G35" s="12">
        <v>0</v>
      </c>
      <c r="H35" s="12">
        <v>0</v>
      </c>
      <c r="I35" s="12"/>
      <c r="J35" s="13">
        <v>0.18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0.04</v>
      </c>
      <c r="D37" s="16">
        <f t="shared" si="1"/>
        <v>0.98</v>
      </c>
      <c r="E37" s="16">
        <f t="shared" si="1"/>
        <v>0</v>
      </c>
      <c r="F37" s="16">
        <f t="shared" si="1"/>
        <v>1.6099999999999999</v>
      </c>
      <c r="G37" s="16">
        <f t="shared" si="1"/>
        <v>0.56000000000000005</v>
      </c>
      <c r="H37" s="16">
        <f t="shared" si="1"/>
        <v>0</v>
      </c>
      <c r="I37" s="16">
        <f t="shared" si="1"/>
        <v>14.58</v>
      </c>
      <c r="J37" s="16">
        <f t="shared" si="1"/>
        <v>3.7600000000000002</v>
      </c>
      <c r="K37" s="16">
        <f t="shared" si="1"/>
        <v>1.8</v>
      </c>
      <c r="L37" s="16">
        <f t="shared" si="1"/>
        <v>0.64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1.2903225806451613E-3</v>
      </c>
      <c r="D38" s="18">
        <f t="shared" si="2"/>
        <v>3.2666666666666663E-2</v>
      </c>
      <c r="E38" s="18">
        <f t="shared" si="2"/>
        <v>0</v>
      </c>
      <c r="F38" s="18">
        <f t="shared" si="2"/>
        <v>5.193548387096774E-2</v>
      </c>
      <c r="G38" s="18">
        <f t="shared" si="2"/>
        <v>1.806451612903226E-2</v>
      </c>
      <c r="H38" s="18">
        <f t="shared" si="2"/>
        <v>0</v>
      </c>
      <c r="I38" s="18">
        <f t="shared" si="2"/>
        <v>0.50275862068965516</v>
      </c>
      <c r="J38" s="18">
        <f t="shared" si="2"/>
        <v>0.12129032258064516</v>
      </c>
      <c r="K38" s="18">
        <f t="shared" si="2"/>
        <v>6.0000000000000005E-2</v>
      </c>
      <c r="L38" s="18">
        <f t="shared" si="2"/>
        <v>2.0645161290322581E-2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0.04</v>
      </c>
      <c r="D40" s="13">
        <f t="shared" si="3"/>
        <v>1.02</v>
      </c>
      <c r="E40" s="13">
        <f t="shared" si="3"/>
        <v>1.02</v>
      </c>
      <c r="F40" s="13">
        <f t="shared" si="3"/>
        <v>2.63</v>
      </c>
      <c r="G40" s="13">
        <f t="shared" si="3"/>
        <v>3.19</v>
      </c>
      <c r="H40" s="13">
        <f t="shared" si="3"/>
        <v>3.19</v>
      </c>
      <c r="I40" s="13">
        <f t="shared" si="3"/>
        <v>17.77</v>
      </c>
      <c r="J40" s="13">
        <f t="shared" si="3"/>
        <v>21.53</v>
      </c>
      <c r="K40" s="13">
        <f t="shared" si="3"/>
        <v>23.330000000000002</v>
      </c>
      <c r="L40" s="13">
        <f t="shared" si="3"/>
        <v>23.970000000000002</v>
      </c>
      <c r="M40" s="13">
        <f t="shared" si="3"/>
        <v>23.970000000000002</v>
      </c>
      <c r="N40" s="19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4" sqref="L14"/>
    </sheetView>
  </sheetViews>
  <sheetFormatPr defaultRowHeight="14.4"/>
  <sheetData>
    <row r="1" spans="1:14" ht="15.6">
      <c r="E1" s="1" t="s">
        <v>25</v>
      </c>
    </row>
    <row r="2" spans="1:14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21.949999999999996</v>
      </c>
    </row>
    <row r="4" spans="1:14">
      <c r="A4" s="4"/>
      <c r="B4" s="5">
        <v>41456</v>
      </c>
      <c r="C4" s="5">
        <v>41487</v>
      </c>
      <c r="D4" s="5">
        <v>41518</v>
      </c>
      <c r="E4" s="5">
        <v>41548</v>
      </c>
      <c r="F4" s="5">
        <v>41579</v>
      </c>
      <c r="G4" s="5">
        <v>41609</v>
      </c>
      <c r="H4" s="5">
        <v>41640</v>
      </c>
      <c r="I4" s="5">
        <v>41671</v>
      </c>
      <c r="J4" s="5">
        <v>41699</v>
      </c>
      <c r="K4" s="5">
        <v>41730</v>
      </c>
      <c r="L4" s="5">
        <v>41760</v>
      </c>
      <c r="M4" s="5">
        <v>41791</v>
      </c>
      <c r="N4" s="6"/>
    </row>
    <row r="5" spans="1:14" ht="15" thickBot="1">
      <c r="A5" s="7" t="s">
        <v>2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0.49</v>
      </c>
      <c r="F5" s="8">
        <f t="shared" si="0"/>
        <v>0.49</v>
      </c>
      <c r="G5" s="8">
        <f t="shared" si="0"/>
        <v>1.95</v>
      </c>
      <c r="H5" s="8">
        <f t="shared" si="0"/>
        <v>3.2199999999999998</v>
      </c>
      <c r="I5" s="8">
        <f t="shared" si="0"/>
        <v>3.32</v>
      </c>
      <c r="J5" s="8">
        <f t="shared" si="0"/>
        <v>15.549999999999999</v>
      </c>
      <c r="K5" s="8">
        <f t="shared" si="0"/>
        <v>19.549999999999997</v>
      </c>
      <c r="L5" s="8">
        <f t="shared" si="0"/>
        <v>21.869999999999997</v>
      </c>
      <c r="M5" s="9">
        <f t="shared" si="0"/>
        <v>21.949999999999996</v>
      </c>
      <c r="N5" s="10" t="s">
        <v>2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3">
        <v>0.92</v>
      </c>
      <c r="K6" s="13">
        <v>1.1399999999999999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0.13</v>
      </c>
      <c r="K7" s="13">
        <v>0.54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3">
        <v>0.51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3">
        <v>0.45</v>
      </c>
      <c r="K9" s="13">
        <v>0.36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0.1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3">
        <v>0.83</v>
      </c>
      <c r="J11" s="13">
        <v>0.3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1.27</v>
      </c>
      <c r="H12" s="12">
        <v>0</v>
      </c>
      <c r="I12" s="13">
        <v>0.09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3.37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2.4700000000000002</v>
      </c>
      <c r="J14" s="12">
        <v>0</v>
      </c>
      <c r="K14" s="12">
        <v>0</v>
      </c>
      <c r="L14" s="13">
        <v>0.08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1.22</v>
      </c>
      <c r="J15" s="13">
        <v>0.1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0.03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0.03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3">
        <v>0.13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0.03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0.46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3">
        <v>0.45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0.18</v>
      </c>
      <c r="L30" s="12">
        <v>0</v>
      </c>
      <c r="M30" s="12">
        <v>0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0.5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2.36</v>
      </c>
      <c r="J32" s="13">
        <v>0.43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3">
        <v>1.19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3">
        <v>0.04</v>
      </c>
      <c r="E35" s="12">
        <v>0</v>
      </c>
      <c r="F35" s="12">
        <v>0</v>
      </c>
      <c r="G35" s="12">
        <v>0</v>
      </c>
      <c r="H35" s="13">
        <v>7.0000000000000007E-2</v>
      </c>
      <c r="I35" s="12"/>
      <c r="J35" s="13">
        <v>1.17</v>
      </c>
      <c r="K35" s="12">
        <v>0</v>
      </c>
      <c r="L35" s="12">
        <v>0</v>
      </c>
      <c r="M35" s="12">
        <v>0</v>
      </c>
      <c r="N35" s="2">
        <v>30</v>
      </c>
    </row>
    <row r="36" spans="1:14" ht="15" thickBot="1">
      <c r="A36" s="7">
        <v>31</v>
      </c>
      <c r="B36" s="12">
        <v>0</v>
      </c>
      <c r="C36" s="12">
        <v>0</v>
      </c>
      <c r="D36" s="12"/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>
      <c r="A37" s="15" t="s">
        <v>3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0.49</v>
      </c>
      <c r="E37" s="16">
        <f t="shared" si="1"/>
        <v>0</v>
      </c>
      <c r="F37" s="16">
        <f t="shared" si="1"/>
        <v>1.46</v>
      </c>
      <c r="G37" s="16">
        <f t="shared" si="1"/>
        <v>1.27</v>
      </c>
      <c r="H37" s="16">
        <f t="shared" si="1"/>
        <v>0.1</v>
      </c>
      <c r="I37" s="16">
        <f t="shared" si="1"/>
        <v>12.229999999999999</v>
      </c>
      <c r="J37" s="16">
        <f t="shared" si="1"/>
        <v>4</v>
      </c>
      <c r="K37" s="16">
        <f t="shared" si="1"/>
        <v>2.3200000000000003</v>
      </c>
      <c r="L37" s="16">
        <f t="shared" si="1"/>
        <v>0.08</v>
      </c>
      <c r="M37" s="16">
        <f t="shared" si="1"/>
        <v>0</v>
      </c>
      <c r="N37" s="17" t="s">
        <v>3</v>
      </c>
    </row>
    <row r="38" spans="1:14">
      <c r="A38" s="15" t="s">
        <v>4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1.6333333333333332E-2</v>
      </c>
      <c r="E38" s="18">
        <f t="shared" si="2"/>
        <v>0</v>
      </c>
      <c r="F38" s="18">
        <f t="shared" si="2"/>
        <v>4.7096774193548387E-2</v>
      </c>
      <c r="G38" s="18">
        <f t="shared" si="2"/>
        <v>4.0967741935483873E-2</v>
      </c>
      <c r="H38" s="18">
        <f t="shared" si="2"/>
        <v>3.2258064516129032E-3</v>
      </c>
      <c r="I38" s="18">
        <f t="shared" si="2"/>
        <v>0.42172413793103442</v>
      </c>
      <c r="J38" s="18">
        <f t="shared" si="2"/>
        <v>0.12903225806451613</v>
      </c>
      <c r="K38" s="18">
        <f t="shared" si="2"/>
        <v>7.7333333333333337E-2</v>
      </c>
      <c r="L38" s="18">
        <f t="shared" si="2"/>
        <v>2.5806451612903226E-3</v>
      </c>
      <c r="M38" s="18">
        <f t="shared" si="2"/>
        <v>0</v>
      </c>
      <c r="N38" s="17" t="s">
        <v>4</v>
      </c>
    </row>
    <row r="39" spans="1:14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>
      <c r="A40" s="11" t="s">
        <v>5</v>
      </c>
      <c r="B40" s="13">
        <f>SUM(B5+B37)</f>
        <v>0</v>
      </c>
      <c r="C40" s="13">
        <f t="shared" ref="C40:M40" si="3">SUM(C5+C37)</f>
        <v>0</v>
      </c>
      <c r="D40" s="13">
        <f t="shared" si="3"/>
        <v>0.49</v>
      </c>
      <c r="E40" s="13">
        <f t="shared" si="3"/>
        <v>0.49</v>
      </c>
      <c r="F40" s="13">
        <f t="shared" si="3"/>
        <v>1.95</v>
      </c>
      <c r="G40" s="13">
        <f t="shared" si="3"/>
        <v>3.2199999999999998</v>
      </c>
      <c r="H40" s="13">
        <f t="shared" si="3"/>
        <v>3.32</v>
      </c>
      <c r="I40" s="13">
        <f t="shared" si="3"/>
        <v>15.549999999999999</v>
      </c>
      <c r="J40" s="13">
        <f t="shared" si="3"/>
        <v>19.549999999999997</v>
      </c>
      <c r="K40" s="13">
        <f t="shared" si="3"/>
        <v>21.869999999999997</v>
      </c>
      <c r="L40" s="13">
        <f t="shared" si="3"/>
        <v>21.949999999999996</v>
      </c>
      <c r="M40" s="13">
        <f t="shared" si="3"/>
        <v>21.949999999999996</v>
      </c>
      <c r="N40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CM</vt:lpstr>
      <vt:lpstr>NIC-DAM</vt:lpstr>
      <vt:lpstr>KENT</vt:lpstr>
      <vt:lpstr>ALPINE</vt:lpstr>
      <vt:lpstr>BON TEMPE</vt:lpstr>
      <vt:lpstr>LAGUNITAS</vt:lpstr>
      <vt:lpstr>PHOENIX</vt:lpstr>
      <vt:lpstr>SOULAJULE</vt:lpstr>
      <vt:lpstr>NIC-TOWN</vt:lpstr>
      <vt:lpstr>TOCO-LOMA</vt:lpstr>
      <vt:lpstr>LAG RANGER</vt:lpstr>
      <vt:lpstr>SUMMARY</vt:lpstr>
    </vt:vector>
  </TitlesOfParts>
  <Company>Marin Municipal Water District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c_lam</dc:creator>
  <cp:lastModifiedBy>l_eische</cp:lastModifiedBy>
  <dcterms:created xsi:type="dcterms:W3CDTF">2012-06-11T15:45:58Z</dcterms:created>
  <dcterms:modified xsi:type="dcterms:W3CDTF">2014-05-12T18:36:39Z</dcterms:modified>
</cp:coreProperties>
</file>