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915" windowHeight="8475" activeTab="1"/>
  </bookViews>
  <sheets>
    <sheet name="Distribucion de Puntos" sheetId="2" r:id="rId1"/>
    <sheet name="Distribucion de SPRINT" sheetId="4" r:id="rId2"/>
  </sheets>
  <calcPr calcId="125725"/>
</workbook>
</file>

<file path=xl/calcChain.xml><?xml version="1.0" encoding="utf-8"?>
<calcChain xmlns="http://schemas.openxmlformats.org/spreadsheetml/2006/main">
  <c r="F5" i="4"/>
  <c r="F6"/>
  <c r="F7"/>
  <c r="F8"/>
  <c r="F9"/>
  <c r="F10"/>
  <c r="F12"/>
  <c r="F13"/>
  <c r="F14"/>
  <c r="F15"/>
  <c r="F16"/>
  <c r="F17"/>
  <c r="F18"/>
  <c r="F19"/>
  <c r="F21"/>
  <c r="F22"/>
  <c r="F23"/>
  <c r="F24"/>
  <c r="F25"/>
  <c r="F26"/>
  <c r="F28"/>
  <c r="F29"/>
  <c r="F30"/>
  <c r="F32"/>
  <c r="F33"/>
  <c r="F34"/>
  <c r="F35"/>
  <c r="F36"/>
  <c r="F37"/>
  <c r="F39"/>
  <c r="F40"/>
  <c r="F41"/>
  <c r="F43"/>
  <c r="F4"/>
  <c r="G29"/>
  <c r="E45"/>
  <c r="G4"/>
  <c r="G5" s="1"/>
  <c r="G6" s="1"/>
  <c r="G7" s="1"/>
  <c r="G8" s="1"/>
  <c r="I37" i="2"/>
  <c r="F36"/>
  <c r="F30"/>
  <c r="F41"/>
  <c r="E41"/>
  <c r="E36"/>
  <c r="E30"/>
  <c r="F16"/>
  <c r="E16"/>
  <c r="I8"/>
  <c r="I10" s="1"/>
  <c r="I12" s="1"/>
  <c r="E43" l="1"/>
  <c r="I13" s="1"/>
  <c r="I15" s="1"/>
  <c r="I20" s="1"/>
  <c r="I22" s="1"/>
  <c r="G9" i="4"/>
  <c r="G10" s="1"/>
  <c r="F43" i="2"/>
  <c r="G12" i="4" l="1"/>
  <c r="G13" s="1"/>
  <c r="G14" s="1"/>
  <c r="G15" s="1"/>
  <c r="G16" s="1"/>
  <c r="G17"/>
  <c r="G18" s="1"/>
  <c r="G19" s="1"/>
  <c r="G21" s="1"/>
  <c r="G22" l="1"/>
  <c r="G23" s="1"/>
  <c r="G24" l="1"/>
  <c r="G25" s="1"/>
  <c r="G26" s="1"/>
  <c r="G28" s="1"/>
  <c r="G30" s="1"/>
  <c r="G32" l="1"/>
  <c r="G33" s="1"/>
  <c r="G34" s="1"/>
  <c r="G35" s="1"/>
  <c r="G36" l="1"/>
  <c r="G37" s="1"/>
  <c r="G39" s="1"/>
  <c r="G40" s="1"/>
  <c r="G41" l="1"/>
  <c r="G43" s="1"/>
  <c r="G45" l="1"/>
</calcChain>
</file>

<file path=xl/sharedStrings.xml><?xml version="1.0" encoding="utf-8"?>
<sst xmlns="http://schemas.openxmlformats.org/spreadsheetml/2006/main" count="288" uniqueCount="104">
  <si>
    <t>Modificar fecha de inicio y fin de un trabajo.</t>
  </si>
  <si>
    <t>Ver cronograma de trabajos por cada curso dictado.</t>
  </si>
  <si>
    <t>Evaluar un trabajo de acuerdo a rúbricas.</t>
  </si>
  <si>
    <t>Modificar las indicaciones o clarificaciones para un trabajo.</t>
  </si>
  <si>
    <t>Agregar alumnos al grupo de un trabajo.</t>
  </si>
  <si>
    <t>Eliminar alumnos del grupo de un trabajo.</t>
  </si>
  <si>
    <t>Publicar archivos para un grupo de un trabajo.</t>
  </si>
  <si>
    <t>Eliminar archivos de un grupo de un trabajo.</t>
  </si>
  <si>
    <t>Cambiar la metodología para un trabajo: Individual o grupal.</t>
  </si>
  <si>
    <t>Ver estado de entregas de los grupos de un trabajo.</t>
  </si>
  <si>
    <t>Ver historial de trabajos de cursos.</t>
  </si>
  <si>
    <t>Ver historial de trabajos independientes.</t>
  </si>
  <si>
    <t>Evaluar un trabajo de acuerdo a rúbricas de resultados del programa.</t>
  </si>
  <si>
    <t>Ver notas consolidadas de los alumnos de un trabajo.</t>
  </si>
  <si>
    <t>Puntos</t>
  </si>
  <si>
    <t>Puntos*</t>
  </si>
  <si>
    <t>* Cada punto equivale a una hora de trabajo ideal</t>
  </si>
  <si>
    <t>Días**</t>
  </si>
  <si>
    <t>** Cada día tiene tres horas laborales ideales</t>
  </si>
  <si>
    <t>Numero de desarrolladores</t>
  </si>
  <si>
    <t>Horas diaras por persona</t>
  </si>
  <si>
    <t>Dias laborables por semana</t>
  </si>
  <si>
    <t>Horas de trabajo efectivo</t>
  </si>
  <si>
    <t>Factor de inexperiencia</t>
  </si>
  <si>
    <t>Horas de trabajo reales</t>
  </si>
  <si>
    <t>Puntos semanales</t>
  </si>
  <si>
    <t>Puntos del producto</t>
  </si>
  <si>
    <t>TOTAL:</t>
  </si>
  <si>
    <t>ITEM</t>
  </si>
  <si>
    <t>PR-01</t>
  </si>
  <si>
    <t>PR-02</t>
  </si>
  <si>
    <t>PR-03</t>
  </si>
  <si>
    <t>PR-04</t>
  </si>
  <si>
    <t>PR-05</t>
  </si>
  <si>
    <t>PR-06</t>
  </si>
  <si>
    <t>PR-07</t>
  </si>
  <si>
    <t>PR-08</t>
  </si>
  <si>
    <t>PR-09</t>
  </si>
  <si>
    <t>PR-10</t>
  </si>
  <si>
    <t>PR-11</t>
  </si>
  <si>
    <t>PR-12</t>
  </si>
  <si>
    <t>AL-01</t>
  </si>
  <si>
    <t>AL-02</t>
  </si>
  <si>
    <t>AL-03</t>
  </si>
  <si>
    <t>AL-04</t>
  </si>
  <si>
    <t>AL-05</t>
  </si>
  <si>
    <t>AL-06</t>
  </si>
  <si>
    <t>AL-07</t>
  </si>
  <si>
    <t>AL-08</t>
  </si>
  <si>
    <t>AL-09</t>
  </si>
  <si>
    <t>EV-01</t>
  </si>
  <si>
    <t>EV-02</t>
  </si>
  <si>
    <t>EV-03</t>
  </si>
  <si>
    <t>BKLGI</t>
  </si>
  <si>
    <t>BKLGI-001</t>
  </si>
  <si>
    <t>BKLGI-002</t>
  </si>
  <si>
    <t>BKLGI-003</t>
  </si>
  <si>
    <t>BKLGI-005</t>
  </si>
  <si>
    <t>BKLGI-009</t>
  </si>
  <si>
    <t>BKLGI-006</t>
  </si>
  <si>
    <t>AL-10</t>
  </si>
  <si>
    <t>Publicar archivos para un grupo de un trabajo independiente.</t>
  </si>
  <si>
    <t>Cambiar líder del grupo de un trabajo.</t>
  </si>
  <si>
    <t>Retirarse de un grupo de un trabajo.</t>
  </si>
  <si>
    <t>Descargar archivos de un trabajo.</t>
  </si>
  <si>
    <t>Descargar archivos de un trabajo independiente.</t>
  </si>
  <si>
    <t>AL-11</t>
  </si>
  <si>
    <t>Ver cronograma de trabajos pendientes.</t>
  </si>
  <si>
    <t>Ver historial de trabajos de cursos de un alumno.</t>
  </si>
  <si>
    <t>Ver historial de trabajos independientes de un alumno.</t>
  </si>
  <si>
    <t>BKLGI-004</t>
  </si>
  <si>
    <t>BKLGI-007</t>
  </si>
  <si>
    <t>BKLGI-008</t>
  </si>
  <si>
    <t>BKLGI-011</t>
  </si>
  <si>
    <t>Resumen</t>
  </si>
  <si>
    <t>Tiempo de desarrollo</t>
  </si>
  <si>
    <t>FPR: Funcionalidades del profesor</t>
  </si>
  <si>
    <t>FAL: Funcionalidades del alumno</t>
  </si>
  <si>
    <t>TOTAL FRP:</t>
  </si>
  <si>
    <t>TOTAL FAL:</t>
  </si>
  <si>
    <t>FEV: Funcionalidades del evaluador</t>
  </si>
  <si>
    <t>TOTAL FEV:</t>
  </si>
  <si>
    <t>CO-01</t>
  </si>
  <si>
    <t>CO-02</t>
  </si>
  <si>
    <t>TOTAL FCO:</t>
  </si>
  <si>
    <t>FCO: Funcionalidades del coordinador del programa</t>
  </si>
  <si>
    <t>DISTRIBUCIÓN DE PUNTOS PARA EL DESARROLLO DEL PRODUCTO</t>
  </si>
  <si>
    <t>Modificar la descripción de un trabajo.</t>
  </si>
  <si>
    <t>Iteración</t>
  </si>
  <si>
    <t>Avance</t>
  </si>
  <si>
    <t>SP01: SPRINT 1</t>
  </si>
  <si>
    <t>SP02: SPRINT 2</t>
  </si>
  <si>
    <t>SP03: SPRINT 3</t>
  </si>
  <si>
    <t>SP04: SPRINT 4</t>
  </si>
  <si>
    <t>SP05: SPRINT 5</t>
  </si>
  <si>
    <t>SP06: SPRINT 6</t>
  </si>
  <si>
    <t>SP07: SPRINT 7</t>
  </si>
  <si>
    <t>DISTRIBUCIÓN DE ITEMS POR ITERACION (SPRINT)</t>
  </si>
  <si>
    <t>Numero de SPRINT</t>
  </si>
  <si>
    <t>Semanas de SPRINT</t>
  </si>
  <si>
    <t>v</t>
  </si>
  <si>
    <t>Total semanas ideales</t>
  </si>
  <si>
    <t>TOTAL SPRINT NECESARIOS:</t>
  </si>
  <si>
    <t>TOTAL SEMANAS IDEALES: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</si>
</sst>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66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25">
    <xf numFmtId="0" fontId="0" fillId="0" borderId="0" xfId="0"/>
    <xf numFmtId="12" fontId="0" fillId="0" borderId="0" xfId="0" applyNumberFormat="1"/>
    <xf numFmtId="0" fontId="4" fillId="0" borderId="0" xfId="0" applyFont="1" applyAlignment="1">
      <alignment horizontal="center"/>
    </xf>
    <xf numFmtId="2" fontId="0" fillId="0" borderId="0" xfId="0" applyNumberFormat="1"/>
    <xf numFmtId="0" fontId="5" fillId="5" borderId="0" xfId="4"/>
    <xf numFmtId="0" fontId="4" fillId="0" borderId="0" xfId="0" applyFont="1" applyAlignment="1">
      <alignment horizontal="right"/>
    </xf>
    <xf numFmtId="0" fontId="3" fillId="6" borderId="0" xfId="5" applyFont="1"/>
    <xf numFmtId="0" fontId="3" fillId="5" borderId="0" xfId="4" applyFont="1" applyAlignment="1">
      <alignment horizontal="center"/>
    </xf>
    <xf numFmtId="0" fontId="3" fillId="5" borderId="0" xfId="4" applyFont="1"/>
    <xf numFmtId="0" fontId="0" fillId="0" borderId="0" xfId="0" applyAlignment="1"/>
    <xf numFmtId="0" fontId="1" fillId="3" borderId="3" xfId="2" applyBorder="1" applyAlignment="1">
      <alignment horizontal="right"/>
    </xf>
    <xf numFmtId="2" fontId="1" fillId="3" borderId="3" xfId="2" applyNumberFormat="1" applyBorder="1"/>
    <xf numFmtId="0" fontId="1" fillId="7" borderId="2" xfId="1" applyFont="1" applyFill="1" applyBorder="1" applyAlignment="1">
      <alignment horizontal="left"/>
    </xf>
    <xf numFmtId="2" fontId="1" fillId="7" borderId="2" xfId="1" applyNumberFormat="1" applyFont="1" applyFill="1" applyBorder="1"/>
    <xf numFmtId="0" fontId="0" fillId="0" borderId="0" xfId="0" applyFill="1"/>
    <xf numFmtId="2" fontId="1" fillId="3" borderId="3" xfId="2" applyNumberFormat="1" applyBorder="1" applyAlignment="1">
      <alignment horizontal="right"/>
    </xf>
    <xf numFmtId="0" fontId="0" fillId="3" borderId="3" xfId="2" applyFont="1" applyBorder="1" applyAlignment="1">
      <alignment horizontal="left"/>
    </xf>
    <xf numFmtId="2" fontId="0" fillId="0" borderId="0" xfId="0" applyNumberFormat="1" applyFill="1"/>
    <xf numFmtId="0" fontId="0" fillId="0" borderId="0" xfId="0" applyFill="1" applyBorder="1"/>
    <xf numFmtId="0" fontId="1" fillId="7" borderId="2" xfId="1" applyFont="1" applyFill="1" applyBorder="1" applyAlignment="1">
      <alignment horizontal="right"/>
    </xf>
    <xf numFmtId="2" fontId="1" fillId="7" borderId="2" xfId="1" applyNumberFormat="1" applyFont="1" applyFill="1" applyBorder="1" applyAlignment="1">
      <alignment horizontal="right"/>
    </xf>
    <xf numFmtId="0" fontId="3" fillId="5" borderId="0" xfId="4" applyFont="1" applyAlignment="1">
      <alignment horizontal="center"/>
    </xf>
    <xf numFmtId="0" fontId="0" fillId="0" borderId="0" xfId="0" applyAlignment="1">
      <alignment horizontal="left"/>
    </xf>
    <xf numFmtId="0" fontId="3" fillId="4" borderId="2" xfId="3" applyFont="1" applyBorder="1" applyAlignment="1">
      <alignment horizontal="center"/>
    </xf>
    <xf numFmtId="0" fontId="3" fillId="4" borderId="0" xfId="3" applyFont="1" applyBorder="1" applyAlignment="1">
      <alignment horizontal="center"/>
    </xf>
  </cellXfs>
  <cellStyles count="6">
    <cellStyle name="60% - Énfasis5" xfId="5" builtinId="48"/>
    <cellStyle name="Énfasis1" xfId="3" builtinId="29"/>
    <cellStyle name="Énfasis5" xfId="4" builtinId="45"/>
    <cellStyle name="Neutral" xfId="1" builtinId="28"/>
    <cellStyle name="Normal" xfId="0" builtinId="0"/>
    <cellStyle name="Notas" xfId="2" builtinId="10"/>
  </cellStyles>
  <dxfs count="0"/>
  <tableStyles count="0" defaultTableStyle="TableStyleMedium9" defaultPivotStyle="PivotStyleLight16"/>
  <colors>
    <mruColors>
      <color rgb="FFFFFF66"/>
      <color rgb="FFE7FB6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7"/>
  <sheetViews>
    <sheetView workbookViewId="0">
      <selection activeCell="J34" sqref="J34"/>
    </sheetView>
  </sheetViews>
  <sheetFormatPr baseColWidth="10" defaultRowHeight="15"/>
  <cols>
    <col min="1" max="1" width="6" bestFit="1" customWidth="1"/>
    <col min="2" max="2" width="9.7109375" bestFit="1" customWidth="1"/>
    <col min="3" max="3" width="62.5703125" bestFit="1" customWidth="1"/>
    <col min="4" max="4" width="11.140625" bestFit="1" customWidth="1"/>
    <col min="5" max="5" width="8.140625" bestFit="1" customWidth="1"/>
    <col min="8" max="8" width="26.42578125" customWidth="1"/>
    <col min="9" max="9" width="7.140625" customWidth="1"/>
    <col min="10" max="10" width="12.5703125" bestFit="1" customWidth="1"/>
    <col min="11" max="11" width="13.85546875" bestFit="1" customWidth="1"/>
  </cols>
  <sheetData>
    <row r="1" spans="1:13" ht="15.75" thickBot="1">
      <c r="A1" s="23" t="s">
        <v>86</v>
      </c>
      <c r="B1" s="23"/>
      <c r="C1" s="23"/>
      <c r="D1" s="23"/>
      <c r="E1" s="23"/>
      <c r="F1" s="23"/>
      <c r="G1" s="23"/>
      <c r="H1" s="23"/>
      <c r="I1" s="23"/>
    </row>
    <row r="3" spans="1:13">
      <c r="A3" s="7" t="s">
        <v>28</v>
      </c>
      <c r="B3" s="7" t="s">
        <v>53</v>
      </c>
      <c r="C3" s="8" t="s">
        <v>76</v>
      </c>
      <c r="D3" s="4"/>
      <c r="E3" s="7" t="s">
        <v>15</v>
      </c>
      <c r="F3" s="7" t="s">
        <v>17</v>
      </c>
      <c r="H3" s="21" t="s">
        <v>75</v>
      </c>
      <c r="I3" s="21"/>
      <c r="K3" s="2"/>
      <c r="L3" s="2"/>
      <c r="M3" s="2"/>
    </row>
    <row r="4" spans="1:13">
      <c r="A4" t="s">
        <v>29</v>
      </c>
      <c r="B4" t="s">
        <v>56</v>
      </c>
      <c r="C4" t="s">
        <v>0</v>
      </c>
      <c r="E4" s="3">
        <v>4.5</v>
      </c>
      <c r="F4" s="3">
        <v>1.5</v>
      </c>
      <c r="H4" t="s">
        <v>19</v>
      </c>
      <c r="I4" s="3">
        <v>2</v>
      </c>
      <c r="L4" s="1"/>
      <c r="M4" s="1"/>
    </row>
    <row r="5" spans="1:13">
      <c r="A5" t="s">
        <v>30</v>
      </c>
      <c r="B5" t="s">
        <v>54</v>
      </c>
      <c r="C5" t="s">
        <v>1</v>
      </c>
      <c r="E5" s="3">
        <v>3</v>
      </c>
      <c r="F5" s="3">
        <v>1</v>
      </c>
      <c r="H5" t="s">
        <v>20</v>
      </c>
      <c r="I5" s="3">
        <v>3</v>
      </c>
      <c r="L5" s="1"/>
      <c r="M5" s="1"/>
    </row>
    <row r="6" spans="1:13">
      <c r="A6" t="s">
        <v>31</v>
      </c>
      <c r="B6" t="s">
        <v>55</v>
      </c>
      <c r="C6" t="s">
        <v>2</v>
      </c>
      <c r="E6" s="3">
        <v>21</v>
      </c>
      <c r="F6" s="3">
        <v>7</v>
      </c>
      <c r="H6" t="s">
        <v>21</v>
      </c>
      <c r="I6" s="3">
        <v>4</v>
      </c>
      <c r="L6" s="1"/>
      <c r="M6" s="1"/>
    </row>
    <row r="7" spans="1:13">
      <c r="A7" t="s">
        <v>32</v>
      </c>
      <c r="B7" t="s">
        <v>57</v>
      </c>
      <c r="C7" t="s">
        <v>13</v>
      </c>
      <c r="E7" s="3">
        <v>9</v>
      </c>
      <c r="F7" s="3">
        <v>3</v>
      </c>
      <c r="I7" s="3"/>
      <c r="L7" s="1"/>
      <c r="M7" s="1"/>
    </row>
    <row r="8" spans="1:13">
      <c r="A8" t="s">
        <v>33</v>
      </c>
      <c r="B8" t="s">
        <v>56</v>
      </c>
      <c r="C8" t="s">
        <v>3</v>
      </c>
      <c r="E8" s="3">
        <v>3</v>
      </c>
      <c r="F8" s="3">
        <v>1</v>
      </c>
      <c r="H8" t="s">
        <v>22</v>
      </c>
      <c r="I8" s="3">
        <f>I4*I6*I5</f>
        <v>24</v>
      </c>
      <c r="L8" s="1"/>
      <c r="M8" s="1"/>
    </row>
    <row r="9" spans="1:13">
      <c r="A9" t="s">
        <v>34</v>
      </c>
      <c r="B9" t="s">
        <v>73</v>
      </c>
      <c r="C9" t="s">
        <v>4</v>
      </c>
      <c r="E9" s="3">
        <v>4.5</v>
      </c>
      <c r="F9" s="3">
        <v>1.5</v>
      </c>
      <c r="H9" t="s">
        <v>23</v>
      </c>
      <c r="I9" s="3">
        <v>0.6</v>
      </c>
      <c r="L9" s="1"/>
      <c r="M9" s="1"/>
    </row>
    <row r="10" spans="1:13">
      <c r="A10" t="s">
        <v>35</v>
      </c>
      <c r="B10" t="s">
        <v>73</v>
      </c>
      <c r="C10" t="s">
        <v>5</v>
      </c>
      <c r="E10" s="3">
        <v>3</v>
      </c>
      <c r="F10" s="3">
        <v>1</v>
      </c>
      <c r="H10" t="s">
        <v>24</v>
      </c>
      <c r="I10" s="3">
        <f>I8*I9</f>
        <v>14.399999999999999</v>
      </c>
      <c r="L10" s="1"/>
      <c r="M10" s="1"/>
    </row>
    <row r="11" spans="1:13">
      <c r="A11" t="s">
        <v>36</v>
      </c>
      <c r="B11" t="s">
        <v>73</v>
      </c>
      <c r="C11" t="s">
        <v>6</v>
      </c>
      <c r="E11" s="3">
        <v>9</v>
      </c>
      <c r="F11" s="3">
        <v>3</v>
      </c>
      <c r="I11" s="3"/>
      <c r="L11" s="1"/>
      <c r="M11" s="1"/>
    </row>
    <row r="12" spans="1:13">
      <c r="A12" t="s">
        <v>37</v>
      </c>
      <c r="B12" t="s">
        <v>73</v>
      </c>
      <c r="C12" t="s">
        <v>7</v>
      </c>
      <c r="E12" s="3">
        <v>3</v>
      </c>
      <c r="F12" s="3">
        <v>1</v>
      </c>
      <c r="H12" t="s">
        <v>25</v>
      </c>
      <c r="I12" s="3">
        <f>I10</f>
        <v>14.399999999999999</v>
      </c>
      <c r="L12" s="1"/>
      <c r="M12" s="1"/>
    </row>
    <row r="13" spans="1:13">
      <c r="A13" t="s">
        <v>38</v>
      </c>
      <c r="B13" t="s">
        <v>56</v>
      </c>
      <c r="C13" t="s">
        <v>87</v>
      </c>
      <c r="E13" s="3">
        <v>3</v>
      </c>
      <c r="F13" s="3">
        <v>1</v>
      </c>
      <c r="H13" t="s">
        <v>26</v>
      </c>
      <c r="I13" s="3">
        <f>E43</f>
        <v>174</v>
      </c>
      <c r="L13" s="1"/>
      <c r="M13" s="1"/>
    </row>
    <row r="14" spans="1:13">
      <c r="A14" t="s">
        <v>39</v>
      </c>
      <c r="B14" t="s">
        <v>56</v>
      </c>
      <c r="C14" t="s">
        <v>8</v>
      </c>
      <c r="E14" s="3">
        <v>3</v>
      </c>
      <c r="F14" s="3">
        <v>1</v>
      </c>
      <c r="I14" s="3"/>
      <c r="L14" s="1"/>
      <c r="M14" s="1"/>
    </row>
    <row r="15" spans="1:13" ht="15.75" thickBot="1">
      <c r="A15" t="s">
        <v>40</v>
      </c>
      <c r="B15" t="s">
        <v>58</v>
      </c>
      <c r="C15" t="s">
        <v>9</v>
      </c>
      <c r="E15" s="3">
        <v>9</v>
      </c>
      <c r="F15" s="3">
        <v>3</v>
      </c>
      <c r="H15" s="16" t="s">
        <v>103</v>
      </c>
      <c r="I15" s="11">
        <f>I13/I12</f>
        <v>12.083333333333334</v>
      </c>
      <c r="L15" s="1"/>
      <c r="M15" s="1"/>
    </row>
    <row r="16" spans="1:13" ht="15.75" thickBot="1">
      <c r="C16" s="5"/>
      <c r="D16" s="10" t="s">
        <v>78</v>
      </c>
      <c r="E16" s="11">
        <f>SUM(E4:E15)</f>
        <v>75</v>
      </c>
      <c r="F16" s="11">
        <f>SUM(F4:F15)</f>
        <v>25</v>
      </c>
      <c r="L16" s="1"/>
      <c r="M16" s="1"/>
    </row>
    <row r="17" spans="1:13">
      <c r="C17" s="5"/>
      <c r="L17" s="1"/>
      <c r="M17" s="1"/>
    </row>
    <row r="18" spans="1:13">
      <c r="A18" s="7" t="s">
        <v>28</v>
      </c>
      <c r="B18" s="7" t="s">
        <v>53</v>
      </c>
      <c r="C18" s="8" t="s">
        <v>77</v>
      </c>
      <c r="D18" s="4"/>
      <c r="E18" s="7" t="s">
        <v>15</v>
      </c>
      <c r="F18" s="7" t="s">
        <v>17</v>
      </c>
      <c r="H18" s="21" t="s">
        <v>98</v>
      </c>
      <c r="I18" s="21"/>
      <c r="L18" s="1"/>
      <c r="M18" s="1"/>
    </row>
    <row r="19" spans="1:13">
      <c r="A19" t="s">
        <v>41</v>
      </c>
      <c r="B19" t="s">
        <v>70</v>
      </c>
      <c r="C19" t="s">
        <v>6</v>
      </c>
      <c r="E19" s="3">
        <v>9</v>
      </c>
      <c r="F19" s="3">
        <v>3</v>
      </c>
      <c r="H19" t="s">
        <v>99</v>
      </c>
      <c r="I19" s="3">
        <v>2</v>
      </c>
      <c r="L19" s="1"/>
      <c r="M19" s="1"/>
    </row>
    <row r="20" spans="1:13">
      <c r="A20" t="s">
        <v>42</v>
      </c>
      <c r="B20" t="s">
        <v>59</v>
      </c>
      <c r="C20" t="s">
        <v>61</v>
      </c>
      <c r="E20" s="3">
        <v>9</v>
      </c>
      <c r="F20" s="3">
        <v>3</v>
      </c>
      <c r="H20" t="s">
        <v>101</v>
      </c>
      <c r="I20" s="3">
        <f>I15</f>
        <v>12.083333333333334</v>
      </c>
      <c r="L20" s="1"/>
      <c r="M20" s="1"/>
    </row>
    <row r="21" spans="1:13">
      <c r="A21" t="s">
        <v>43</v>
      </c>
      <c r="B21" t="s">
        <v>70</v>
      </c>
      <c r="C21" t="s">
        <v>4</v>
      </c>
      <c r="E21" s="3">
        <v>6</v>
      </c>
      <c r="F21" s="3">
        <v>2</v>
      </c>
      <c r="I21" s="3"/>
      <c r="L21" s="1"/>
      <c r="M21" s="1"/>
    </row>
    <row r="22" spans="1:13" ht="15.75" thickBot="1">
      <c r="A22" t="s">
        <v>44</v>
      </c>
      <c r="B22" t="s">
        <v>70</v>
      </c>
      <c r="C22" t="s">
        <v>5</v>
      </c>
      <c r="E22" s="3">
        <v>3</v>
      </c>
      <c r="F22" s="3">
        <v>1</v>
      </c>
      <c r="H22" s="16" t="s">
        <v>102</v>
      </c>
      <c r="I22" s="11">
        <f>I20/I19</f>
        <v>6.041666666666667</v>
      </c>
      <c r="L22" s="1"/>
      <c r="M22" s="1"/>
    </row>
    <row r="23" spans="1:13">
      <c r="A23" t="s">
        <v>45</v>
      </c>
      <c r="B23" t="s">
        <v>70</v>
      </c>
      <c r="C23" t="s">
        <v>62</v>
      </c>
      <c r="E23" s="3">
        <v>3</v>
      </c>
      <c r="F23" s="3">
        <v>1</v>
      </c>
      <c r="I23" s="3"/>
      <c r="L23" s="1"/>
      <c r="M23" s="1"/>
    </row>
    <row r="24" spans="1:13">
      <c r="A24" t="s">
        <v>46</v>
      </c>
      <c r="B24" t="s">
        <v>70</v>
      </c>
      <c r="C24" t="s">
        <v>63</v>
      </c>
      <c r="E24" s="3">
        <v>3</v>
      </c>
      <c r="F24" s="3">
        <v>1</v>
      </c>
      <c r="L24" s="1"/>
      <c r="M24" s="1"/>
    </row>
    <row r="25" spans="1:13">
      <c r="A25" t="s">
        <v>47</v>
      </c>
      <c r="B25" t="s">
        <v>70</v>
      </c>
      <c r="C25" t="s">
        <v>64</v>
      </c>
      <c r="E25" s="3">
        <v>3</v>
      </c>
      <c r="F25" s="3">
        <v>1</v>
      </c>
      <c r="H25" s="21" t="s">
        <v>74</v>
      </c>
      <c r="I25" s="21"/>
      <c r="L25" s="1"/>
      <c r="M25" s="1"/>
    </row>
    <row r="26" spans="1:13">
      <c r="A26" t="s">
        <v>48</v>
      </c>
      <c r="B26" t="s">
        <v>59</v>
      </c>
      <c r="C26" t="s">
        <v>65</v>
      </c>
      <c r="E26" s="3">
        <v>3</v>
      </c>
      <c r="F26" s="3">
        <v>1</v>
      </c>
      <c r="H26" s="6" t="s">
        <v>53</v>
      </c>
      <c r="I26" s="6" t="s">
        <v>14</v>
      </c>
      <c r="L26" s="1"/>
      <c r="M26" s="1"/>
    </row>
    <row r="27" spans="1:13">
      <c r="A27" t="s">
        <v>49</v>
      </c>
      <c r="B27" t="s">
        <v>70</v>
      </c>
      <c r="C27" t="s">
        <v>10</v>
      </c>
      <c r="E27" s="3">
        <v>6</v>
      </c>
      <c r="F27" s="3">
        <v>2</v>
      </c>
      <c r="H27" t="s">
        <v>54</v>
      </c>
      <c r="I27" s="3">
        <v>3</v>
      </c>
      <c r="L27" s="1"/>
      <c r="M27" s="1"/>
    </row>
    <row r="28" spans="1:13">
      <c r="A28" t="s">
        <v>60</v>
      </c>
      <c r="B28" t="s">
        <v>59</v>
      </c>
      <c r="C28" t="s">
        <v>11</v>
      </c>
      <c r="E28" s="3">
        <v>6</v>
      </c>
      <c r="F28" s="3">
        <v>2</v>
      </c>
      <c r="H28" t="s">
        <v>55</v>
      </c>
      <c r="I28" s="3">
        <v>21</v>
      </c>
      <c r="L28" s="1"/>
      <c r="M28" s="1"/>
    </row>
    <row r="29" spans="1:13">
      <c r="A29" t="s">
        <v>66</v>
      </c>
      <c r="B29" t="s">
        <v>70</v>
      </c>
      <c r="C29" t="s">
        <v>67</v>
      </c>
      <c r="E29" s="3">
        <v>6</v>
      </c>
      <c r="F29" s="3">
        <v>2</v>
      </c>
      <c r="H29" t="s">
        <v>56</v>
      </c>
      <c r="I29" s="3">
        <v>13.5</v>
      </c>
      <c r="L29" s="1"/>
      <c r="M29" s="1"/>
    </row>
    <row r="30" spans="1:13" ht="15.75" thickBot="1">
      <c r="D30" s="10" t="s">
        <v>79</v>
      </c>
      <c r="E30" s="11">
        <f>SUM(E19:E29)</f>
        <v>57</v>
      </c>
      <c r="F30" s="15">
        <f>SUM(F19:F29)</f>
        <v>19</v>
      </c>
      <c r="H30" t="s">
        <v>70</v>
      </c>
      <c r="I30" s="3">
        <v>39</v>
      </c>
      <c r="L30" s="1"/>
      <c r="M30" s="1"/>
    </row>
    <row r="31" spans="1:13">
      <c r="C31" s="5"/>
      <c r="H31" t="s">
        <v>57</v>
      </c>
      <c r="I31" s="3">
        <v>9</v>
      </c>
      <c r="L31" s="1"/>
      <c r="M31" s="1"/>
    </row>
    <row r="32" spans="1:13">
      <c r="A32" s="7" t="s">
        <v>28</v>
      </c>
      <c r="B32" s="7" t="s">
        <v>53</v>
      </c>
      <c r="C32" s="8" t="s">
        <v>80</v>
      </c>
      <c r="D32" s="4"/>
      <c r="E32" s="7" t="s">
        <v>15</v>
      </c>
      <c r="F32" s="7" t="s">
        <v>17</v>
      </c>
      <c r="H32" t="s">
        <v>59</v>
      </c>
      <c r="I32" s="3">
        <v>18</v>
      </c>
      <c r="L32" s="1"/>
      <c r="M32" s="1"/>
    </row>
    <row r="33" spans="1:13">
      <c r="A33" t="s">
        <v>50</v>
      </c>
      <c r="B33" t="s">
        <v>71</v>
      </c>
      <c r="C33" t="s">
        <v>68</v>
      </c>
      <c r="E33" s="3">
        <v>4.5</v>
      </c>
      <c r="F33" s="3">
        <v>1.5</v>
      </c>
      <c r="H33" t="s">
        <v>71</v>
      </c>
      <c r="I33" s="3">
        <v>33</v>
      </c>
      <c r="L33" s="1"/>
      <c r="M33" s="1"/>
    </row>
    <row r="34" spans="1:13">
      <c r="A34" t="s">
        <v>51</v>
      </c>
      <c r="B34" t="s">
        <v>71</v>
      </c>
      <c r="C34" s="14" t="s">
        <v>69</v>
      </c>
      <c r="E34" s="3">
        <v>4.5</v>
      </c>
      <c r="F34" s="3">
        <v>1.5</v>
      </c>
      <c r="H34" t="s">
        <v>72</v>
      </c>
      <c r="I34" s="3">
        <v>9</v>
      </c>
      <c r="L34" s="1"/>
      <c r="M34" s="1"/>
    </row>
    <row r="35" spans="1:13">
      <c r="A35" t="s">
        <v>52</v>
      </c>
      <c r="B35" t="s">
        <v>71</v>
      </c>
      <c r="C35" t="s">
        <v>12</v>
      </c>
      <c r="E35" s="3">
        <v>24</v>
      </c>
      <c r="F35" s="3">
        <v>8</v>
      </c>
      <c r="H35" t="s">
        <v>58</v>
      </c>
      <c r="I35" s="3">
        <v>9</v>
      </c>
      <c r="L35" s="1"/>
      <c r="M35" s="1"/>
    </row>
    <row r="36" spans="1:13" ht="15.75" thickBot="1">
      <c r="C36" s="5"/>
      <c r="D36" s="10" t="s">
        <v>81</v>
      </c>
      <c r="E36" s="11">
        <f>SUM(E33:E35)</f>
        <v>33</v>
      </c>
      <c r="F36" s="15">
        <f>SUM(F33:F35)</f>
        <v>11</v>
      </c>
      <c r="H36" t="s">
        <v>73</v>
      </c>
      <c r="I36" s="3">
        <v>19.5</v>
      </c>
      <c r="L36" s="1"/>
      <c r="M36" s="1"/>
    </row>
    <row r="37" spans="1:13" ht="15.75" thickBot="1">
      <c r="C37" s="5"/>
      <c r="H37" s="16" t="s">
        <v>27</v>
      </c>
      <c r="I37" s="11">
        <f>SUM(I27:I36)</f>
        <v>174</v>
      </c>
      <c r="L37" s="1"/>
      <c r="M37" s="1"/>
    </row>
    <row r="38" spans="1:13">
      <c r="A38" s="7" t="s">
        <v>28</v>
      </c>
      <c r="B38" s="7" t="s">
        <v>53</v>
      </c>
      <c r="C38" s="8" t="s">
        <v>85</v>
      </c>
      <c r="D38" s="4"/>
      <c r="E38" s="7" t="s">
        <v>15</v>
      </c>
      <c r="F38" s="7" t="s">
        <v>17</v>
      </c>
      <c r="L38" s="1"/>
      <c r="M38" s="1"/>
    </row>
    <row r="39" spans="1:13">
      <c r="A39" t="s">
        <v>82</v>
      </c>
      <c r="B39" t="s">
        <v>72</v>
      </c>
      <c r="C39" t="s">
        <v>68</v>
      </c>
      <c r="E39" s="3">
        <v>4.5</v>
      </c>
      <c r="F39" s="3">
        <v>1.5</v>
      </c>
      <c r="L39" s="1"/>
      <c r="M39" s="1"/>
    </row>
    <row r="40" spans="1:13">
      <c r="A40" t="s">
        <v>83</v>
      </c>
      <c r="B40" t="s">
        <v>72</v>
      </c>
      <c r="C40" t="s">
        <v>69</v>
      </c>
      <c r="E40" s="3">
        <v>4.5</v>
      </c>
      <c r="F40" s="3">
        <v>1.5</v>
      </c>
      <c r="L40" s="1"/>
      <c r="M40" s="1"/>
    </row>
    <row r="41" spans="1:13" ht="15.75" thickBot="1">
      <c r="C41" s="5"/>
      <c r="D41" s="10" t="s">
        <v>84</v>
      </c>
      <c r="E41" s="11">
        <f>SUM(E39:E40)</f>
        <v>9</v>
      </c>
      <c r="F41" s="15">
        <f>SUM(F39:F40)</f>
        <v>3</v>
      </c>
      <c r="L41" s="1"/>
      <c r="M41" s="1"/>
    </row>
    <row r="42" spans="1:13">
      <c r="C42" s="5"/>
      <c r="D42" s="5"/>
      <c r="L42" s="1"/>
      <c r="M42" s="1"/>
    </row>
    <row r="43" spans="1:13" ht="15.75" thickBot="1">
      <c r="C43" s="5"/>
      <c r="D43" s="12" t="s">
        <v>27</v>
      </c>
      <c r="E43" s="13">
        <f>E16+E30+E36+E41</f>
        <v>174</v>
      </c>
      <c r="F43" s="13">
        <f>F16+F30+F36+F41</f>
        <v>58</v>
      </c>
      <c r="L43" s="1"/>
      <c r="M43" s="1"/>
    </row>
    <row r="44" spans="1:13">
      <c r="L44" s="1"/>
      <c r="M44" s="1"/>
    </row>
    <row r="45" spans="1:13">
      <c r="A45" s="22" t="s">
        <v>16</v>
      </c>
      <c r="B45" s="22"/>
      <c r="C45" s="22"/>
      <c r="D45" s="22"/>
      <c r="E45" s="22"/>
      <c r="F45" s="22"/>
      <c r="L45" s="1"/>
      <c r="M45" s="1"/>
    </row>
    <row r="46" spans="1:13">
      <c r="A46" s="22" t="s">
        <v>18</v>
      </c>
      <c r="B46" s="22"/>
      <c r="C46" s="22"/>
      <c r="D46" s="22"/>
      <c r="E46" s="22"/>
      <c r="F46" s="22"/>
      <c r="L46" s="1"/>
      <c r="M46" s="1"/>
    </row>
    <row r="47" spans="1:13">
      <c r="L47" s="1"/>
      <c r="M47" s="1"/>
    </row>
    <row r="48" spans="1:13">
      <c r="L48" s="1"/>
      <c r="M48" s="1"/>
    </row>
    <row r="49" spans="8:13">
      <c r="L49" s="1"/>
      <c r="M49" s="1"/>
    </row>
    <row r="50" spans="8:13">
      <c r="L50" s="1"/>
      <c r="M50" s="1"/>
    </row>
    <row r="51" spans="8:13">
      <c r="L51" s="1"/>
      <c r="M51" s="1"/>
    </row>
    <row r="52" spans="8:13">
      <c r="L52" s="1"/>
      <c r="M52" s="1"/>
    </row>
    <row r="53" spans="8:13">
      <c r="L53" s="1"/>
      <c r="M53" s="1"/>
    </row>
    <row r="54" spans="8:13">
      <c r="L54" s="1"/>
      <c r="M54" s="1"/>
    </row>
    <row r="55" spans="8:13">
      <c r="L55" s="1"/>
      <c r="M55" s="1"/>
    </row>
    <row r="56" spans="8:13">
      <c r="L56" s="1"/>
      <c r="M56" s="1"/>
    </row>
    <row r="57" spans="8:13">
      <c r="L57" s="1"/>
      <c r="M57" s="1"/>
    </row>
    <row r="58" spans="8:13">
      <c r="L58" s="1"/>
      <c r="M58" s="1"/>
    </row>
    <row r="59" spans="8:13">
      <c r="H59" t="s">
        <v>100</v>
      </c>
      <c r="L59" s="1"/>
      <c r="M59" s="1"/>
    </row>
    <row r="60" spans="8:13">
      <c r="L60" s="1"/>
      <c r="M60" s="1"/>
    </row>
    <row r="61" spans="8:13">
      <c r="L61" s="1"/>
      <c r="M61" s="1"/>
    </row>
    <row r="62" spans="8:13">
      <c r="L62" s="1"/>
      <c r="M62" s="1"/>
    </row>
    <row r="63" spans="8:13">
      <c r="L63" s="1"/>
      <c r="M63" s="1"/>
    </row>
    <row r="64" spans="8:13">
      <c r="L64" s="1"/>
      <c r="M64" s="1"/>
    </row>
    <row r="65" spans="12:13">
      <c r="L65" s="1"/>
      <c r="M65" s="1"/>
    </row>
    <row r="66" spans="12:13">
      <c r="L66" s="1"/>
      <c r="M66" s="1"/>
    </row>
    <row r="67" spans="12:13">
      <c r="L67" s="1"/>
      <c r="M67" s="1"/>
    </row>
    <row r="68" spans="12:13">
      <c r="L68" s="1"/>
      <c r="M68" s="1"/>
    </row>
    <row r="69" spans="12:13">
      <c r="L69" s="1"/>
      <c r="M69" s="1"/>
    </row>
    <row r="70" spans="12:13">
      <c r="L70" s="1"/>
      <c r="M70" s="1"/>
    </row>
    <row r="71" spans="12:13">
      <c r="L71" s="1"/>
      <c r="M71" s="1"/>
    </row>
    <row r="72" spans="12:13">
      <c r="L72" s="1"/>
      <c r="M72" s="1"/>
    </row>
    <row r="73" spans="12:13">
      <c r="L73" s="1"/>
      <c r="M73" s="1"/>
    </row>
    <row r="74" spans="12:13">
      <c r="L74" s="1"/>
      <c r="M74" s="1"/>
    </row>
    <row r="75" spans="12:13">
      <c r="L75" s="1"/>
      <c r="M75" s="1"/>
    </row>
    <row r="76" spans="12:13">
      <c r="L76" s="1"/>
      <c r="M76" s="1"/>
    </row>
    <row r="77" spans="12:13">
      <c r="L77" s="1"/>
      <c r="M77" s="1"/>
    </row>
    <row r="78" spans="12:13">
      <c r="L78" s="1"/>
      <c r="M78" s="1"/>
    </row>
    <row r="79" spans="12:13">
      <c r="L79" s="1"/>
      <c r="M79" s="1"/>
    </row>
    <row r="80" spans="12:13">
      <c r="L80" s="1"/>
      <c r="M80" s="1"/>
    </row>
    <row r="81" spans="12:13">
      <c r="L81" s="1"/>
      <c r="M81" s="1"/>
    </row>
    <row r="82" spans="12:13">
      <c r="L82" s="1"/>
      <c r="M82" s="1"/>
    </row>
    <row r="83" spans="12:13">
      <c r="L83" s="1"/>
      <c r="M83" s="1"/>
    </row>
    <row r="84" spans="12:13">
      <c r="L84" s="1"/>
      <c r="M84" s="1"/>
    </row>
    <row r="85" spans="12:13">
      <c r="L85" s="1"/>
      <c r="M85" s="1"/>
    </row>
    <row r="86" spans="12:13">
      <c r="L86" s="1"/>
      <c r="M86" s="1"/>
    </row>
    <row r="87" spans="12:13">
      <c r="L87" s="1"/>
      <c r="M87" s="1"/>
    </row>
    <row r="88" spans="12:13">
      <c r="L88" s="1"/>
      <c r="M88" s="1"/>
    </row>
    <row r="89" spans="12:13">
      <c r="L89" s="1"/>
      <c r="M89" s="1"/>
    </row>
    <row r="90" spans="12:13">
      <c r="L90" s="1"/>
      <c r="M90" s="1"/>
    </row>
    <row r="91" spans="12:13">
      <c r="L91" s="1"/>
      <c r="M91" s="1"/>
    </row>
    <row r="92" spans="12:13">
      <c r="L92" s="1"/>
      <c r="M92" s="1"/>
    </row>
    <row r="93" spans="12:13">
      <c r="L93" s="1"/>
      <c r="M93" s="1"/>
    </row>
    <row r="94" spans="12:13">
      <c r="L94" s="1"/>
      <c r="M94" s="1"/>
    </row>
    <row r="95" spans="12:13">
      <c r="L95" s="1"/>
      <c r="M95" s="1"/>
    </row>
    <row r="96" spans="12:13">
      <c r="L96" s="1"/>
      <c r="M96" s="1"/>
    </row>
    <row r="97" spans="12:13">
      <c r="L97" s="1"/>
      <c r="M97" s="1"/>
    </row>
    <row r="98" spans="12:13">
      <c r="L98" s="1"/>
      <c r="M98" s="1"/>
    </row>
    <row r="99" spans="12:13">
      <c r="L99" s="1"/>
      <c r="M99" s="1"/>
    </row>
    <row r="100" spans="12:13">
      <c r="L100" s="1"/>
      <c r="M100" s="1"/>
    </row>
    <row r="101" spans="12:13">
      <c r="L101" s="1"/>
      <c r="M101" s="1"/>
    </row>
    <row r="102" spans="12:13">
      <c r="L102" s="1"/>
      <c r="M102" s="1"/>
    </row>
    <row r="103" spans="12:13">
      <c r="L103" s="1"/>
      <c r="M103" s="1"/>
    </row>
    <row r="104" spans="12:13">
      <c r="L104" s="1"/>
      <c r="M104" s="1"/>
    </row>
    <row r="105" spans="12:13">
      <c r="L105" s="1"/>
      <c r="M105" s="1"/>
    </row>
    <row r="106" spans="12:13">
      <c r="L106" s="1"/>
      <c r="M106" s="1"/>
    </row>
    <row r="107" spans="12:13">
      <c r="L107" s="1"/>
      <c r="M107" s="1"/>
    </row>
    <row r="108" spans="12:13">
      <c r="L108" s="1"/>
      <c r="M108" s="1"/>
    </row>
    <row r="109" spans="12:13">
      <c r="L109" s="1"/>
      <c r="M109" s="1"/>
    </row>
    <row r="110" spans="12:13">
      <c r="L110" s="1"/>
      <c r="M110" s="1"/>
    </row>
    <row r="111" spans="12:13">
      <c r="L111" s="1"/>
      <c r="M111" s="1"/>
    </row>
    <row r="112" spans="12:13">
      <c r="L112" s="1"/>
      <c r="M112" s="1"/>
    </row>
    <row r="113" spans="12:13">
      <c r="L113" s="1"/>
      <c r="M113" s="1"/>
    </row>
    <row r="114" spans="12:13">
      <c r="L114" s="1"/>
      <c r="M114" s="1"/>
    </row>
    <row r="115" spans="12:13">
      <c r="L115" s="1"/>
      <c r="M115" s="1"/>
    </row>
    <row r="116" spans="12:13">
      <c r="L116" s="1"/>
      <c r="M116" s="1"/>
    </row>
    <row r="117" spans="12:13">
      <c r="L117" s="1"/>
      <c r="M117" s="1"/>
    </row>
    <row r="118" spans="12:13">
      <c r="L118" s="1"/>
      <c r="M118" s="1"/>
    </row>
    <row r="119" spans="12:13">
      <c r="L119" s="1"/>
      <c r="M119" s="1"/>
    </row>
    <row r="120" spans="12:13">
      <c r="L120" s="1"/>
      <c r="M120" s="1"/>
    </row>
    <row r="121" spans="12:13">
      <c r="L121" s="1"/>
      <c r="M121" s="1"/>
    </row>
    <row r="122" spans="12:13">
      <c r="L122" s="1"/>
      <c r="M122" s="1"/>
    </row>
    <row r="123" spans="12:13">
      <c r="L123" s="1"/>
      <c r="M123" s="1"/>
    </row>
    <row r="124" spans="12:13">
      <c r="L124" s="1"/>
      <c r="M124" s="1"/>
    </row>
    <row r="125" spans="12:13">
      <c r="L125" s="1"/>
      <c r="M125" s="1"/>
    </row>
    <row r="126" spans="12:13">
      <c r="L126" s="1"/>
      <c r="M126" s="1"/>
    </row>
    <row r="127" spans="12:13">
      <c r="L127" s="1"/>
      <c r="M127" s="1"/>
    </row>
    <row r="128" spans="12:13">
      <c r="L128" s="1"/>
      <c r="M128" s="1"/>
    </row>
    <row r="129" spans="12:13">
      <c r="L129" s="1"/>
      <c r="M129" s="1"/>
    </row>
    <row r="130" spans="12:13">
      <c r="L130" s="1"/>
      <c r="M130" s="1"/>
    </row>
    <row r="131" spans="12:13">
      <c r="L131" s="1"/>
      <c r="M131" s="1"/>
    </row>
    <row r="132" spans="12:13">
      <c r="L132" s="1"/>
      <c r="M132" s="1"/>
    </row>
    <row r="133" spans="12:13">
      <c r="L133" s="1"/>
      <c r="M133" s="1"/>
    </row>
    <row r="134" spans="12:13">
      <c r="L134" s="1"/>
      <c r="M134" s="1"/>
    </row>
    <row r="135" spans="12:13">
      <c r="L135" s="1"/>
      <c r="M135" s="1"/>
    </row>
    <row r="136" spans="12:13">
      <c r="L136" s="1"/>
      <c r="M136" s="1"/>
    </row>
    <row r="137" spans="12:13">
      <c r="L137" s="1"/>
      <c r="M137" s="1"/>
    </row>
    <row r="138" spans="12:13">
      <c r="L138" s="1"/>
      <c r="M138" s="1"/>
    </row>
    <row r="139" spans="12:13">
      <c r="L139" s="1"/>
      <c r="M139" s="1"/>
    </row>
    <row r="140" spans="12:13">
      <c r="L140" s="1"/>
      <c r="M140" s="1"/>
    </row>
    <row r="141" spans="12:13">
      <c r="L141" s="1"/>
      <c r="M141" s="1"/>
    </row>
    <row r="142" spans="12:13">
      <c r="L142" s="1"/>
      <c r="M142" s="1"/>
    </row>
    <row r="143" spans="12:13">
      <c r="L143" s="1"/>
      <c r="M143" s="1"/>
    </row>
    <row r="144" spans="12:13">
      <c r="L144" s="1"/>
      <c r="M144" s="1"/>
    </row>
    <row r="145" spans="12:13">
      <c r="L145" s="1"/>
      <c r="M145" s="1"/>
    </row>
    <row r="146" spans="12:13">
      <c r="L146" s="1"/>
      <c r="M146" s="1"/>
    </row>
    <row r="147" spans="12:13">
      <c r="L147" s="1"/>
      <c r="M147" s="1"/>
    </row>
    <row r="148" spans="12:13">
      <c r="L148" s="1"/>
      <c r="M148" s="1"/>
    </row>
    <row r="149" spans="12:13">
      <c r="L149" s="1"/>
      <c r="M149" s="1"/>
    </row>
    <row r="150" spans="12:13">
      <c r="L150" s="1"/>
      <c r="M150" s="1"/>
    </row>
    <row r="151" spans="12:13">
      <c r="L151" s="1"/>
      <c r="M151" s="1"/>
    </row>
    <row r="152" spans="12:13">
      <c r="L152" s="1"/>
      <c r="M152" s="1"/>
    </row>
    <row r="153" spans="12:13">
      <c r="L153" s="1"/>
      <c r="M153" s="1"/>
    </row>
    <row r="154" spans="12:13">
      <c r="L154" s="1"/>
      <c r="M154" s="1"/>
    </row>
    <row r="155" spans="12:13">
      <c r="L155" s="1"/>
      <c r="M155" s="1"/>
    </row>
    <row r="156" spans="12:13">
      <c r="L156" s="1"/>
      <c r="M156" s="1"/>
    </row>
    <row r="157" spans="12:13">
      <c r="L157" s="1"/>
      <c r="M157" s="1"/>
    </row>
    <row r="158" spans="12:13">
      <c r="L158" s="1"/>
      <c r="M158" s="1"/>
    </row>
    <row r="159" spans="12:13">
      <c r="L159" s="1"/>
      <c r="M159" s="1"/>
    </row>
    <row r="160" spans="12:13">
      <c r="L160" s="1"/>
      <c r="M160" s="1"/>
    </row>
    <row r="161" spans="12:13">
      <c r="L161" s="1"/>
      <c r="M161" s="1"/>
    </row>
    <row r="162" spans="12:13">
      <c r="L162" s="1"/>
      <c r="M162" s="1"/>
    </row>
    <row r="163" spans="12:13">
      <c r="L163" s="1"/>
      <c r="M163" s="1"/>
    </row>
    <row r="164" spans="12:13">
      <c r="L164" s="1"/>
      <c r="M164" s="1"/>
    </row>
    <row r="165" spans="12:13">
      <c r="L165" s="1"/>
      <c r="M165" s="1"/>
    </row>
    <row r="166" spans="12:13">
      <c r="L166" s="1"/>
      <c r="M166" s="1"/>
    </row>
    <row r="167" spans="12:13">
      <c r="L167" s="1"/>
      <c r="M167" s="1"/>
    </row>
    <row r="168" spans="12:13">
      <c r="L168" s="1"/>
      <c r="M168" s="1"/>
    </row>
    <row r="169" spans="12:13">
      <c r="L169" s="1"/>
      <c r="M169" s="1"/>
    </row>
    <row r="170" spans="12:13">
      <c r="L170" s="1"/>
      <c r="M170" s="1"/>
    </row>
    <row r="171" spans="12:13">
      <c r="L171" s="1"/>
      <c r="M171" s="1"/>
    </row>
    <row r="172" spans="12:13">
      <c r="L172" s="1"/>
      <c r="M172" s="1"/>
    </row>
    <row r="173" spans="12:13">
      <c r="L173" s="1"/>
      <c r="M173" s="1"/>
    </row>
    <row r="174" spans="12:13">
      <c r="L174" s="1"/>
      <c r="M174" s="1"/>
    </row>
    <row r="175" spans="12:13">
      <c r="L175" s="1"/>
      <c r="M175" s="1"/>
    </row>
    <row r="176" spans="12:13">
      <c r="L176" s="1"/>
      <c r="M176" s="1"/>
    </row>
    <row r="177" spans="12:13">
      <c r="L177" s="1"/>
      <c r="M177" s="1"/>
    </row>
    <row r="178" spans="12:13">
      <c r="L178" s="1"/>
      <c r="M178" s="1"/>
    </row>
    <row r="179" spans="12:13">
      <c r="L179" s="1"/>
      <c r="M179" s="1"/>
    </row>
    <row r="180" spans="12:13">
      <c r="L180" s="1"/>
      <c r="M180" s="1"/>
    </row>
    <row r="181" spans="12:13">
      <c r="L181" s="1"/>
      <c r="M181" s="1"/>
    </row>
    <row r="182" spans="12:13">
      <c r="L182" s="1"/>
      <c r="M182" s="1"/>
    </row>
    <row r="183" spans="12:13">
      <c r="L183" s="1"/>
      <c r="M183" s="1"/>
    </row>
    <row r="184" spans="12:13">
      <c r="L184" s="1"/>
      <c r="M184" s="1"/>
    </row>
    <row r="185" spans="12:13">
      <c r="L185" s="1"/>
      <c r="M185" s="1"/>
    </row>
    <row r="186" spans="12:13">
      <c r="L186" s="1"/>
      <c r="M186" s="1"/>
    </row>
    <row r="187" spans="12:13">
      <c r="L187" s="1"/>
      <c r="M187" s="1"/>
    </row>
    <row r="188" spans="12:13">
      <c r="L188" s="1"/>
      <c r="M188" s="1"/>
    </row>
    <row r="189" spans="12:13">
      <c r="L189" s="1"/>
      <c r="M189" s="1"/>
    </row>
    <row r="190" spans="12:13">
      <c r="L190" s="1"/>
      <c r="M190" s="1"/>
    </row>
    <row r="191" spans="12:13">
      <c r="L191" s="1"/>
      <c r="M191" s="1"/>
    </row>
    <row r="192" spans="12:13">
      <c r="L192" s="1"/>
      <c r="M192" s="1"/>
    </row>
    <row r="193" spans="12:13">
      <c r="L193" s="1"/>
      <c r="M193" s="1"/>
    </row>
    <row r="194" spans="12:13">
      <c r="L194" s="1"/>
      <c r="M194" s="1"/>
    </row>
    <row r="195" spans="12:13">
      <c r="L195" s="1"/>
      <c r="M195" s="1"/>
    </row>
    <row r="196" spans="12:13">
      <c r="L196" s="1"/>
      <c r="M196" s="1"/>
    </row>
    <row r="197" spans="12:13">
      <c r="L197" s="1"/>
      <c r="M197" s="1"/>
    </row>
    <row r="198" spans="12:13">
      <c r="L198" s="1"/>
      <c r="M198" s="1"/>
    </row>
    <row r="199" spans="12:13">
      <c r="L199" s="1"/>
      <c r="M199" s="1"/>
    </row>
    <row r="200" spans="12:13">
      <c r="L200" s="1"/>
      <c r="M200" s="1"/>
    </row>
    <row r="201" spans="12:13">
      <c r="L201" s="1"/>
      <c r="M201" s="1"/>
    </row>
    <row r="202" spans="12:13">
      <c r="L202" s="1"/>
      <c r="M202" s="1"/>
    </row>
    <row r="203" spans="12:13">
      <c r="L203" s="1"/>
      <c r="M203" s="1"/>
    </row>
    <row r="204" spans="12:13">
      <c r="L204" s="1"/>
      <c r="M204" s="1"/>
    </row>
    <row r="205" spans="12:13">
      <c r="L205" s="1"/>
      <c r="M205" s="1"/>
    </row>
    <row r="206" spans="12:13">
      <c r="L206" s="1"/>
      <c r="M206" s="1"/>
    </row>
    <row r="207" spans="12:13">
      <c r="L207" s="1"/>
      <c r="M207" s="1"/>
    </row>
    <row r="208" spans="12:13">
      <c r="L208" s="1"/>
      <c r="M208" s="1"/>
    </row>
    <row r="209" spans="12:13">
      <c r="L209" s="1"/>
      <c r="M209" s="1"/>
    </row>
    <row r="210" spans="12:13">
      <c r="L210" s="1"/>
      <c r="M210" s="1"/>
    </row>
    <row r="211" spans="12:13">
      <c r="L211" s="1"/>
      <c r="M211" s="1"/>
    </row>
    <row r="212" spans="12:13">
      <c r="L212" s="1"/>
      <c r="M212" s="1"/>
    </row>
    <row r="213" spans="12:13">
      <c r="L213" s="1"/>
      <c r="M213" s="1"/>
    </row>
    <row r="214" spans="12:13">
      <c r="L214" s="1"/>
      <c r="M214" s="1"/>
    </row>
    <row r="215" spans="12:13">
      <c r="L215" s="1"/>
      <c r="M215" s="1"/>
    </row>
    <row r="216" spans="12:13">
      <c r="L216" s="1"/>
      <c r="M216" s="1"/>
    </row>
    <row r="217" spans="12:13">
      <c r="L217" s="1"/>
      <c r="M217" s="1"/>
    </row>
    <row r="218" spans="12:13">
      <c r="L218" s="1"/>
      <c r="M218" s="1"/>
    </row>
    <row r="219" spans="12:13">
      <c r="L219" s="1"/>
      <c r="M219" s="1"/>
    </row>
    <row r="220" spans="12:13">
      <c r="L220" s="1"/>
      <c r="M220" s="1"/>
    </row>
    <row r="221" spans="12:13">
      <c r="L221" s="1"/>
    </row>
    <row r="222" spans="12:13">
      <c r="L222" s="1"/>
    </row>
    <row r="223" spans="12:13">
      <c r="L223" s="1"/>
    </row>
    <row r="224" spans="12:13">
      <c r="L224" s="1"/>
    </row>
    <row r="225" spans="12:12">
      <c r="L225" s="1"/>
    </row>
    <row r="226" spans="12:12">
      <c r="L226" s="1"/>
    </row>
    <row r="227" spans="12:12">
      <c r="L227" s="1"/>
    </row>
  </sheetData>
  <mergeCells count="6">
    <mergeCell ref="H3:I3"/>
    <mergeCell ref="H25:I25"/>
    <mergeCell ref="A45:F45"/>
    <mergeCell ref="A46:F46"/>
    <mergeCell ref="A1:I1"/>
    <mergeCell ref="H18:I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8"/>
  <sheetViews>
    <sheetView tabSelected="1" topLeftCell="A22" zoomScaleNormal="100" workbookViewId="0">
      <selection activeCell="D44" sqref="D44"/>
    </sheetView>
  </sheetViews>
  <sheetFormatPr baseColWidth="10" defaultRowHeight="15"/>
  <cols>
    <col min="1" max="1" width="6" bestFit="1" customWidth="1"/>
    <col min="2" max="2" width="9.7109375" bestFit="1" customWidth="1"/>
    <col min="3" max="3" width="62.5703125" bestFit="1" customWidth="1"/>
    <col min="4" max="4" width="13.7109375" customWidth="1"/>
    <col min="5" max="5" width="10.140625" customWidth="1"/>
    <col min="7" max="7" width="10.7109375" customWidth="1"/>
  </cols>
  <sheetData>
    <row r="1" spans="1:8">
      <c r="A1" s="24" t="s">
        <v>97</v>
      </c>
      <c r="B1" s="24"/>
      <c r="C1" s="24"/>
      <c r="D1" s="24"/>
      <c r="E1" s="24"/>
      <c r="F1" s="24"/>
      <c r="G1" s="24"/>
    </row>
    <row r="2" spans="1:8">
      <c r="E2" s="18"/>
      <c r="F2" s="18"/>
    </row>
    <row r="3" spans="1:8">
      <c r="A3" s="7" t="s">
        <v>28</v>
      </c>
      <c r="B3" s="7" t="s">
        <v>53</v>
      </c>
      <c r="C3" s="8" t="s">
        <v>90</v>
      </c>
      <c r="D3" s="8"/>
      <c r="E3" s="7" t="s">
        <v>15</v>
      </c>
      <c r="F3" s="7" t="s">
        <v>88</v>
      </c>
      <c r="G3" s="7" t="s">
        <v>89</v>
      </c>
    </row>
    <row r="4" spans="1:8">
      <c r="A4" t="s">
        <v>30</v>
      </c>
      <c r="B4" t="s">
        <v>54</v>
      </c>
      <c r="C4" t="s">
        <v>1</v>
      </c>
      <c r="E4" s="17">
        <v>3</v>
      </c>
      <c r="F4" s="3">
        <f>ROUNDUP(G4/28.8,0)</f>
        <v>1</v>
      </c>
      <c r="G4" s="3">
        <f>E4</f>
        <v>3</v>
      </c>
    </row>
    <row r="5" spans="1:8">
      <c r="A5" t="s">
        <v>29</v>
      </c>
      <c r="B5" t="s">
        <v>56</v>
      </c>
      <c r="C5" t="s">
        <v>0</v>
      </c>
      <c r="E5" s="17">
        <v>4.5</v>
      </c>
      <c r="F5" s="3">
        <f t="shared" ref="F5:F43" si="0">ROUNDUP(G5/28.8,0)</f>
        <v>1</v>
      </c>
      <c r="G5" s="3">
        <f t="shared" ref="G5:G41" si="1">E5+G4</f>
        <v>7.5</v>
      </c>
    </row>
    <row r="6" spans="1:8">
      <c r="A6" t="s">
        <v>33</v>
      </c>
      <c r="B6" t="s">
        <v>56</v>
      </c>
      <c r="C6" t="s">
        <v>3</v>
      </c>
      <c r="E6" s="17">
        <v>3</v>
      </c>
      <c r="F6" s="3">
        <f t="shared" si="0"/>
        <v>1</v>
      </c>
      <c r="G6" s="3">
        <f t="shared" si="1"/>
        <v>10.5</v>
      </c>
    </row>
    <row r="7" spans="1:8">
      <c r="A7" t="s">
        <v>39</v>
      </c>
      <c r="B7" t="s">
        <v>56</v>
      </c>
      <c r="C7" t="s">
        <v>8</v>
      </c>
      <c r="E7" s="3">
        <v>3</v>
      </c>
      <c r="F7" s="3">
        <f t="shared" si="0"/>
        <v>1</v>
      </c>
      <c r="G7" s="3">
        <f t="shared" si="1"/>
        <v>13.5</v>
      </c>
    </row>
    <row r="8" spans="1:8">
      <c r="A8" t="s">
        <v>66</v>
      </c>
      <c r="B8" t="s">
        <v>70</v>
      </c>
      <c r="C8" t="s">
        <v>67</v>
      </c>
      <c r="E8" s="3">
        <v>6</v>
      </c>
      <c r="F8" s="3">
        <f t="shared" si="0"/>
        <v>1</v>
      </c>
      <c r="G8" s="3">
        <f t="shared" si="1"/>
        <v>19.5</v>
      </c>
    </row>
    <row r="9" spans="1:8">
      <c r="A9" t="s">
        <v>41</v>
      </c>
      <c r="B9" t="s">
        <v>70</v>
      </c>
      <c r="C9" t="s">
        <v>6</v>
      </c>
      <c r="E9" s="3">
        <v>9</v>
      </c>
      <c r="F9" s="3">
        <f t="shared" si="0"/>
        <v>1</v>
      </c>
      <c r="G9" s="3">
        <f>E9+G8</f>
        <v>28.5</v>
      </c>
      <c r="H9" s="3"/>
    </row>
    <row r="10" spans="1:8">
      <c r="A10" t="s">
        <v>43</v>
      </c>
      <c r="B10" t="s">
        <v>70</v>
      </c>
      <c r="C10" t="s">
        <v>4</v>
      </c>
      <c r="E10" s="3">
        <v>0.3</v>
      </c>
      <c r="F10" s="3">
        <f t="shared" si="0"/>
        <v>1</v>
      </c>
      <c r="G10" s="3">
        <f t="shared" si="1"/>
        <v>28.8</v>
      </c>
      <c r="H10" s="3"/>
    </row>
    <row r="11" spans="1:8">
      <c r="A11" s="7" t="s">
        <v>28</v>
      </c>
      <c r="B11" s="7" t="s">
        <v>53</v>
      </c>
      <c r="C11" s="8" t="s">
        <v>91</v>
      </c>
      <c r="D11" s="8"/>
      <c r="E11" s="7" t="s">
        <v>15</v>
      </c>
      <c r="F11" s="7" t="s">
        <v>88</v>
      </c>
      <c r="G11" s="7" t="s">
        <v>89</v>
      </c>
    </row>
    <row r="12" spans="1:8">
      <c r="A12" t="s">
        <v>43</v>
      </c>
      <c r="B12" t="s">
        <v>70</v>
      </c>
      <c r="C12" t="s">
        <v>4</v>
      </c>
      <c r="E12" s="3">
        <v>5.7</v>
      </c>
      <c r="F12" s="3">
        <f t="shared" si="0"/>
        <v>2</v>
      </c>
      <c r="G12" s="3">
        <f>E12+G10</f>
        <v>34.5</v>
      </c>
    </row>
    <row r="13" spans="1:8">
      <c r="A13" t="s">
        <v>44</v>
      </c>
      <c r="B13" t="s">
        <v>70</v>
      </c>
      <c r="C13" t="s">
        <v>5</v>
      </c>
      <c r="E13" s="3">
        <v>3</v>
      </c>
      <c r="F13" s="3">
        <f t="shared" si="0"/>
        <v>2</v>
      </c>
      <c r="G13" s="3">
        <f t="shared" si="1"/>
        <v>37.5</v>
      </c>
      <c r="H13" s="3"/>
    </row>
    <row r="14" spans="1:8">
      <c r="A14" t="s">
        <v>45</v>
      </c>
      <c r="B14" t="s">
        <v>70</v>
      </c>
      <c r="C14" t="s">
        <v>62</v>
      </c>
      <c r="E14" s="3">
        <v>3</v>
      </c>
      <c r="F14" s="3">
        <f t="shared" si="0"/>
        <v>2</v>
      </c>
      <c r="G14" s="3">
        <f t="shared" si="1"/>
        <v>40.5</v>
      </c>
    </row>
    <row r="15" spans="1:8">
      <c r="A15" t="s">
        <v>46</v>
      </c>
      <c r="B15" t="s">
        <v>70</v>
      </c>
      <c r="C15" t="s">
        <v>63</v>
      </c>
      <c r="E15" s="3">
        <v>3</v>
      </c>
      <c r="F15" s="3">
        <f t="shared" si="0"/>
        <v>2</v>
      </c>
      <c r="G15" s="3">
        <f t="shared" si="1"/>
        <v>43.5</v>
      </c>
    </row>
    <row r="16" spans="1:8">
      <c r="A16" t="s">
        <v>47</v>
      </c>
      <c r="B16" t="s">
        <v>70</v>
      </c>
      <c r="C16" t="s">
        <v>64</v>
      </c>
      <c r="E16" s="3">
        <v>3</v>
      </c>
      <c r="F16" s="3">
        <f t="shared" si="0"/>
        <v>2</v>
      </c>
      <c r="G16" s="3">
        <f>E16+G15</f>
        <v>46.5</v>
      </c>
    </row>
    <row r="17" spans="1:9">
      <c r="A17" t="s">
        <v>49</v>
      </c>
      <c r="B17" t="s">
        <v>70</v>
      </c>
      <c r="C17" t="s">
        <v>10</v>
      </c>
      <c r="E17" s="3">
        <v>6</v>
      </c>
      <c r="F17" s="3">
        <f t="shared" si="0"/>
        <v>2</v>
      </c>
      <c r="G17" s="3">
        <f t="shared" si="1"/>
        <v>52.5</v>
      </c>
    </row>
    <row r="18" spans="1:9">
      <c r="A18" t="s">
        <v>34</v>
      </c>
      <c r="B18" t="s">
        <v>73</v>
      </c>
      <c r="C18" t="s">
        <v>4</v>
      </c>
      <c r="E18" s="3">
        <v>4.5</v>
      </c>
      <c r="F18" s="3">
        <f t="shared" si="0"/>
        <v>2</v>
      </c>
      <c r="G18" s="3">
        <f t="shared" si="1"/>
        <v>57</v>
      </c>
    </row>
    <row r="19" spans="1:9">
      <c r="A19" t="s">
        <v>35</v>
      </c>
      <c r="B19" t="s">
        <v>73</v>
      </c>
      <c r="C19" t="s">
        <v>5</v>
      </c>
      <c r="E19" s="3">
        <v>0.6</v>
      </c>
      <c r="F19" s="3">
        <f t="shared" si="0"/>
        <v>2</v>
      </c>
      <c r="G19" s="3">
        <f t="shared" si="1"/>
        <v>57.6</v>
      </c>
    </row>
    <row r="20" spans="1:9">
      <c r="A20" s="7" t="s">
        <v>28</v>
      </c>
      <c r="B20" s="7" t="s">
        <v>53</v>
      </c>
      <c r="C20" s="8" t="s">
        <v>92</v>
      </c>
      <c r="D20" s="8"/>
      <c r="E20" s="7" t="s">
        <v>15</v>
      </c>
      <c r="F20" s="7" t="s">
        <v>88</v>
      </c>
      <c r="G20" s="7" t="s">
        <v>89</v>
      </c>
    </row>
    <row r="21" spans="1:9">
      <c r="A21" t="s">
        <v>35</v>
      </c>
      <c r="B21" t="s">
        <v>73</v>
      </c>
      <c r="C21" t="s">
        <v>5</v>
      </c>
      <c r="E21" s="3">
        <v>2.4</v>
      </c>
      <c r="F21" s="3">
        <f t="shared" si="0"/>
        <v>3</v>
      </c>
      <c r="G21" s="3">
        <f>E21+G19</f>
        <v>60</v>
      </c>
    </row>
    <row r="22" spans="1:9">
      <c r="A22" t="s">
        <v>36</v>
      </c>
      <c r="B22" t="s">
        <v>73</v>
      </c>
      <c r="C22" t="s">
        <v>6</v>
      </c>
      <c r="E22" s="3">
        <v>9</v>
      </c>
      <c r="F22" s="3">
        <f t="shared" si="0"/>
        <v>3</v>
      </c>
      <c r="G22" s="3">
        <f t="shared" si="1"/>
        <v>69</v>
      </c>
    </row>
    <row r="23" spans="1:9">
      <c r="A23" t="s">
        <v>37</v>
      </c>
      <c r="B23" t="s">
        <v>73</v>
      </c>
      <c r="C23" t="s">
        <v>7</v>
      </c>
      <c r="E23" s="3">
        <v>3</v>
      </c>
      <c r="F23" s="3">
        <f t="shared" si="0"/>
        <v>3</v>
      </c>
      <c r="G23" s="3">
        <f t="shared" si="1"/>
        <v>72</v>
      </c>
    </row>
    <row r="24" spans="1:9">
      <c r="A24" t="s">
        <v>38</v>
      </c>
      <c r="B24" t="s">
        <v>56</v>
      </c>
      <c r="C24" t="s">
        <v>87</v>
      </c>
      <c r="E24" s="3">
        <v>3</v>
      </c>
      <c r="F24" s="3">
        <f t="shared" si="0"/>
        <v>3</v>
      </c>
      <c r="G24" s="3">
        <f>E24+G23</f>
        <v>75</v>
      </c>
    </row>
    <row r="25" spans="1:9">
      <c r="A25" t="s">
        <v>40</v>
      </c>
      <c r="B25" t="s">
        <v>58</v>
      </c>
      <c r="C25" t="s">
        <v>9</v>
      </c>
      <c r="E25" s="3">
        <v>9</v>
      </c>
      <c r="F25" s="3">
        <f t="shared" si="0"/>
        <v>3</v>
      </c>
      <c r="G25" s="3">
        <f t="shared" si="1"/>
        <v>84</v>
      </c>
      <c r="H25" s="3"/>
      <c r="I25" s="3"/>
    </row>
    <row r="26" spans="1:9">
      <c r="A26" t="s">
        <v>31</v>
      </c>
      <c r="B26" t="s">
        <v>55</v>
      </c>
      <c r="C26" t="s">
        <v>2</v>
      </c>
      <c r="E26" s="3">
        <v>2.4</v>
      </c>
      <c r="F26" s="3">
        <f t="shared" si="0"/>
        <v>3</v>
      </c>
      <c r="G26" s="3">
        <f t="shared" si="1"/>
        <v>86.4</v>
      </c>
      <c r="H26" s="3"/>
      <c r="I26" s="3"/>
    </row>
    <row r="27" spans="1:9">
      <c r="A27" s="7" t="s">
        <v>28</v>
      </c>
      <c r="B27" s="7" t="s">
        <v>53</v>
      </c>
      <c r="C27" s="8" t="s">
        <v>93</v>
      </c>
      <c r="D27" s="8"/>
      <c r="E27" s="7" t="s">
        <v>15</v>
      </c>
      <c r="F27" s="7" t="s">
        <v>88</v>
      </c>
      <c r="G27" s="7" t="s">
        <v>89</v>
      </c>
      <c r="H27" s="3"/>
      <c r="I27" s="3"/>
    </row>
    <row r="28" spans="1:9">
      <c r="A28" t="s">
        <v>31</v>
      </c>
      <c r="B28" t="s">
        <v>55</v>
      </c>
      <c r="C28" t="s">
        <v>2</v>
      </c>
      <c r="E28" s="3">
        <v>18.600000000000001</v>
      </c>
      <c r="F28" s="3">
        <f t="shared" si="0"/>
        <v>4</v>
      </c>
      <c r="G28" s="3">
        <f>E28+G26</f>
        <v>105</v>
      </c>
      <c r="H28" s="3"/>
      <c r="I28" s="3"/>
    </row>
    <row r="29" spans="1:9">
      <c r="A29" t="s">
        <v>32</v>
      </c>
      <c r="B29" t="s">
        <v>57</v>
      </c>
      <c r="C29" t="s">
        <v>13</v>
      </c>
      <c r="E29" s="3">
        <v>9</v>
      </c>
      <c r="F29" s="3">
        <f t="shared" si="0"/>
        <v>4</v>
      </c>
      <c r="G29" s="3">
        <f>E29+G28</f>
        <v>114</v>
      </c>
      <c r="I29" s="3"/>
    </row>
    <row r="30" spans="1:9">
      <c r="A30" t="s">
        <v>42</v>
      </c>
      <c r="B30" t="s">
        <v>59</v>
      </c>
      <c r="C30" t="s">
        <v>61</v>
      </c>
      <c r="E30" s="3">
        <v>1.2</v>
      </c>
      <c r="F30" s="3">
        <f t="shared" si="0"/>
        <v>4</v>
      </c>
      <c r="G30" s="3">
        <f t="shared" si="1"/>
        <v>115.2</v>
      </c>
      <c r="I30" s="3"/>
    </row>
    <row r="31" spans="1:9">
      <c r="A31" s="7" t="s">
        <v>28</v>
      </c>
      <c r="B31" s="7" t="s">
        <v>53</v>
      </c>
      <c r="C31" s="8" t="s">
        <v>94</v>
      </c>
      <c r="D31" s="8"/>
      <c r="E31" s="7" t="s">
        <v>15</v>
      </c>
      <c r="F31" s="7" t="s">
        <v>88</v>
      </c>
      <c r="G31" s="7" t="s">
        <v>89</v>
      </c>
      <c r="I31" s="3"/>
    </row>
    <row r="32" spans="1:9">
      <c r="A32" t="s">
        <v>42</v>
      </c>
      <c r="B32" t="s">
        <v>59</v>
      </c>
      <c r="C32" t="s">
        <v>61</v>
      </c>
      <c r="E32" s="3">
        <v>7.8</v>
      </c>
      <c r="F32" s="3">
        <f t="shared" si="0"/>
        <v>5</v>
      </c>
      <c r="G32" s="3">
        <f>E32+G30</f>
        <v>123</v>
      </c>
      <c r="I32" s="3"/>
    </row>
    <row r="33" spans="1:9">
      <c r="A33" t="s">
        <v>48</v>
      </c>
      <c r="B33" t="s">
        <v>59</v>
      </c>
      <c r="C33" t="s">
        <v>65</v>
      </c>
      <c r="E33" s="3">
        <v>3</v>
      </c>
      <c r="F33" s="3">
        <f t="shared" si="0"/>
        <v>5</v>
      </c>
      <c r="G33" s="3">
        <f t="shared" si="1"/>
        <v>126</v>
      </c>
      <c r="I33" s="3"/>
    </row>
    <row r="34" spans="1:9">
      <c r="A34" t="s">
        <v>60</v>
      </c>
      <c r="B34" t="s">
        <v>59</v>
      </c>
      <c r="C34" t="s">
        <v>11</v>
      </c>
      <c r="E34" s="3">
        <v>6</v>
      </c>
      <c r="F34" s="3">
        <f t="shared" si="0"/>
        <v>5</v>
      </c>
      <c r="G34" s="3">
        <f t="shared" si="1"/>
        <v>132</v>
      </c>
      <c r="I34" s="3"/>
    </row>
    <row r="35" spans="1:9">
      <c r="A35" t="s">
        <v>50</v>
      </c>
      <c r="B35" t="s">
        <v>71</v>
      </c>
      <c r="C35" t="s">
        <v>68</v>
      </c>
      <c r="E35" s="3">
        <v>4.5</v>
      </c>
      <c r="F35" s="3">
        <f t="shared" si="0"/>
        <v>5</v>
      </c>
      <c r="G35" s="3">
        <f>E35+G34</f>
        <v>136.5</v>
      </c>
    </row>
    <row r="36" spans="1:9">
      <c r="A36" t="s">
        <v>51</v>
      </c>
      <c r="B36" t="s">
        <v>71</v>
      </c>
      <c r="C36" s="14" t="s">
        <v>69</v>
      </c>
      <c r="E36" s="3">
        <v>4.5</v>
      </c>
      <c r="F36" s="3">
        <f t="shared" si="0"/>
        <v>5</v>
      </c>
      <c r="G36" s="3">
        <f t="shared" si="1"/>
        <v>141</v>
      </c>
    </row>
    <row r="37" spans="1:9">
      <c r="A37" t="s">
        <v>52</v>
      </c>
      <c r="B37" t="s">
        <v>71</v>
      </c>
      <c r="C37" t="s">
        <v>12</v>
      </c>
      <c r="E37" s="3">
        <v>3</v>
      </c>
      <c r="F37" s="3">
        <f t="shared" si="0"/>
        <v>5</v>
      </c>
      <c r="G37" s="3">
        <f t="shared" si="1"/>
        <v>144</v>
      </c>
    </row>
    <row r="38" spans="1:9">
      <c r="A38" s="7" t="s">
        <v>28</v>
      </c>
      <c r="B38" s="7" t="s">
        <v>53</v>
      </c>
      <c r="C38" s="8" t="s">
        <v>95</v>
      </c>
      <c r="D38" s="8"/>
      <c r="E38" s="7" t="s">
        <v>15</v>
      </c>
      <c r="F38" s="7" t="s">
        <v>88</v>
      </c>
      <c r="G38" s="7" t="s">
        <v>89</v>
      </c>
    </row>
    <row r="39" spans="1:9">
      <c r="A39" t="s">
        <v>52</v>
      </c>
      <c r="B39" t="s">
        <v>71</v>
      </c>
      <c r="C39" t="s">
        <v>12</v>
      </c>
      <c r="E39" s="3">
        <v>21</v>
      </c>
      <c r="F39" s="3">
        <f t="shared" si="0"/>
        <v>6</v>
      </c>
      <c r="G39" s="3">
        <f>E39+G37</f>
        <v>165</v>
      </c>
    </row>
    <row r="40" spans="1:9">
      <c r="A40" t="s">
        <v>82</v>
      </c>
      <c r="B40" t="s">
        <v>72</v>
      </c>
      <c r="C40" t="s">
        <v>68</v>
      </c>
      <c r="E40" s="3">
        <v>4.5</v>
      </c>
      <c r="F40" s="3">
        <f t="shared" si="0"/>
        <v>6</v>
      </c>
      <c r="G40" s="3">
        <f>E40+G39</f>
        <v>169.5</v>
      </c>
      <c r="I40" s="3"/>
    </row>
    <row r="41" spans="1:9">
      <c r="A41" t="s">
        <v>83</v>
      </c>
      <c r="B41" t="s">
        <v>72</v>
      </c>
      <c r="C41" t="s">
        <v>69</v>
      </c>
      <c r="E41" s="3">
        <v>3.3</v>
      </c>
      <c r="F41" s="3">
        <f t="shared" si="0"/>
        <v>6</v>
      </c>
      <c r="G41" s="3">
        <f t="shared" si="1"/>
        <v>172.8</v>
      </c>
      <c r="I41" s="3"/>
    </row>
    <row r="42" spans="1:9">
      <c r="A42" s="7" t="s">
        <v>28</v>
      </c>
      <c r="B42" s="7" t="s">
        <v>53</v>
      </c>
      <c r="C42" s="8" t="s">
        <v>96</v>
      </c>
      <c r="D42" s="8"/>
      <c r="E42" s="7" t="s">
        <v>15</v>
      </c>
      <c r="F42" s="7" t="s">
        <v>88</v>
      </c>
      <c r="G42" s="7" t="s">
        <v>89</v>
      </c>
      <c r="I42" s="3"/>
    </row>
    <row r="43" spans="1:9">
      <c r="A43" t="s">
        <v>83</v>
      </c>
      <c r="B43" t="s">
        <v>72</v>
      </c>
      <c r="C43" t="s">
        <v>69</v>
      </c>
      <c r="E43" s="3">
        <v>1.2</v>
      </c>
      <c r="F43" s="3">
        <f t="shared" si="0"/>
        <v>7</v>
      </c>
      <c r="G43" s="3">
        <f>E43+G41</f>
        <v>174</v>
      </c>
    </row>
    <row r="44" spans="1:9">
      <c r="E44" s="3"/>
      <c r="F44" s="3"/>
      <c r="G44" s="3"/>
    </row>
    <row r="45" spans="1:9" ht="15.75" thickBot="1">
      <c r="D45" s="19" t="s">
        <v>27</v>
      </c>
      <c r="E45" s="20">
        <f>SUM(E4:E43)</f>
        <v>174</v>
      </c>
      <c r="F45" s="20">
        <v>13</v>
      </c>
      <c r="G45" s="20">
        <f>G43</f>
        <v>174</v>
      </c>
    </row>
    <row r="47" spans="1:9">
      <c r="A47" s="22" t="s">
        <v>16</v>
      </c>
      <c r="B47" s="22"/>
      <c r="C47" s="22"/>
      <c r="D47" s="22"/>
      <c r="E47" s="22"/>
      <c r="F47" s="22"/>
      <c r="G47" s="22"/>
    </row>
    <row r="48" spans="1:9">
      <c r="C48" s="9"/>
      <c r="D48" s="9"/>
      <c r="E48" s="9"/>
      <c r="F48" s="9"/>
    </row>
  </sheetData>
  <mergeCells count="2">
    <mergeCell ref="A1:G1"/>
    <mergeCell ref="A47:G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Distribucion de Puntos</vt:lpstr>
      <vt:lpstr>Distribucion de SPRINT</vt:lpstr>
    </vt:vector>
  </TitlesOfParts>
  <Company>Colegio Suizo Pestalozzi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ZarathoS</dc:creator>
  <cp:lastModifiedBy>ZarathoS</cp:lastModifiedBy>
  <dcterms:created xsi:type="dcterms:W3CDTF">2010-09-27T02:56:10Z</dcterms:created>
  <dcterms:modified xsi:type="dcterms:W3CDTF">2010-09-27T08:31:06Z</dcterms:modified>
</cp:coreProperties>
</file>