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7.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belsonba\Dropbox\Bruce Belson - shared\SMS\"/>
    </mc:Choice>
  </mc:AlternateContent>
  <bookViews>
    <workbookView xWindow="0" yWindow="0" windowWidth="28800" windowHeight="11235"/>
  </bookViews>
  <sheets>
    <sheet name="Overview" sheetId="1" r:id="rId1"/>
    <sheet name="Study parameters" sheetId="2" r:id="rId2"/>
    <sheet name="Database Search Results" sheetId="3" r:id="rId3"/>
    <sheet name="Second Filtering" sheetId="4" r:id="rId4"/>
    <sheet name="Third filtering" sheetId="5" r:id="rId5"/>
    <sheet name="Questionnaire" sheetId="6" r:id="rId6"/>
    <sheet name="RQ1" sheetId="7" r:id="rId7"/>
    <sheet name="RQ2" sheetId="8" r:id="rId8"/>
    <sheet name="RQ3" sheetId="9" r:id="rId9"/>
    <sheet name="RQ4" sheetId="10" r:id="rId10"/>
    <sheet name="RQ5" sheetId="11" r:id="rId11"/>
    <sheet name="Chart RQ5" sheetId="14" r:id="rId12"/>
    <sheet name="Questionnaire for export" sheetId="13" r:id="rId13"/>
    <sheet name="Background" sheetId="15" r:id="rId14"/>
  </sheets>
  <definedNames>
    <definedName name="_xlnm._FilterDatabase" localSheetId="2" hidden="1">'Database Search Results'!$A$4:$AB$530</definedName>
    <definedName name="_xlnm._FilterDatabase" localSheetId="5" hidden="1">Questionnaire!$A$4:$BE$38</definedName>
    <definedName name="_xlnm._FilterDatabase" localSheetId="12" hidden="1">'Questionnaire for export'!$B$3:$S$37</definedName>
    <definedName name="_xlnm._FilterDatabase" localSheetId="6" hidden="1">'RQ1'!$A$82:$E$116</definedName>
    <definedName name="_xlnm._FilterDatabase" localSheetId="7" hidden="1">'RQ2'!$B$27:$D$61</definedName>
    <definedName name="_xlnm._FilterDatabase" localSheetId="10" hidden="1">'RQ5'!$B$42:$M$76</definedName>
    <definedName name="_xlnm._FilterDatabase" localSheetId="3" hidden="1">'Second Filtering'!$A$4:$AD$268</definedName>
    <definedName name="_xlnm._FilterDatabase" localSheetId="4" hidden="1">'Third filtering'!$A$4:$AE$109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6" i="11" l="1"/>
  <c r="N118" i="11"/>
  <c r="E43" i="9" l="1"/>
  <c r="E44" i="9"/>
  <c r="E45" i="9"/>
  <c r="E46" i="9"/>
  <c r="E47" i="9"/>
  <c r="E48" i="9"/>
  <c r="E196" i="8" l="1"/>
  <c r="F196" i="8" s="1"/>
  <c r="E197" i="8"/>
  <c r="E195" i="8"/>
  <c r="Q122" i="11" l="1"/>
  <c r="R122" i="11"/>
  <c r="P122" i="11"/>
  <c r="D110" i="8" l="1"/>
  <c r="C110" i="8"/>
  <c r="D109" i="8"/>
  <c r="C109" i="8"/>
  <c r="D111" i="8"/>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9" i="13"/>
  <c r="E8" i="13"/>
  <c r="E7" i="13"/>
  <c r="E6" i="13"/>
  <c r="E5" i="13"/>
  <c r="E4" i="13"/>
  <c r="E10"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4"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6" i="13"/>
  <c r="P5" i="13"/>
  <c r="P4" i="13"/>
  <c r="P7" i="13"/>
  <c r="B5" i="13"/>
  <c r="D5" i="13"/>
  <c r="F5" i="13"/>
  <c r="G5" i="13"/>
  <c r="H5" i="13"/>
  <c r="I5" i="13"/>
  <c r="J5" i="13"/>
  <c r="K5" i="13"/>
  <c r="L5" i="13"/>
  <c r="M5" i="13"/>
  <c r="N5" i="13"/>
  <c r="O5" i="13"/>
  <c r="B6" i="13"/>
  <c r="D6" i="13"/>
  <c r="F6" i="13"/>
  <c r="G6" i="13"/>
  <c r="H6" i="13"/>
  <c r="I6" i="13"/>
  <c r="J6" i="13"/>
  <c r="K6" i="13"/>
  <c r="L6" i="13"/>
  <c r="M6" i="13"/>
  <c r="N6" i="13"/>
  <c r="O6" i="13"/>
  <c r="B7" i="13"/>
  <c r="D7" i="13"/>
  <c r="F7" i="13"/>
  <c r="G7" i="13"/>
  <c r="H7" i="13"/>
  <c r="I7" i="13"/>
  <c r="J7" i="13"/>
  <c r="K7" i="13"/>
  <c r="L7" i="13"/>
  <c r="M7" i="13"/>
  <c r="N7" i="13"/>
  <c r="O7" i="13"/>
  <c r="B8" i="13"/>
  <c r="D8" i="13"/>
  <c r="F8" i="13"/>
  <c r="G8" i="13"/>
  <c r="H8" i="13"/>
  <c r="I8" i="13"/>
  <c r="J8" i="13"/>
  <c r="K8" i="13"/>
  <c r="L8" i="13"/>
  <c r="M8" i="13"/>
  <c r="N8" i="13"/>
  <c r="O8" i="13"/>
  <c r="B9" i="13"/>
  <c r="D9" i="13"/>
  <c r="F9" i="13"/>
  <c r="G9" i="13"/>
  <c r="H9" i="13"/>
  <c r="I9" i="13"/>
  <c r="J9" i="13"/>
  <c r="K9" i="13"/>
  <c r="L9" i="13"/>
  <c r="M9" i="13"/>
  <c r="N9" i="13"/>
  <c r="O9" i="13"/>
  <c r="B10" i="13"/>
  <c r="D10" i="13"/>
  <c r="F10" i="13"/>
  <c r="G10" i="13"/>
  <c r="H10" i="13"/>
  <c r="I10" i="13"/>
  <c r="J10" i="13"/>
  <c r="K10" i="13"/>
  <c r="L10" i="13"/>
  <c r="M10" i="13"/>
  <c r="N10" i="13"/>
  <c r="O10" i="13"/>
  <c r="B11" i="13"/>
  <c r="D11" i="13"/>
  <c r="F11" i="13"/>
  <c r="G11" i="13"/>
  <c r="H11" i="13"/>
  <c r="I11" i="13"/>
  <c r="J11" i="13"/>
  <c r="K11" i="13"/>
  <c r="L11" i="13"/>
  <c r="M11" i="13"/>
  <c r="N11" i="13"/>
  <c r="O11" i="13"/>
  <c r="B12" i="13"/>
  <c r="D12" i="13"/>
  <c r="F12" i="13"/>
  <c r="G12" i="13"/>
  <c r="H12" i="13"/>
  <c r="I12" i="13"/>
  <c r="J12" i="13"/>
  <c r="K12" i="13"/>
  <c r="L12" i="13"/>
  <c r="M12" i="13"/>
  <c r="N12" i="13"/>
  <c r="O12" i="13"/>
  <c r="B13" i="13"/>
  <c r="D13" i="13"/>
  <c r="F13" i="13"/>
  <c r="G13" i="13"/>
  <c r="H13" i="13"/>
  <c r="I13" i="13"/>
  <c r="J13" i="13"/>
  <c r="K13" i="13"/>
  <c r="L13" i="13"/>
  <c r="M13" i="13"/>
  <c r="N13" i="13"/>
  <c r="O13" i="13"/>
  <c r="B14" i="13"/>
  <c r="D14" i="13"/>
  <c r="F14" i="13"/>
  <c r="G14" i="13"/>
  <c r="H14" i="13"/>
  <c r="I14" i="13"/>
  <c r="J14" i="13"/>
  <c r="K14" i="13"/>
  <c r="L14" i="13"/>
  <c r="M14" i="13"/>
  <c r="N14" i="13"/>
  <c r="O14" i="13"/>
  <c r="B15" i="13"/>
  <c r="D15" i="13"/>
  <c r="F15" i="13"/>
  <c r="G15" i="13"/>
  <c r="H15" i="13"/>
  <c r="I15" i="13"/>
  <c r="J15" i="13"/>
  <c r="K15" i="13"/>
  <c r="L15" i="13"/>
  <c r="M15" i="13"/>
  <c r="N15" i="13"/>
  <c r="O15" i="13"/>
  <c r="B16" i="13"/>
  <c r="D16" i="13"/>
  <c r="F16" i="13"/>
  <c r="G16" i="13"/>
  <c r="H16" i="13"/>
  <c r="I16" i="13"/>
  <c r="J16" i="13"/>
  <c r="K16" i="13"/>
  <c r="L16" i="13"/>
  <c r="M16" i="13"/>
  <c r="N16" i="13"/>
  <c r="O16" i="13"/>
  <c r="B17" i="13"/>
  <c r="D17" i="13"/>
  <c r="F17" i="13"/>
  <c r="G17" i="13"/>
  <c r="H17" i="13"/>
  <c r="I17" i="13"/>
  <c r="J17" i="13"/>
  <c r="K17" i="13"/>
  <c r="L17" i="13"/>
  <c r="M17" i="13"/>
  <c r="N17" i="13"/>
  <c r="O17" i="13"/>
  <c r="B18" i="13"/>
  <c r="D18" i="13"/>
  <c r="F18" i="13"/>
  <c r="G18" i="13"/>
  <c r="H18" i="13"/>
  <c r="I18" i="13"/>
  <c r="J18" i="13"/>
  <c r="K18" i="13"/>
  <c r="L18" i="13"/>
  <c r="M18" i="13"/>
  <c r="N18" i="13"/>
  <c r="O18" i="13"/>
  <c r="B19" i="13"/>
  <c r="D19" i="13"/>
  <c r="F19" i="13"/>
  <c r="G19" i="13"/>
  <c r="H19" i="13"/>
  <c r="I19" i="13"/>
  <c r="J19" i="13"/>
  <c r="K19" i="13"/>
  <c r="L19" i="13"/>
  <c r="M19" i="13"/>
  <c r="N19" i="13"/>
  <c r="O19" i="13"/>
  <c r="B20" i="13"/>
  <c r="D20" i="13"/>
  <c r="F20" i="13"/>
  <c r="G20" i="13"/>
  <c r="H20" i="13"/>
  <c r="I20" i="13"/>
  <c r="J20" i="13"/>
  <c r="K20" i="13"/>
  <c r="L20" i="13"/>
  <c r="M20" i="13"/>
  <c r="N20" i="13"/>
  <c r="O20" i="13"/>
  <c r="B21" i="13"/>
  <c r="D21" i="13"/>
  <c r="F21" i="13"/>
  <c r="G21" i="13"/>
  <c r="H21" i="13"/>
  <c r="I21" i="13"/>
  <c r="J21" i="13"/>
  <c r="K21" i="13"/>
  <c r="L21" i="13"/>
  <c r="M21" i="13"/>
  <c r="N21" i="13"/>
  <c r="O21" i="13"/>
  <c r="B22" i="13"/>
  <c r="D22" i="13"/>
  <c r="F22" i="13"/>
  <c r="G22" i="13"/>
  <c r="H22" i="13"/>
  <c r="I22" i="13"/>
  <c r="J22" i="13"/>
  <c r="K22" i="13"/>
  <c r="L22" i="13"/>
  <c r="M22" i="13"/>
  <c r="N22" i="13"/>
  <c r="O22" i="13"/>
  <c r="B23" i="13"/>
  <c r="D23" i="13"/>
  <c r="F23" i="13"/>
  <c r="G23" i="13"/>
  <c r="H23" i="13"/>
  <c r="I23" i="13"/>
  <c r="J23" i="13"/>
  <c r="K23" i="13"/>
  <c r="L23" i="13"/>
  <c r="M23" i="13"/>
  <c r="N23" i="13"/>
  <c r="O23" i="13"/>
  <c r="B24" i="13"/>
  <c r="D24" i="13"/>
  <c r="F24" i="13"/>
  <c r="G24" i="13"/>
  <c r="H24" i="13"/>
  <c r="I24" i="13"/>
  <c r="J24" i="13"/>
  <c r="K24" i="13"/>
  <c r="L24" i="13"/>
  <c r="M24" i="13"/>
  <c r="N24" i="13"/>
  <c r="O24" i="13"/>
  <c r="B25" i="13"/>
  <c r="D25" i="13"/>
  <c r="F25" i="13"/>
  <c r="G25" i="13"/>
  <c r="H25" i="13"/>
  <c r="I25" i="13"/>
  <c r="J25" i="13"/>
  <c r="K25" i="13"/>
  <c r="L25" i="13"/>
  <c r="M25" i="13"/>
  <c r="N25" i="13"/>
  <c r="O25" i="13"/>
  <c r="B26" i="13"/>
  <c r="D26" i="13"/>
  <c r="F26" i="13"/>
  <c r="G26" i="13"/>
  <c r="H26" i="13"/>
  <c r="I26" i="13"/>
  <c r="J26" i="13"/>
  <c r="K26" i="13"/>
  <c r="L26" i="13"/>
  <c r="M26" i="13"/>
  <c r="N26" i="13"/>
  <c r="O26" i="13"/>
  <c r="B27" i="13"/>
  <c r="D27" i="13"/>
  <c r="F27" i="13"/>
  <c r="G27" i="13"/>
  <c r="H27" i="13"/>
  <c r="I27" i="13"/>
  <c r="J27" i="13"/>
  <c r="K27" i="13"/>
  <c r="L27" i="13"/>
  <c r="M27" i="13"/>
  <c r="N27" i="13"/>
  <c r="O27" i="13"/>
  <c r="B28" i="13"/>
  <c r="D28" i="13"/>
  <c r="F28" i="13"/>
  <c r="G28" i="13"/>
  <c r="H28" i="13"/>
  <c r="I28" i="13"/>
  <c r="J28" i="13"/>
  <c r="K28" i="13"/>
  <c r="L28" i="13"/>
  <c r="M28" i="13"/>
  <c r="N28" i="13"/>
  <c r="O28" i="13"/>
  <c r="B29" i="13"/>
  <c r="D29" i="13"/>
  <c r="F29" i="13"/>
  <c r="G29" i="13"/>
  <c r="H29" i="13"/>
  <c r="I29" i="13"/>
  <c r="J29" i="13"/>
  <c r="K29" i="13"/>
  <c r="L29" i="13"/>
  <c r="M29" i="13"/>
  <c r="N29" i="13"/>
  <c r="O29" i="13"/>
  <c r="B30" i="13"/>
  <c r="D30" i="13"/>
  <c r="F30" i="13"/>
  <c r="G30" i="13"/>
  <c r="H30" i="13"/>
  <c r="I30" i="13"/>
  <c r="J30" i="13"/>
  <c r="K30" i="13"/>
  <c r="L30" i="13"/>
  <c r="M30" i="13"/>
  <c r="N30" i="13"/>
  <c r="O30" i="13"/>
  <c r="B31" i="13"/>
  <c r="D31" i="13"/>
  <c r="F31" i="13"/>
  <c r="G31" i="13"/>
  <c r="H31" i="13"/>
  <c r="I31" i="13"/>
  <c r="J31" i="13"/>
  <c r="K31" i="13"/>
  <c r="L31" i="13"/>
  <c r="M31" i="13"/>
  <c r="N31" i="13"/>
  <c r="O31" i="13"/>
  <c r="B32" i="13"/>
  <c r="D32" i="13"/>
  <c r="F32" i="13"/>
  <c r="G32" i="13"/>
  <c r="H32" i="13"/>
  <c r="I32" i="13"/>
  <c r="J32" i="13"/>
  <c r="K32" i="13"/>
  <c r="L32" i="13"/>
  <c r="M32" i="13"/>
  <c r="N32" i="13"/>
  <c r="O32" i="13"/>
  <c r="B33" i="13"/>
  <c r="D33" i="13"/>
  <c r="F33" i="13"/>
  <c r="G33" i="13"/>
  <c r="H33" i="13"/>
  <c r="I33" i="13"/>
  <c r="J33" i="13"/>
  <c r="K33" i="13"/>
  <c r="L33" i="13"/>
  <c r="M33" i="13"/>
  <c r="N33" i="13"/>
  <c r="O33" i="13"/>
  <c r="B34" i="13"/>
  <c r="D34" i="13"/>
  <c r="F34" i="13"/>
  <c r="G34" i="13"/>
  <c r="H34" i="13"/>
  <c r="I34" i="13"/>
  <c r="J34" i="13"/>
  <c r="K34" i="13"/>
  <c r="L34" i="13"/>
  <c r="M34" i="13"/>
  <c r="N34" i="13"/>
  <c r="O34" i="13"/>
  <c r="B35" i="13"/>
  <c r="D35" i="13"/>
  <c r="F35" i="13"/>
  <c r="G35" i="13"/>
  <c r="H35" i="13"/>
  <c r="I35" i="13"/>
  <c r="J35" i="13"/>
  <c r="K35" i="13"/>
  <c r="L35" i="13"/>
  <c r="M35" i="13"/>
  <c r="N35" i="13"/>
  <c r="O35" i="13"/>
  <c r="B36" i="13"/>
  <c r="D36" i="13"/>
  <c r="F36" i="13"/>
  <c r="G36" i="13"/>
  <c r="H36" i="13"/>
  <c r="I36" i="13"/>
  <c r="J36" i="13"/>
  <c r="K36" i="13"/>
  <c r="L36" i="13"/>
  <c r="M36" i="13"/>
  <c r="N36" i="13"/>
  <c r="O36" i="13"/>
  <c r="B37" i="13"/>
  <c r="D37" i="13"/>
  <c r="F37" i="13"/>
  <c r="G37" i="13"/>
  <c r="H37" i="13"/>
  <c r="I37" i="13"/>
  <c r="J37" i="13"/>
  <c r="K37" i="13"/>
  <c r="L37" i="13"/>
  <c r="M37" i="13"/>
  <c r="N37" i="13"/>
  <c r="O37" i="13"/>
  <c r="O4" i="13"/>
  <c r="M4" i="13"/>
  <c r="N4" i="13"/>
  <c r="K4" i="13"/>
  <c r="L4" i="13"/>
  <c r="J4" i="13"/>
  <c r="I4" i="13"/>
  <c r="H4" i="13"/>
  <c r="G4" i="13"/>
  <c r="F4" i="13"/>
  <c r="D4" i="13"/>
  <c r="B4" i="13"/>
  <c r="F16" i="8" l="1"/>
  <c r="F15" i="8"/>
  <c r="S110" i="11" l="1"/>
  <c r="T110" i="11"/>
  <c r="R110" i="11"/>
  <c r="T83" i="11"/>
  <c r="V83" i="11" s="1"/>
  <c r="T84" i="11"/>
  <c r="W84" i="11" s="1"/>
  <c r="T85" i="11"/>
  <c r="U85" i="11" s="1"/>
  <c r="T86" i="11"/>
  <c r="W86" i="11" s="1"/>
  <c r="T87" i="11"/>
  <c r="W87" i="11" s="1"/>
  <c r="T88" i="11"/>
  <c r="U88" i="11" s="1"/>
  <c r="T89" i="11"/>
  <c r="V89" i="11" s="1"/>
  <c r="T90" i="11"/>
  <c r="V90" i="11" s="1"/>
  <c r="T91" i="11"/>
  <c r="V91" i="11" s="1"/>
  <c r="T92" i="11"/>
  <c r="U92" i="11" s="1"/>
  <c r="T93" i="11"/>
  <c r="U93" i="11" s="1"/>
  <c r="T94" i="11"/>
  <c r="V94" i="11" s="1"/>
  <c r="T95" i="11"/>
  <c r="W95" i="11" s="1"/>
  <c r="T96" i="11"/>
  <c r="U96" i="11" s="1"/>
  <c r="T97" i="11"/>
  <c r="U97" i="11" s="1"/>
  <c r="T98" i="11"/>
  <c r="V98" i="11" s="1"/>
  <c r="T99" i="11"/>
  <c r="V99" i="11" s="1"/>
  <c r="T100" i="11"/>
  <c r="W100" i="11" s="1"/>
  <c r="T82"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43" i="11"/>
  <c r="O83" i="11"/>
  <c r="O84" i="11"/>
  <c r="O85" i="11"/>
  <c r="O86" i="11"/>
  <c r="O87" i="11"/>
  <c r="O88" i="11"/>
  <c r="O89" i="11"/>
  <c r="O90" i="11"/>
  <c r="O91" i="11"/>
  <c r="O92" i="11"/>
  <c r="O93" i="11"/>
  <c r="O94" i="11"/>
  <c r="O95" i="11"/>
  <c r="O96" i="11"/>
  <c r="O97" i="11"/>
  <c r="O98" i="11"/>
  <c r="O99" i="11"/>
  <c r="O100" i="11"/>
  <c r="O82" i="11"/>
  <c r="U84" i="11" l="1"/>
  <c r="V100" i="11"/>
  <c r="U100" i="11"/>
  <c r="V84" i="11"/>
  <c r="W83" i="11"/>
  <c r="U90" i="11"/>
  <c r="W99" i="11"/>
  <c r="U83" i="11"/>
  <c r="U99" i="11"/>
  <c r="W96" i="11"/>
  <c r="W92" i="11"/>
  <c r="O114" i="11"/>
  <c r="U98" i="11"/>
  <c r="V92" i="11"/>
  <c r="W88" i="11"/>
  <c r="P114" i="11"/>
  <c r="W89" i="11"/>
  <c r="U89" i="11"/>
  <c r="W97" i="11"/>
  <c r="V88" i="11"/>
  <c r="V96" i="11"/>
  <c r="V97" i="11"/>
  <c r="W91" i="11"/>
  <c r="U91" i="11"/>
  <c r="Q114" i="11"/>
  <c r="U95" i="11"/>
  <c r="W94" i="11"/>
  <c r="V86" i="11"/>
  <c r="U94" i="11"/>
  <c r="U86" i="11"/>
  <c r="W85" i="11"/>
  <c r="V85" i="11"/>
  <c r="V95" i="11"/>
  <c r="V87" i="11"/>
  <c r="U87" i="11"/>
  <c r="W82" i="11"/>
  <c r="W93" i="11"/>
  <c r="U82" i="11"/>
  <c r="W98" i="11"/>
  <c r="V93" i="11"/>
  <c r="W90" i="11"/>
  <c r="V82" i="11"/>
  <c r="D46" i="7"/>
  <c r="D47" i="7"/>
  <c r="D48" i="7"/>
  <c r="D49" i="7"/>
  <c r="D50" i="7"/>
  <c r="D51" i="7"/>
  <c r="D52" i="7"/>
  <c r="D45" i="7"/>
  <c r="D19" i="7"/>
  <c r="D20" i="7"/>
  <c r="D21" i="7"/>
  <c r="D22" i="7"/>
  <c r="D18" i="7"/>
  <c r="Q111" i="11" l="1"/>
  <c r="T111" i="11" s="1"/>
  <c r="R116" i="11" s="1"/>
  <c r="R117" i="11" s="1"/>
  <c r="P111" i="11"/>
  <c r="S111" i="11" s="1"/>
  <c r="Q116" i="11" s="1"/>
  <c r="Q117" i="11" s="1"/>
  <c r="O111" i="11"/>
  <c r="R111" i="11" s="1"/>
  <c r="P116" i="11" s="1"/>
  <c r="P117" i="11" s="1"/>
  <c r="Q113" i="11"/>
  <c r="T113" i="11" s="1"/>
  <c r="R121" i="11" s="1"/>
  <c r="R120" i="11" s="1"/>
  <c r="P113" i="11"/>
  <c r="S113" i="11" s="1"/>
  <c r="Q121" i="11" s="1"/>
  <c r="Q120" i="11" s="1"/>
  <c r="O113" i="11"/>
  <c r="R113" i="11" s="1"/>
  <c r="P121" i="11" s="1"/>
  <c r="P120" i="11" s="1"/>
  <c r="Q112" i="11"/>
  <c r="T112" i="11" s="1"/>
  <c r="R118" i="11" s="1"/>
  <c r="R119" i="11" s="1"/>
  <c r="O112" i="11"/>
  <c r="R112" i="11" s="1"/>
  <c r="P118" i="11" s="1"/>
  <c r="P119" i="11" s="1"/>
  <c r="P112" i="11"/>
  <c r="S112" i="11" s="1"/>
  <c r="Q118" i="11" s="1"/>
  <c r="Q119" i="11" s="1"/>
  <c r="D73" i="7"/>
  <c r="D74" i="7"/>
  <c r="D75" i="7"/>
  <c r="D76" i="7"/>
  <c r="D77" i="7"/>
  <c r="D78" i="7"/>
  <c r="D72" i="7"/>
  <c r="N235" i="8"/>
  <c r="N236" i="8"/>
  <c r="N234" i="8"/>
  <c r="D80" i="7" l="1"/>
  <c r="K100" i="11"/>
  <c r="N100" i="11" s="1"/>
  <c r="Q100" i="11" s="1"/>
  <c r="K99" i="11"/>
  <c r="N99" i="11" s="1"/>
  <c r="Q99" i="11" s="1"/>
  <c r="K98" i="11"/>
  <c r="N98" i="11" s="1"/>
  <c r="P98" i="11" s="1"/>
  <c r="K97" i="11"/>
  <c r="N97" i="11" s="1"/>
  <c r="Q97" i="11" s="1"/>
  <c r="K96" i="11"/>
  <c r="N96" i="11" s="1"/>
  <c r="Q96" i="11" s="1"/>
  <c r="K95" i="11"/>
  <c r="N95" i="11" s="1"/>
  <c r="Q95" i="11" s="1"/>
  <c r="K94" i="11"/>
  <c r="N94" i="11" s="1"/>
  <c r="P94" i="11" s="1"/>
  <c r="K93" i="11"/>
  <c r="N93" i="11" s="1"/>
  <c r="Q93" i="11" s="1"/>
  <c r="K92" i="11"/>
  <c r="N92" i="11" s="1"/>
  <c r="Q92" i="11" s="1"/>
  <c r="K91" i="11"/>
  <c r="N91" i="11" s="1"/>
  <c r="Q91" i="11" s="1"/>
  <c r="K90" i="11"/>
  <c r="N90" i="11" s="1"/>
  <c r="P90" i="11" s="1"/>
  <c r="K89" i="11"/>
  <c r="N89" i="11" s="1"/>
  <c r="Q89" i="11" s="1"/>
  <c r="K88" i="11"/>
  <c r="N88" i="11" s="1"/>
  <c r="Q88" i="11" s="1"/>
  <c r="K87" i="11"/>
  <c r="N87" i="11" s="1"/>
  <c r="Q87" i="11" s="1"/>
  <c r="K86" i="11"/>
  <c r="N86" i="11" s="1"/>
  <c r="P86" i="11" s="1"/>
  <c r="K85" i="11"/>
  <c r="N85" i="11" s="1"/>
  <c r="R85" i="11" s="1"/>
  <c r="K84" i="11"/>
  <c r="N84" i="11" s="1"/>
  <c r="Q84" i="11" s="1"/>
  <c r="K83" i="11"/>
  <c r="N83" i="11" s="1"/>
  <c r="P83" i="11" s="1"/>
  <c r="K82" i="11"/>
  <c r="N82" i="11" s="1"/>
  <c r="P82" i="11" l="1"/>
  <c r="R98" i="11"/>
  <c r="Q98" i="11"/>
  <c r="Q86" i="11"/>
  <c r="R94" i="11"/>
  <c r="Q94" i="11"/>
  <c r="R90" i="11"/>
  <c r="Q90" i="11"/>
  <c r="R86" i="11"/>
  <c r="R82" i="11"/>
  <c r="R97" i="11"/>
  <c r="R93" i="11"/>
  <c r="R89" i="11"/>
  <c r="Q85" i="11"/>
  <c r="P85" i="11"/>
  <c r="P89" i="11"/>
  <c r="P93" i="11"/>
  <c r="P97" i="11"/>
  <c r="Q82" i="11"/>
  <c r="R84" i="11"/>
  <c r="P84" i="11"/>
  <c r="P88" i="11"/>
  <c r="P92" i="11"/>
  <c r="P96" i="11"/>
  <c r="P100" i="11"/>
  <c r="R100" i="11"/>
  <c r="R96" i="11"/>
  <c r="R92" i="11"/>
  <c r="R88" i="11"/>
  <c r="R83" i="11"/>
  <c r="R99" i="11"/>
  <c r="R95" i="11"/>
  <c r="R91" i="11"/>
  <c r="R87" i="11"/>
  <c r="Q83" i="11"/>
  <c r="P87" i="11"/>
  <c r="P91" i="11"/>
  <c r="P95" i="11"/>
  <c r="P99" i="11"/>
  <c r="G5" i="8"/>
  <c r="G6" i="8"/>
  <c r="G7" i="8"/>
  <c r="G8" i="8"/>
  <c r="AK464" i="3" l="1"/>
  <c r="AM464" i="3"/>
  <c r="AN464" i="3"/>
  <c r="AO464" i="3"/>
  <c r="AP464" i="3"/>
  <c r="AK465" i="3"/>
  <c r="AM465" i="3"/>
  <c r="AN465" i="3"/>
  <c r="AO465" i="3"/>
  <c r="AP465" i="3"/>
  <c r="AK466" i="3"/>
  <c r="AM466" i="3"/>
  <c r="AN466" i="3"/>
  <c r="AO466" i="3"/>
  <c r="AP466" i="3"/>
  <c r="AK467" i="3"/>
  <c r="AM467" i="3"/>
  <c r="AN467" i="3"/>
  <c r="AO467" i="3"/>
  <c r="AP467" i="3"/>
  <c r="AK468" i="3"/>
  <c r="AM468" i="3"/>
  <c r="AN468" i="3"/>
  <c r="AO468" i="3"/>
  <c r="AP468" i="3"/>
  <c r="AK469" i="3"/>
  <c r="AM469" i="3"/>
  <c r="AN469" i="3"/>
  <c r="AO469" i="3"/>
  <c r="AP469" i="3"/>
  <c r="AK470" i="3"/>
  <c r="AM470" i="3"/>
  <c r="AN470" i="3"/>
  <c r="AO470" i="3"/>
  <c r="AP470" i="3"/>
  <c r="AK471" i="3"/>
  <c r="AM471" i="3"/>
  <c r="AN471" i="3"/>
  <c r="AO471" i="3"/>
  <c r="AP471" i="3"/>
  <c r="AK472" i="3"/>
  <c r="AM472" i="3"/>
  <c r="AN472" i="3"/>
  <c r="AO472" i="3"/>
  <c r="AP472" i="3"/>
  <c r="AK473" i="3"/>
  <c r="AM473" i="3"/>
  <c r="AN473" i="3"/>
  <c r="AO473" i="3"/>
  <c r="AP473" i="3"/>
  <c r="AK474" i="3"/>
  <c r="AM474" i="3"/>
  <c r="AN474" i="3"/>
  <c r="AO474" i="3"/>
  <c r="AP474" i="3"/>
  <c r="AK475" i="3"/>
  <c r="AM475" i="3"/>
  <c r="AN475" i="3"/>
  <c r="AO475" i="3"/>
  <c r="AP475" i="3"/>
  <c r="AK476" i="3"/>
  <c r="AM476" i="3"/>
  <c r="AN476" i="3"/>
  <c r="AO476" i="3"/>
  <c r="AP476" i="3"/>
  <c r="AK477" i="3"/>
  <c r="AM477" i="3"/>
  <c r="AN477" i="3"/>
  <c r="AO477" i="3"/>
  <c r="AP477" i="3"/>
  <c r="AK478" i="3"/>
  <c r="AM478" i="3"/>
  <c r="AN478" i="3"/>
  <c r="AO478" i="3"/>
  <c r="AP478" i="3"/>
  <c r="AK479" i="3"/>
  <c r="AM479" i="3"/>
  <c r="AN479" i="3"/>
  <c r="AO479" i="3"/>
  <c r="AP479" i="3"/>
  <c r="AK480" i="3"/>
  <c r="AM480" i="3"/>
  <c r="AN480" i="3"/>
  <c r="AO480" i="3"/>
  <c r="AP480" i="3"/>
  <c r="AK481" i="3"/>
  <c r="AM481" i="3"/>
  <c r="AN481" i="3"/>
  <c r="AO481" i="3"/>
  <c r="AP481" i="3"/>
  <c r="AK482" i="3"/>
  <c r="AM482" i="3"/>
  <c r="AN482" i="3"/>
  <c r="AO482" i="3"/>
  <c r="AP482" i="3"/>
  <c r="AK483" i="3"/>
  <c r="AM483" i="3"/>
  <c r="AN483" i="3"/>
  <c r="AO483" i="3"/>
  <c r="AP483" i="3"/>
  <c r="AK484" i="3"/>
  <c r="AM484" i="3"/>
  <c r="AN484" i="3"/>
  <c r="AO484" i="3"/>
  <c r="AP484" i="3"/>
  <c r="AK485" i="3"/>
  <c r="AM485" i="3"/>
  <c r="AN485" i="3"/>
  <c r="AO485" i="3"/>
  <c r="AP485" i="3"/>
  <c r="AK486" i="3"/>
  <c r="AM486" i="3"/>
  <c r="AN486" i="3"/>
  <c r="AO486" i="3"/>
  <c r="AP486" i="3"/>
  <c r="AK487" i="3"/>
  <c r="AM487" i="3"/>
  <c r="AN487" i="3"/>
  <c r="AO487" i="3"/>
  <c r="AP487" i="3"/>
  <c r="AK488" i="3"/>
  <c r="AM488" i="3"/>
  <c r="AN488" i="3"/>
  <c r="AO488" i="3"/>
  <c r="AP488" i="3"/>
  <c r="AK489" i="3"/>
  <c r="AM489" i="3"/>
  <c r="AN489" i="3"/>
  <c r="AO489" i="3"/>
  <c r="AP489" i="3"/>
  <c r="AK490" i="3"/>
  <c r="AM490" i="3"/>
  <c r="AN490" i="3"/>
  <c r="AO490" i="3"/>
  <c r="AP490" i="3"/>
  <c r="AK491" i="3"/>
  <c r="AM491" i="3"/>
  <c r="AN491" i="3"/>
  <c r="AO491" i="3"/>
  <c r="AP491" i="3"/>
  <c r="AK492" i="3"/>
  <c r="AM492" i="3"/>
  <c r="AN492" i="3"/>
  <c r="AO492" i="3"/>
  <c r="AP492" i="3"/>
  <c r="AK493" i="3"/>
  <c r="AM493" i="3"/>
  <c r="AN493" i="3"/>
  <c r="AO493" i="3"/>
  <c r="AP493" i="3"/>
  <c r="AK494" i="3"/>
  <c r="AM494" i="3"/>
  <c r="AN494" i="3"/>
  <c r="AO494" i="3"/>
  <c r="AP494" i="3"/>
  <c r="AK495" i="3"/>
  <c r="AM495" i="3"/>
  <c r="AN495" i="3"/>
  <c r="AO495" i="3"/>
  <c r="AP495" i="3"/>
  <c r="AK496" i="3"/>
  <c r="AM496" i="3"/>
  <c r="AN496" i="3"/>
  <c r="AO496" i="3"/>
  <c r="AP496" i="3"/>
  <c r="AK497" i="3"/>
  <c r="AM497" i="3"/>
  <c r="AN497" i="3"/>
  <c r="AO497" i="3"/>
  <c r="AP497" i="3"/>
  <c r="AK498" i="3"/>
  <c r="AM498" i="3"/>
  <c r="AN498" i="3"/>
  <c r="AO498" i="3"/>
  <c r="AP498" i="3"/>
  <c r="AK499" i="3"/>
  <c r="AM499" i="3"/>
  <c r="AN499" i="3"/>
  <c r="AO499" i="3"/>
  <c r="AP499" i="3"/>
  <c r="AK500" i="3"/>
  <c r="AM500" i="3"/>
  <c r="AN500" i="3"/>
  <c r="AO500" i="3"/>
  <c r="AP500" i="3"/>
  <c r="AK501" i="3"/>
  <c r="AM501" i="3"/>
  <c r="AN501" i="3"/>
  <c r="AO501" i="3"/>
  <c r="AP501" i="3"/>
  <c r="AK502" i="3"/>
  <c r="AM502" i="3"/>
  <c r="AN502" i="3"/>
  <c r="AO502" i="3"/>
  <c r="AP502" i="3"/>
  <c r="AK503" i="3"/>
  <c r="AM503" i="3"/>
  <c r="AN503" i="3"/>
  <c r="AO503" i="3"/>
  <c r="AP503" i="3"/>
  <c r="AK504" i="3"/>
  <c r="AM504" i="3"/>
  <c r="AN504" i="3"/>
  <c r="AO504" i="3"/>
  <c r="AP504" i="3"/>
  <c r="AK505" i="3"/>
  <c r="AM505" i="3"/>
  <c r="AN505" i="3"/>
  <c r="AO505" i="3"/>
  <c r="AP505" i="3"/>
  <c r="AK506" i="3"/>
  <c r="AM506" i="3"/>
  <c r="AN506" i="3"/>
  <c r="AO506" i="3"/>
  <c r="AP506" i="3"/>
  <c r="AK507" i="3"/>
  <c r="AM507" i="3"/>
  <c r="AN507" i="3"/>
  <c r="AO507" i="3"/>
  <c r="AP507" i="3"/>
  <c r="AK508" i="3"/>
  <c r="AM508" i="3"/>
  <c r="AN508" i="3"/>
  <c r="AO508" i="3"/>
  <c r="AP508" i="3"/>
  <c r="AK509" i="3"/>
  <c r="AM509" i="3"/>
  <c r="AN509" i="3"/>
  <c r="AO509" i="3"/>
  <c r="AP509" i="3"/>
  <c r="AK510" i="3"/>
  <c r="AM510" i="3"/>
  <c r="AN510" i="3"/>
  <c r="AO510" i="3"/>
  <c r="AP510" i="3"/>
  <c r="AK511" i="3"/>
  <c r="AM511" i="3"/>
  <c r="AN511" i="3"/>
  <c r="AO511" i="3"/>
  <c r="AP511" i="3"/>
  <c r="AK512" i="3"/>
  <c r="AM512" i="3"/>
  <c r="AN512" i="3"/>
  <c r="AO512" i="3"/>
  <c r="AP512" i="3"/>
  <c r="AK513" i="3"/>
  <c r="AM513" i="3"/>
  <c r="AN513" i="3"/>
  <c r="AO513" i="3"/>
  <c r="AP513" i="3"/>
  <c r="AK514" i="3"/>
  <c r="AM514" i="3"/>
  <c r="AN514" i="3"/>
  <c r="AO514" i="3"/>
  <c r="AP514" i="3"/>
  <c r="AK515" i="3"/>
  <c r="AM515" i="3"/>
  <c r="AN515" i="3"/>
  <c r="AO515" i="3"/>
  <c r="AP515" i="3"/>
  <c r="AK516" i="3"/>
  <c r="AM516" i="3"/>
  <c r="AN516" i="3"/>
  <c r="AO516" i="3"/>
  <c r="AP516" i="3"/>
  <c r="AK517" i="3"/>
  <c r="AM517" i="3"/>
  <c r="AN517" i="3"/>
  <c r="AO517" i="3"/>
  <c r="AP517" i="3"/>
  <c r="AK518" i="3"/>
  <c r="AM518" i="3"/>
  <c r="AN518" i="3"/>
  <c r="AO518" i="3"/>
  <c r="AP518" i="3"/>
  <c r="AK519" i="3"/>
  <c r="AM519" i="3"/>
  <c r="AN519" i="3"/>
  <c r="AO519" i="3"/>
  <c r="AP519" i="3"/>
  <c r="AK520" i="3"/>
  <c r="AM520" i="3"/>
  <c r="AN520" i="3"/>
  <c r="AO520" i="3"/>
  <c r="AP520" i="3"/>
  <c r="AK521" i="3"/>
  <c r="AM521" i="3"/>
  <c r="AN521" i="3"/>
  <c r="AO521" i="3"/>
  <c r="AP521" i="3"/>
  <c r="AK522" i="3"/>
  <c r="AM522" i="3"/>
  <c r="AN522" i="3"/>
  <c r="AO522" i="3"/>
  <c r="AP522" i="3"/>
  <c r="AK523" i="3"/>
  <c r="AM523" i="3"/>
  <c r="AN523" i="3"/>
  <c r="AO523" i="3"/>
  <c r="AP523" i="3"/>
  <c r="AK524" i="3"/>
  <c r="AM524" i="3"/>
  <c r="AN524" i="3"/>
  <c r="AO524" i="3"/>
  <c r="AP524" i="3"/>
  <c r="AK525" i="3"/>
  <c r="AM525" i="3"/>
  <c r="AN525" i="3"/>
  <c r="AO525" i="3"/>
  <c r="AP525" i="3"/>
  <c r="AK526" i="3"/>
  <c r="AM526" i="3"/>
  <c r="AN526" i="3"/>
  <c r="AO526" i="3"/>
  <c r="AP526" i="3"/>
  <c r="AK527" i="3"/>
  <c r="AM527" i="3"/>
  <c r="AN527" i="3"/>
  <c r="AO527" i="3"/>
  <c r="AP527" i="3"/>
  <c r="AK528" i="3"/>
  <c r="AM528" i="3"/>
  <c r="AN528" i="3"/>
  <c r="AO528" i="3"/>
  <c r="AP528" i="3"/>
  <c r="AK529" i="3"/>
  <c r="AM529" i="3"/>
  <c r="AN529" i="3"/>
  <c r="AO529" i="3"/>
  <c r="AP529" i="3"/>
  <c r="AK530" i="3"/>
  <c r="AM530" i="3"/>
  <c r="AN530" i="3"/>
  <c r="AO530" i="3"/>
  <c r="AP530" i="3"/>
  <c r="AN463" i="3"/>
  <c r="AO463" i="3"/>
  <c r="AP463" i="3"/>
  <c r="AM463" i="3"/>
  <c r="AK463" i="3"/>
  <c r="AK531" i="3" l="1"/>
  <c r="AN531" i="3"/>
  <c r="AP531" i="3"/>
  <c r="AM531" i="3"/>
  <c r="AO531" i="3"/>
  <c r="AA462" i="3"/>
  <c r="AA461" i="3"/>
  <c r="AA460" i="3"/>
  <c r="AA459" i="3"/>
  <c r="AA458" i="3"/>
  <c r="AA457" i="3"/>
  <c r="AA456" i="3"/>
  <c r="AA455" i="3"/>
  <c r="AA454" i="3"/>
  <c r="AA453" i="3"/>
  <c r="AA452" i="3"/>
  <c r="AA451" i="3"/>
  <c r="AA450" i="3"/>
  <c r="AA449" i="3"/>
  <c r="AA448" i="3"/>
  <c r="AA447" i="3"/>
  <c r="AA446" i="3"/>
  <c r="AA445" i="3"/>
  <c r="AA444" i="3"/>
  <c r="AA443" i="3"/>
  <c r="AA442" i="3"/>
  <c r="AA441" i="3"/>
  <c r="AA440" i="3"/>
  <c r="AA439" i="3"/>
  <c r="AA438" i="3"/>
  <c r="AA437" i="3"/>
  <c r="AA436" i="3"/>
  <c r="AA435" i="3"/>
  <c r="AA434" i="3"/>
  <c r="AA433" i="3"/>
  <c r="AA432" i="3"/>
  <c r="AA431" i="3"/>
  <c r="AA430" i="3"/>
  <c r="AA429" i="3"/>
  <c r="AA428" i="3"/>
  <c r="AA427" i="3"/>
  <c r="AA426" i="3"/>
  <c r="AA425" i="3"/>
  <c r="AA424" i="3"/>
  <c r="AA423" i="3"/>
  <c r="AA422" i="3"/>
  <c r="AA421" i="3"/>
  <c r="AA420" i="3"/>
  <c r="AA419" i="3"/>
  <c r="AA418" i="3"/>
  <c r="AA417" i="3"/>
  <c r="AA416" i="3"/>
  <c r="AA415" i="3"/>
  <c r="AA414" i="3"/>
  <c r="AA413" i="3"/>
  <c r="AA412" i="3"/>
  <c r="AA411" i="3"/>
  <c r="AA410" i="3"/>
  <c r="AA409" i="3"/>
  <c r="AA408" i="3"/>
  <c r="AA407" i="3"/>
  <c r="AA406" i="3"/>
  <c r="AA405" i="3"/>
  <c r="AA404" i="3"/>
  <c r="AA403" i="3"/>
  <c r="AA402" i="3"/>
  <c r="AA401" i="3"/>
  <c r="AA400" i="3"/>
  <c r="AA399" i="3"/>
  <c r="AA398" i="3"/>
  <c r="AA397" i="3"/>
  <c r="AA396" i="3"/>
  <c r="AA395" i="3"/>
  <c r="AA394" i="3"/>
  <c r="AA393" i="3"/>
  <c r="AA392" i="3"/>
  <c r="AA391" i="3"/>
  <c r="AA390" i="3"/>
  <c r="AA389" i="3"/>
  <c r="AA388" i="3"/>
  <c r="AA387" i="3"/>
  <c r="AA386" i="3"/>
  <c r="AA385" i="3"/>
  <c r="AA384" i="3"/>
  <c r="AA383" i="3"/>
  <c r="AA382" i="3"/>
  <c r="AA381" i="3"/>
  <c r="AA380" i="3"/>
  <c r="AA379" i="3"/>
  <c r="AA378" i="3"/>
  <c r="AA377" i="3"/>
  <c r="AA376" i="3"/>
  <c r="AA375" i="3"/>
  <c r="AA374" i="3"/>
  <c r="AA373" i="3"/>
  <c r="AA372" i="3"/>
  <c r="AA371" i="3"/>
  <c r="AA370" i="3"/>
  <c r="AA369" i="3"/>
  <c r="AA368" i="3"/>
  <c r="AA367" i="3"/>
  <c r="AA366" i="3"/>
  <c r="AA365" i="3"/>
  <c r="AA364" i="3"/>
  <c r="AA363" i="3"/>
  <c r="AA362" i="3"/>
  <c r="AA361" i="3"/>
  <c r="AA360" i="3"/>
  <c r="AA359" i="3"/>
  <c r="AA358" i="3"/>
  <c r="AA357" i="3"/>
  <c r="AA356" i="3"/>
  <c r="AA355" i="3"/>
  <c r="AA354" i="3"/>
  <c r="AA353" i="3"/>
  <c r="AA352" i="3"/>
  <c r="AA351" i="3"/>
  <c r="AA350" i="3"/>
  <c r="AA349" i="3"/>
  <c r="AA348" i="3"/>
  <c r="AA347" i="3"/>
  <c r="AA346" i="3"/>
  <c r="AA345" i="3"/>
  <c r="AA344" i="3"/>
  <c r="AA343" i="3"/>
  <c r="AA342" i="3"/>
  <c r="AA341" i="3"/>
  <c r="AA340" i="3"/>
  <c r="AA339" i="3"/>
  <c r="AA338" i="3"/>
  <c r="AA337" i="3"/>
  <c r="AA336" i="3"/>
  <c r="AA335" i="3"/>
  <c r="AA334" i="3"/>
  <c r="AA333" i="3"/>
  <c r="AA332" i="3"/>
  <c r="AA331" i="3"/>
  <c r="AA330" i="3"/>
  <c r="AA329" i="3"/>
  <c r="AA328" i="3"/>
  <c r="AA327" i="3"/>
  <c r="AA326" i="3"/>
  <c r="AA325" i="3"/>
  <c r="AA324" i="3"/>
  <c r="AA323" i="3"/>
  <c r="AA322" i="3"/>
  <c r="AA321" i="3"/>
  <c r="AA320" i="3"/>
  <c r="AA319" i="3"/>
  <c r="AA318" i="3"/>
  <c r="AA317" i="3"/>
  <c r="AA316" i="3"/>
  <c r="AA315" i="3"/>
  <c r="AA314" i="3"/>
  <c r="AA313" i="3"/>
  <c r="AA312" i="3"/>
  <c r="AA311" i="3"/>
  <c r="AA310" i="3"/>
  <c r="AA309" i="3"/>
  <c r="AA308" i="3"/>
  <c r="AA307" i="3"/>
  <c r="AA306" i="3"/>
  <c r="AA305" i="3"/>
  <c r="AA304" i="3"/>
  <c r="AA303" i="3"/>
  <c r="AA302" i="3"/>
  <c r="AA301" i="3"/>
  <c r="AA300" i="3"/>
  <c r="AA299" i="3"/>
  <c r="AA298" i="3"/>
  <c r="AA297" i="3"/>
  <c r="AA296" i="3"/>
  <c r="AA295" i="3"/>
  <c r="AA294" i="3"/>
  <c r="AA293" i="3"/>
  <c r="AA292" i="3"/>
  <c r="AA291" i="3"/>
  <c r="AA290" i="3"/>
  <c r="AA289" i="3"/>
  <c r="AA288" i="3"/>
  <c r="AA287" i="3"/>
  <c r="AA286" i="3"/>
  <c r="AA285" i="3"/>
  <c r="AA284" i="3"/>
  <c r="AA283" i="3"/>
  <c r="AA282" i="3"/>
  <c r="AA281" i="3"/>
  <c r="AA280" i="3"/>
  <c r="AA279" i="3"/>
  <c r="AA278" i="3"/>
  <c r="AA277" i="3"/>
  <c r="AA276" i="3"/>
  <c r="AA275" i="3"/>
  <c r="AA274" i="3"/>
  <c r="AA273" i="3"/>
  <c r="AA272" i="3"/>
  <c r="AA271" i="3"/>
  <c r="AA270" i="3"/>
  <c r="AA269" i="3"/>
  <c r="AA268" i="3"/>
  <c r="AA267" i="3"/>
  <c r="AA266" i="3"/>
  <c r="AA265" i="3"/>
  <c r="AA264" i="3"/>
  <c r="AA263" i="3"/>
  <c r="AA262" i="3"/>
  <c r="AA261" i="3"/>
  <c r="AA260" i="3"/>
  <c r="AA259" i="3"/>
  <c r="AA258" i="3"/>
  <c r="AA257" i="3"/>
  <c r="AA256" i="3"/>
  <c r="AA255" i="3"/>
  <c r="AA254" i="3"/>
  <c r="AA253" i="3"/>
  <c r="AA252" i="3"/>
  <c r="AA251" i="3"/>
  <c r="AA250" i="3"/>
  <c r="AA249" i="3"/>
  <c r="AA248" i="3"/>
  <c r="AA247" i="3"/>
  <c r="AA246" i="3"/>
  <c r="AA245" i="3"/>
  <c r="AA244" i="3"/>
  <c r="AA243" i="3"/>
  <c r="AA242" i="3"/>
  <c r="AA241" i="3"/>
  <c r="AA240" i="3"/>
  <c r="AA239" i="3"/>
  <c r="AA238" i="3"/>
  <c r="AA237" i="3"/>
  <c r="AA236" i="3"/>
  <c r="AA235" i="3"/>
  <c r="AA234" i="3"/>
  <c r="AA233" i="3"/>
  <c r="AA232" i="3"/>
  <c r="AA231" i="3"/>
  <c r="AA230" i="3"/>
  <c r="AA229" i="3"/>
  <c r="AA228" i="3"/>
  <c r="AA227" i="3"/>
  <c r="AA226" i="3"/>
  <c r="AA225" i="3"/>
  <c r="AA224" i="3"/>
  <c r="AA223" i="3"/>
  <c r="AA222" i="3"/>
  <c r="AA221" i="3"/>
  <c r="AA220" i="3"/>
  <c r="AA219" i="3"/>
  <c r="AA218" i="3"/>
  <c r="AA217" i="3"/>
  <c r="AA216" i="3"/>
  <c r="AA215" i="3"/>
  <c r="AA214" i="3"/>
  <c r="AA213" i="3"/>
  <c r="AA212" i="3"/>
  <c r="AA211" i="3"/>
  <c r="AA210" i="3"/>
  <c r="AA209" i="3"/>
  <c r="AA208" i="3"/>
  <c r="AA207" i="3"/>
  <c r="AA206" i="3"/>
  <c r="AA205" i="3"/>
  <c r="AA204" i="3"/>
  <c r="AA203" i="3"/>
  <c r="AA202" i="3"/>
  <c r="AA201" i="3"/>
  <c r="AA200" i="3"/>
  <c r="AA199" i="3"/>
  <c r="AA198" i="3"/>
  <c r="AA197" i="3"/>
  <c r="AA196" i="3"/>
  <c r="AA195" i="3"/>
  <c r="AA194" i="3"/>
  <c r="AA193" i="3"/>
  <c r="AA192" i="3"/>
  <c r="AA191" i="3"/>
  <c r="AA190"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AA160" i="3"/>
  <c r="AA159" i="3"/>
  <c r="AA158" i="3"/>
  <c r="AA157" i="3"/>
  <c r="AA156" i="3"/>
  <c r="AA155" i="3"/>
  <c r="AA154" i="3"/>
  <c r="AA153"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AA102" i="3"/>
  <c r="AA101" i="3"/>
  <c r="AA100" i="3"/>
  <c r="AA99" i="3"/>
  <c r="AA98" i="3"/>
  <c r="AA97" i="3"/>
  <c r="AA96" i="3"/>
  <c r="AA95" i="3"/>
  <c r="AA94" i="3"/>
  <c r="AA93" i="3"/>
  <c r="AA92" i="3"/>
  <c r="AA91" i="3"/>
  <c r="AA90" i="3"/>
  <c r="AA89" i="3"/>
  <c r="AA88" i="3"/>
  <c r="AA87" i="3"/>
  <c r="AA86" i="3"/>
  <c r="AA85" i="3"/>
  <c r="AA84" i="3"/>
  <c r="AA83" i="3"/>
  <c r="AA82" i="3"/>
  <c r="AA81" i="3"/>
  <c r="AA80" i="3"/>
  <c r="AA79" i="3"/>
  <c r="AA78" i="3"/>
  <c r="AA77" i="3"/>
  <c r="AA76" i="3"/>
  <c r="AA75" i="3"/>
  <c r="AA74" i="3"/>
  <c r="AA73" i="3"/>
  <c r="AA72" i="3"/>
  <c r="AA71" i="3"/>
  <c r="AA70" i="3"/>
  <c r="AA69" i="3"/>
  <c r="AA68" i="3"/>
  <c r="AA67" i="3"/>
  <c r="AA66" i="3"/>
  <c r="AA65" i="3"/>
  <c r="AA64" i="3"/>
  <c r="AA63" i="3"/>
  <c r="AA62" i="3"/>
  <c r="AA61" i="3"/>
  <c r="AA60" i="3"/>
  <c r="AA59" i="3"/>
  <c r="AA58" i="3"/>
  <c r="AA57" i="3"/>
  <c r="AA56" i="3"/>
  <c r="AA55" i="3"/>
  <c r="AA54" i="3"/>
  <c r="AA53" i="3"/>
  <c r="AA52" i="3"/>
  <c r="AA51"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6" i="3"/>
  <c r="AA5" i="3"/>
</calcChain>
</file>

<file path=xl/sharedStrings.xml><?xml version="1.0" encoding="utf-8"?>
<sst xmlns="http://schemas.openxmlformats.org/spreadsheetml/2006/main" count="13037" uniqueCount="4680">
  <si>
    <t>Inclusion criteria</t>
  </si>
  <si>
    <t>Exclusion criteria</t>
  </si>
  <si>
    <t>Identifier</t>
  </si>
  <si>
    <t>db</t>
  </si>
  <si>
    <t>doi</t>
  </si>
  <si>
    <t>Type</t>
  </si>
  <si>
    <t>Author</t>
  </si>
  <si>
    <t>Title</t>
  </si>
  <si>
    <t>Year</t>
  </si>
  <si>
    <t>Abstract</t>
  </si>
  <si>
    <t>Keywords</t>
  </si>
  <si>
    <t>BibliographyType</t>
  </si>
  <si>
    <t>ISBN</t>
  </si>
  <si>
    <t>Journal</t>
  </si>
  <si>
    <t>Volume</t>
  </si>
  <si>
    <t>Number</t>
  </si>
  <si>
    <t>Month</t>
  </si>
  <si>
    <t>Pages</t>
  </si>
  <si>
    <t>Address</t>
  </si>
  <si>
    <t>URL</t>
  </si>
  <si>
    <t>Booktitle</t>
  </si>
  <si>
    <t>Edition</t>
  </si>
  <si>
    <t>Series</t>
  </si>
  <si>
    <t>Editor</t>
  </si>
  <si>
    <t>Publisher</t>
  </si>
  <si>
    <t>IEEE</t>
  </si>
  <si>
    <t>10.1109/TC.2006.166</t>
  </si>
  <si>
    <t>Article</t>
  </si>
  <si>
    <t>Ozdoganoglu, H.; Vijaykumar, T. N.; Brodley, C. E.; Kuperman, B. A. &amp; Jalote, A.</t>
  </si>
  <si>
    <t>SmashGuard: A Hardware Solution to Prevent Security Attacks on the Function Return Address</t>
  </si>
  <si>
    <t>A buffer overflow attack is perhaps the most common attack used to compromise the security of a host. This attack can be used to change the function return address and redirect execution to the attackerś code. We present a hardware-based solution, called SmashGuard, to protect against all known forms of attack on the function return addresses stored on the program stack. With each function call instruction, the current return address is pushed onto a hardware stack. A return instruction compares its address to the return address from the top of the hardware stack. An exception is raised to signal the mismatch. Because the stack operations and checks are done in hardware in parallel with the usual execution of instructions, our best-performing implementation scheme has virtually no performance overhead (because we are modifying hardware, it is impossible to guarantee zero overhead without an actual hardware implementation). While previous software-based approaches ́average performance degradation for the SPEC2000 benchmarks is only 2.8 percent, their worst-case degradation is up to 8.3 percent. Apart from the lack of robustness in performance, the software approaches ́key disadvantages are less security coverage and the need for recompilation of applications. SmashGuard, on the other hand, is secure and does not require recompilation of applications</t>
  </si>
  <si>
    <t>buffer storage;computer architecture;security of data;SmashGuard hardware-based solution;buffer overflow attack;function call instruction;function return address;hardware stack;security attack;Application software;Buffer overflow;Computer worms;Degradation;Hardware;Protection;Robustness;Security;Software performance;Storage area networks;Buffer overflow;function return address;hardware stack.</t>
  </si>
  <si>
    <t>IEEE Transactions on Computers</t>
  </si>
  <si>
    <t>Oct</t>
  </si>
  <si>
    <t>1271-1285</t>
  </si>
  <si>
    <t>10.1109/TSE.1983.236734</t>
  </si>
  <si>
    <t>Bos, J. Van Den; Plasmeijer, M. J. &amp; Hartel, P. H.</t>
  </si>
  <si>
    <t>Input #8211;Output Tools: A Language Facility for Interactive and Real-Time Systems</t>
  </si>
  <si>
    <t>A conceptual model is discussed which allows the hierarchic definition of high-level input driven objects, called input-output tools, from any set of basic input primitives. An input-output tool is defined as a named object. Its most important elements are the input rule, output rule, internal tool definitions, and a tool body consisting of executable statements. The input rule contains an expression with tool designators as operands and with operators allowing for sequencing, selection, interleaving, and repetition. Input rules are similar in appearance to production rules in grammars. The input expression specifies one or more input sequences, or input patterns, in terms of tool designators. An input parser tries, at run-time, to match (physical) input tokens against active input sequences. If a match between an input token and a tool designator is found, the corresponding tool body is executed, and the output is generated according to specifications in the tool body. The control structures in the input expression allow a variety of input patterns from any number of sources. Tool definitions may occur in-line or be stored in a library. All tools are ultimately encompassed in one tool representing the program.</t>
  </si>
  <si>
    <t>Computer graphics;dialogue;input functions;input tools;interaction language;process control;programming language;real time;specification language;Computer graphics;Computer languages;Computer science;Impedance matching;Interactive systems;Interleaved codes;Process control;Production;Real time systems;Specification languages;Computer graphics;dialogue;input functions;input tools;interaction language;process control;programming language;real time;specification language</t>
  </si>
  <si>
    <t>IEEE Transactions on Software Engineering</t>
  </si>
  <si>
    <t>SE-9</t>
  </si>
  <si>
    <t>May</t>
  </si>
  <si>
    <t>247-259</t>
  </si>
  <si>
    <t>10.1109/ICPR.1992.201500</t>
  </si>
  <si>
    <t>InProceedings</t>
  </si>
  <si>
    <t>Brown, C. M.</t>
  </si>
  <si>
    <t>Issues in selective perception</t>
  </si>
  <si>
    <t>A historical review of the status of selection in machine vision is followed by some thoughts about the contributions of hardware and software architectures to the field. The ideas of parallel computation and encapsulated visual modules is captured in a suggested architecture. An example system shows that Bayes nets offer a mechanism to support selective perception. Finally, some related research issues are suggested</t>
  </si>
  <si>
    <t>computer vision;neural nets;parallel architectures;Bayes nets;computer vision;machine vision;neural nets;parallel architectures;parallel computation;selective perception;software architectures;visual modules;Artificial intelligence;Computer science;Computer vision;Concurrent computing;Control systems;Hardware;Humans;Intelligent sensors;Psychology;Software architecture</t>
  </si>
  <si>
    <t>Aug</t>
  </si>
  <si>
    <t>21-30</t>
  </si>
  <si>
    <t>[1992] Proceedings. 11th IAPR International Conference on Pattern Recognition</t>
  </si>
  <si>
    <t>Motika2015</t>
  </si>
  <si>
    <t>SpringerLink</t>
  </si>
  <si>
    <t>10.1007/s00607-014-0416-7</t>
  </si>
  <si>
    <t>Motika, Christian &amp; von Hanxleden, Reinhard</t>
  </si>
  <si>
    <t>Light-weight Synchronous Java (SJL): An approach for programming deterministic reactive systems with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</si>
  <si>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Light-weight Synchronous Java (SJL) approach presented here adopts the key concepts that have been established in the world of synchronous programming for handling reactive control-flow. Thus SJL not only provides deterministic concurrency, but also different variants of deterministic preemption. Furthermore SJL allows concurrent threads to communicate with Esterel-style signals. As a case study for an embedded system usage, we also report on how the SJL concepts have been ported to the ARM-based Lego Mindstorms NXT system. We evaluated the SJL approach to be efficient and provide experimental results comparing it to Java threads.</t>
  </si>
  <si>
    <t>Computing</t>
  </si>
  <si>
    <t>Mar</t>
  </si>
  <si>
    <t>281--307</t>
  </si>
  <si>
    <t>https://doi.org/10.1007/s00607-014-0416-7</t>
  </si>
  <si>
    <t>10.1109/ISORC.2013.6913222</t>
  </si>
  <si>
    <t>Motika, C.; von Hanxleden, R. &amp; Heinold, M.</t>
  </si>
  <si>
    <t>Programming deterministic reactive systems with Synchronous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</si>
  <si>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Synchronous Java (SJ) approach presented here adopts the key concepts that have been established in the world of synchronous programming for handling reactive control-flow. Thus SJ not only provides deterministic concurrency, but also different variants of deterministic preemption. Furthermore SJ allows concurrent threads to communicate with Esterel-style signals. As a case study for an embedded system usage, we also report on how the SJ concepts have been ported to the ARM-based Lego Mindstorms NXT system.</t>
  </si>
  <si>
    <t>Java;concurrency control;embedded systems;object-oriented programming;ARM-based Lego Mindstorms NXT system;Esterel-style signals;Synchronous Java;concurrent Java programs;deterministic concurrency;deterministic preemption;deterministic reactive systems programming;embedded software development;embedded system usage;reactive control-flow handling;synchronous programming;Concurrent computing;Instruction sets;Java;Monitoring;Real-time systems;Switches;Synchronization</t>
  </si>
  <si>
    <t>June</t>
  </si>
  <si>
    <t>16th IEEE International Symposium on Object/component/service-oriented Real-time distributed Computing (ISORC 2013)</t>
  </si>
  <si>
    <t>10.1109/5254.820330</t>
  </si>
  <si>
    <t>Mitra, R. S. &amp; Basu, A.</t>
  </si>
  <si>
    <t>Hardware-software partitioning: a case for constraint satisfaction</t>
  </si>
  <si>
    <t>A key task in mixed hardware-software embedded systems design is partitioning the design functions into hardware- and software-implementable sets. The authors present an algorithm for solving the hardware-software partitioning problem and evaluate the performances of different search control heuristics.</t>
  </si>
  <si>
    <t>constraint theory;embedded systems;hardware-software codesign;heuristic programming;operations research;search problems;software performance evaluation;constraint satisfaction;design function partitioning;hardware-implementable sets;hardware-software partitioning;mixed hardware-software embedded systems design;performance evaluation;search control heuristics;software-implementable sets;Application software;Computer aided software engineering;Costs;Embedded software;Embedded system;Hardware;Microprocessors;Processor scheduling;Programming;Software performance</t>
  </si>
  <si>
    <t>IEEE Intelligent Systems and their Applications</t>
  </si>
  <si>
    <t>Jan</t>
  </si>
  <si>
    <t>54-63</t>
  </si>
  <si>
    <t>Jackson2013</t>
  </si>
  <si>
    <t>10.1007/978-3-642-37395-4_20</t>
  </si>
  <si>
    <t>InBook</t>
  </si>
  <si>
    <t>Jackson, Michael</t>
  </si>
  <si>
    <t>Formalism and Intuition in Software Engineering</t>
  </si>
  <si>
    <t>A major and so far unmet challenge in software engineering is to achieve and act upon a clear and sound understanding of the relationship between formalism and intuition in the development process. The challenge is salient in the development of cyber-physical systems, in which the computer interacts with the human and physical world to ensure a behaviour there that satisfies the requirements of the systemś stakeholders. The nature of the computer as a formally defined symbol-processing engine invites a formal mathematical approach to software development. Contrary considerations militate against excessive reliance on formalism. The non-formal nature of the human and physical world, the complexity of system function, and the need for human comprehension at every level demand application of non-formal and intuitional knowledge, of insight and technique rather than calculation. The challenge, then, is to determine how these two facets of the development process---formalism and intuition---can work together most productively. This short essay describes some origins and aspects of the challenge and offers a perspective for addressing it.</t>
  </si>
  <si>
    <t>978-3-642-37395-4</t>
  </si>
  <si>
    <t>335--347</t>
  </si>
  <si>
    <t>Berlin, Heidelberg</t>
  </si>
  <si>
    <t>https://doi.org/10.1007/978-3-642-37395-4_20</t>
  </si>
  <si>
    <t>Perspectives on the Future of Software Engineering: Essays in Honor of Dieter Rombach</t>
  </si>
  <si>
    <t>Münch, Jürgen &amp; Schmid, Klaus</t>
  </si>
  <si>
    <t>Springer Berlin Heidelberg</t>
  </si>
  <si>
    <t>10.1109/HICSS.1993.284050</t>
  </si>
  <si>
    <t>Schroder-Preikschat, W.</t>
  </si>
  <si>
    <t>Object-orientation in a family of parallel operating systems</t>
  </si>
  <si>
    <t>A major challenge in operating system design for massively parallel systems is to combine transparency with efficiency. The author discusses the program family concept and object-orientation as implementation instruments to build parallel operating systems that can be suited to the individual needs of parallel applications and computer architectures. He presents the PEACE parallel operating system family and demonstrates object orientation as the key for constructing featherweight, flexible, and high performance operating systems for massively parallel systems. He concentrates on the description of the family organization and on a detailed illustration of the cooperation between the various building blocks. A case study on the modeling of active objects in PEACE is presented to exemplify how the design of a family of parallel operating systems may benefit from an object-oriented implementation</t>
  </si>
  <si>
    <t>network operating systems;object-oriented programming;parallel processing;PEACE;computer architectures;object orientation;parallel operating systems;transparency;Application software;Bandwidth;Computer science;High-speed networks;Instruments;Kernel;Memory architecture;Operating systems;Parallel architectures;Space technology</t>
  </si>
  <si>
    <t>ii</t>
  </si>
  <si>
    <t>60-69 vol.2</t>
  </si>
  <si>
    <t>[1993] Proceedings of the Twenty-sixth Hawaii International Conference on System Sciences</t>
  </si>
  <si>
    <t>10.1109/4434.641627</t>
  </si>
  <si>
    <t>Giorgi, R.; Prete, C. A.; Prina, G. &amp; Ricciardi, L.</t>
  </si>
  <si>
    <t>Trace Factory: generating workloads for trace-driven simulation of shared-bus multiprocessors</t>
  </si>
  <si>
    <t>A major concern with high-performance general-purpose workstations is to speed up the execution of commands, uniprocess applications, and multiprocess applications with coarse- to medium-grain parallelism. The authors have developed a methodology and a set of tools to generate traces for the performance evaluation of shared-bus, shared-memory multiprocessor systems. Trace Factory produces traces representing significant real workloads consisting of a flexible set of commands and uniprocess and multiprocess user applications. The authors evaluate its accuracy and show how it can be used to evaluate and compare the performance of five coherence protocols</t>
  </si>
  <si>
    <t>performance evaluation;protocols;shared memory systems;system buses;virtual machines;Trace Factory;coarse-grain parallelism;coherence protocols;commands;high-performance general-purpose workstations;medium-grain parallelism;multiprocess applications;performance evaluation;shared-bus multiprocessors;shared-memory multiprocessor systems;trace-driven simulation;uniprocess applications;workload generation;Analytical models;Computational modeling;Concurrent computing;Distributed computing;High performance computing;Kernel;Production facilities;Protocols;Software performance;Software tools</t>
  </si>
  <si>
    <t>IEEE Concurrency</t>
  </si>
  <si>
    <t>54-68</t>
  </si>
  <si>
    <t>10.1109/LANMAN.2017.7972165</t>
  </si>
  <si>
    <t>Pipatsakulroj, W.; Visoottiviseth, V. &amp; Takano, R.</t>
  </si>
  <si>
    <t>muMQ: A lightweight and scalable MQTT broker</t>
  </si>
  <si>
    <t>A message broker is an imperative component in IoT systems, and it works as a gateway between IoT devices and application platforms. With the growth of IoT devices today, these systems can easily overwhelm message brokers unless the software can fully utilize hardware resources such as multi-core facility. This paper presents muMQ, a high-performance MQTT broker running on Commercial-Off-The-Shelf hardware. It tackles the challenge to improve the performance of message brokering on a single machine by efficiently utilizing multi-core CPUs. First, muMQ exploits an event-driven I/O mechanism for multi-core scalability. Each CPU core equally handles dispatched TCP connections and locally processes MQTT logic. Second, muMQ adopts a user-level TCP/IP stack, mTCP with DPDK, to avoid the overhead of the in-kernel TCP/IP stack, including system call overhead and resource contention. We evaluate the effectiveness of our approach through experiments. The results show that muMQ can handle 512K or greater long-lived subscribers with no message loss; muMQ achieves a publish messaging rate at 930K messages per second, which is 5.38 times faster than an existing MQTT broker. We also confirm mTCP accelerates the performance by 1.8 times compared with muMQ using the in-kernel TCP/IP stack.</t>
  </si>
  <si>
    <t>Internet of Things;multiprocessing systems;transport protocols;CPU core;Commercial-Off-The-Shelf hardware;DPDK;IoT devices;IoT systems;MQTT logic;application platforms;dispatched TCP connections;event-driven I/O mechanism;hardware resources;high-performance MQTT broker;in-kernel TCP/IP stack;mTCP;message brokering;muMQ;multicore CPU;multicore facility;multicore scalability;publish messaging rate;resource contention;scalable MQTT broker;single machine;user-level TCP/IP stack;Hardware;Kernel;Message systems;Multicore processing;Scalability;Sockets;TCPIP;MQTT;high performance computing;message broker;multi-core system;user-level TCP/IP stack</t>
  </si>
  <si>
    <t>2017 IEEE International Symposium on Local and Metropolitan Area Networks (LANMAN)</t>
  </si>
  <si>
    <t>10.1109/7.543867</t>
  </si>
  <si>
    <t>Fisher, A. J.</t>
  </si>
  <si>
    <t>A new technique for decoding Loran-C radionavigation signals</t>
  </si>
  <si>
    <t>A new approach to the extraction of navigation information from Loran-C radionavigation signals is described. A reduced-rate time-reversed sequence is derived from the RF signal and processed by a finite-impulse response (FIR) filter. It is shown that proper design of the FIR filter and proper control of the sampling point guarantee the rejection of skywave contamination, and achieve excellent rejection of continuous-wave interference (CWI). The process is computationally efficient</t>
  </si>
  <si>
    <t>FIR filters;radio receivers;radionavigation;sequential decoding;Loran-C radionavigation signals;RF signal;computationally efficient process;continuous-wave interference rejection;finite-impulse response filter;navigation information extraction;reduced-rate time-reversed sequence;sampling point;skywave contamination rejection;Coordinate measuring machines;Decoding;Finite impulse response filter;Frequency measurement;Phase measurement;Pollution measurement;Position measurement;Radio navigation;Radio transmitters;Receivers;Tellurium;Velocity measurement</t>
  </si>
  <si>
    <t>IEEE Transactions on Aerospace and Electronic Systems</t>
  </si>
  <si>
    <t>1457-1467</t>
  </si>
  <si>
    <t>10.1109/REAL.1994.342727</t>
  </si>
  <si>
    <t>Gupta, R. &amp; Spezialetti, M.</t>
  </si>
  <si>
    <t>Busy-idle profiles and compact task graphs: compile-time support for interleaved and overlapped scheduling of real-time tasks</t>
  </si>
  <si>
    <t>A new task graph representation, namely the compact task graph (CTG) is developed to aid in the scheduling of a set of communicating periodic real-time tasks. This representation exposes the potential for parallelism across tasks as well as the idle times that may be encountered within a task. Therefore using a CTG a real-time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explicitly partitioning the tasks. The CTG is powerful because it expresses schedules that are not expressed by existing approaches for constructing task graphs. Schedules can be generated efficiently since a CTGś construction does not require the splitting of tasks. We also demonstrate the usefulness of our techniques by developing an approach for non-intrusive monitoring of real-time tasks</t>
  </si>
  <si>
    <t>program compilers;real-time systems;scheduling;timing;busy-idle profiles;compact task graphs;compile-time support;interleaving;multiple processors;periodic real-time tasks;real-time scheduler;real-time tasks;scheduling;Program compilers;Real time systems;Scheduling;Timing</t>
  </si>
  <si>
    <t>Dec</t>
  </si>
  <si>
    <t>86-96</t>
  </si>
  <si>
    <t>1994 Proceedings Real-Time Systems Symposium</t>
  </si>
  <si>
    <t>Gupta1996</t>
  </si>
  <si>
    <t>10.1007/BF00365521</t>
  </si>
  <si>
    <t>Gupta, Rajiv &amp; Spezialetti, Madalene</t>
  </si>
  <si>
    <t>A compact task graph representation for real-time scheduling</t>
  </si>
  <si>
    <t>A new task graph representation, namely the compact task graph (CTG), is developed to aid in the scheduling of a set of communicating periodic real-time tasks. This representation explicitly expresses the potential for parallelism across tasks as well as the idle times that may be encountered within application tasks. A CTG based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unnecessary partitioning of the tasks. The CTG is powerful because it expresses schedules that are not expressed by existing approaches for constructing task graphs. Schedules can be generated efficiently since a CTGś construction minimizes the splitting of tasks. We briefly demonstrate the usefulness of CTGs in scheduling real-time tasks and scheduling monitoring tasks without affecting the timing of application tasks.</t>
  </si>
  <si>
    <t>Real-Time Systems</t>
  </si>
  <si>
    <t>Jul</t>
  </si>
  <si>
    <t>71--102</t>
  </si>
  <si>
    <t>https://doi.org/10.1007/BF00365521</t>
  </si>
  <si>
    <t>10.1109/CMPSAC.1988.17161</t>
  </si>
  <si>
    <t>Hallmann, M.</t>
  </si>
  <si>
    <t>Incorporating transactions in a requirement engineering method</t>
  </si>
  <si>
    <t>A requirement engineering method called REMOS (requirement description method for open systems) is presented, which was designed to support the requirement specification and analysis for distributed (transaction-oriented) systems. This approach overcomes the main problem of traditional requirement models that lack a well-founded and precise method. The basic concepts of the method are: uniform subsystem architecture; definition of requirement transaction, scenario definition, and description by several views; and possibilities for hierarchy and composition of scenarios and subsystems. The prototyping environment of REMOS is described</t>
  </si>
  <si>
    <t>distributed processing;open systems;programming environments;specification languages;REMOS;distributed systems;open systems;prototyping environment;requirement description method;requirement engineering;requirement specification;scenario definition;transaction oriented systems;uniform subsystem architecture;Buildings;Computer integrated manufacturing;Computer science;Control systems;Data engineering;Embedded system;Interference;Office automation;Open systems;Software systems</t>
  </si>
  <si>
    <t>121-126</t>
  </si>
  <si>
    <t>Proceedings COMPSAC 88: The Twelfth Annual International Computer Software Applications Conference</t>
  </si>
  <si>
    <t>10.1109/ACSD.2006.22</t>
  </si>
  <si>
    <t>Liu, Cong; Kondratyev, A.; Watanabe, Y.; Sangiovanni-Vincentelli, A. &amp; Desel, J.</t>
  </si>
  <si>
    <t>Schedulability Analysis of Petri Nets Based on Structural Properties</t>
  </si>
  <si>
    <t>A schedule of a Petri net (PN) represents a set of firing sequences that can be infinitely repeated within a bounded state space, regardless of the outcomes of the nondeterministic choices. Schedulability analysis for a given PN answers the question whether a schedule exists in the reachability space of this net. This paper suggests a novel approach for schedulability analysis based solely on PN structure. It shows that unschedulability can be caused by a structural relation among transitions modelling nondeterministic choices. A method based on linear programming for checking this relation is proposed. This paper also presents a necessary condition for schedulability based on the rank of the incidence matrix of the underlying PN. These results shed a light on the sources of unschedulability often found in PN models of embedded multimedia systems</t>
  </si>
  <si>
    <t>Petri nets;embedded systems;linear programming;multimedia systems;scheduling;PN model;Petri nets;embedded multimedia system;linear programming;schedulability analysis;structural property;Concurrent computing;Counting circuits;Embedded system;Filters;Hardware;Linear programming;Multimedia systems;Multitasking;Petri nets;State-space methods</t>
  </si>
  <si>
    <t>69-78</t>
  </si>
  <si>
    <t>Sixth International Conference on Application of Concurrency to System Design (ACSD0́6)</t>
  </si>
  <si>
    <t>Cicirelli20071817</t>
  </si>
  <si>
    <t>ScienceDirect</t>
  </si>
  <si>
    <t>10.1016/j.jss.2007.02.015</t>
  </si>
  <si>
    <t>Cicirelli, Franco; Furfaro, Angelo &amp; Nigro, Libero</t>
  </si>
  <si>
    <t>Exploiting agents for modelling and simulation of coverage control protocols in large sensor networks</t>
  </si>
  <si>
    <t xml:space="preserve">A sensor network is composed of low-cost, low-power nodes densely deployable over a (possibly in-hospitable) territory in order to monitor the state of the environment, e.g. temperature, sound, radiation and so forth. Sensors have the ability to self-organize into an interconnected network and to cooperate for collecting, aggregating and disseminating information to end users. Major challenges in dealing with sensor networks are the strong limitations imposed by finite onboard power capacity. This paper proposes a lightweight actor infrastructure that is well-suited to modelling and simulation of complex sensor networks and, more in general, of multi-agent systems. This infrastructure is exploited for designing and implementing an efficient actor-based distributed simulation model for studying specific aspects of large wireless sensor networks. The paper proposes and compares the performances of two protocols for the coverage control problem that achieve their objective as an emergent property. In particular, one of the two protocols adopts a novel approach based on an evolutionary game. Distributed simulation of the achieved actor-based models is characterized by good execution performances witnessed by reported experimental results. </t>
  </si>
  <si>
    <t xml:space="preserve">Multi-agent systems, Actors, Wireless sensor networks, Evolutionary games, Distributed simulation, Java </t>
  </si>
  <si>
    <t>Journal of Systems and Software</t>
  </si>
  <si>
    <t>1817 - 1832</t>
  </si>
  <si>
    <t>http://www.sciencedirect.com/science/article/pii/S0164121207000647</t>
  </si>
  <si>
    <t>10.1109/3516.868920</t>
  </si>
  <si>
    <t>Erol, N. A.; Altintas, Y. &amp; Ito, M. R.</t>
  </si>
  <si>
    <t>Open system architecture modular tool kit for motion and machining process control</t>
  </si>
  <si>
    <t>A user-friendly reconfigurable and modular monitoring and control system for computerized numerical control (CNC) machine tool control and machining process monitoring is described. The main part of the system is a fully integrated combination of a real-time preemptive operating system (ORTS-DSP) for machine-level soft real-time tasks running on digital signal processor (DSP) boards and an enhanced Windows-NT-based environment (ORTS-PC/NT), running on a PC, for applications such as high-level operator-machine interfaces and high-level communications with the ORTS-DSP tasks on the DSP boards. A transparent communication protocol allows connection between software modules on the same or different DSP boards and the host Windows NT computers. The communication connections can be set up at runtime via a scripting language. ORTS allows modular integration of new functions developed in the C language, and can be reconfigured to control robots, machine tools, or other processes, using simple script commands. The system can be used as an architecture modular operating system for the progressive development of real-time signal processing, motion, and process control applications. Sample applications for machine tool control and sensor-assisted machining applications are presented. An adjunct component of the above system is a module called the intelligent machining module (IMM) which is intended to provide an easy-to-use subsystem for sensor-assisted machining. IMM is a fast, synchronous, runtime configurable signal processing network that can be reconfigured by means of plug-in software modules (PIMs) to form a sensor-based control or signal processing system for applications that can take advantage of synchronous processing. Examples of existing PIMs are peak and average detectors, fast Fourier transforms, and control algorithms. IMM can be used as an integral part of the above system, or as a stand-alone subsystem, or integrated with semi-open commercial CNC machines</t>
  </si>
  <si>
    <t>computerised numerical control;digital signal processing chips;machine tools;machining;motion control;open systems;process control;process monitoring;enhanced Windows-NT-based environment;high-level communications;high-level operator-machine interfaces;intelligent machining module;machine-level soft real-time tasks;machining process;open system architecture modular tool kit;plug-in software modules;real-time preemptive operating system;runtime configurable signal processing network;scripting language;sensor-assisted machining;software modules;transparent communication protocol;Application software;Computer numerical control;Control systems;Digital signal processing;Machine tools;Machining;Open systems;Process control;Real time systems;Signal processing algorithms</t>
  </si>
  <si>
    <t>IEEE/ASME Transactions on Mechatronics</t>
  </si>
  <si>
    <t>Sep</t>
  </si>
  <si>
    <t>281-291</t>
  </si>
  <si>
    <t>Pillay1991235</t>
  </si>
  <si>
    <t>10.1016/0141-9331(91)90064-M</t>
  </si>
  <si>
    <t>Pillay, Kenneth D. A. &amp; Morris, Earl Layton</t>
  </si>
  <si>
    <t>A comparison of interrupt handling techniques using Modula-2 on the IBM PC</t>
  </si>
  <si>
    <t xml:space="preserve">A variety of techniques for handling interrupts using the Modula-2 language are compared. Two different implentations of the language on the PC\ are used and the response times of the interrupt routines are measured and compared with a simple assembly language procedure. The techniques used range from the implementation of the assembly routine in Modula-2, to use of the standard IOTRANSFER\ procedure and the in-built process structure of Modula-2. The response times measured varied from 160 μs to 375 μs as compared with 60 μs for the assembly language routine. The reasons for these variations are discussed. All measurements were taken on a standard IBM\ PC\ running with a clock rate of 4.77 MHz. </t>
  </si>
  <si>
    <t xml:space="preserve">interrupt handling, Modula-2, response times </t>
  </si>
  <si>
    <t>Microprocessors and Microsystems</t>
  </si>
  <si>
    <t>235 - 241</t>
  </si>
  <si>
    <t>http://www.sciencedirect.com/science/article/pii/014193319190064M</t>
  </si>
  <si>
    <t>Susilo200949</t>
  </si>
  <si>
    <t>10.1016/j.sna.2009.03.036</t>
  </si>
  <si>
    <t>Susilo, E.; Valdastri, P.; Menciassi, A. &amp; Dario, P.</t>
  </si>
  <si>
    <t>A miniaturized wireless control platform for robotic capsular endoscopy using advanced pseudokernel approach</t>
  </si>
  <si>
    <t xml:space="preserve">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t>
  </si>
  <si>
    <t xml:space="preserve">Pseudokernel, Real time embedded system, Robotic capsular endoscopy, Wireless miniaturized control board </t>
  </si>
  <si>
    <t>Sensors and Actuators A: Physical</t>
  </si>
  <si>
    <t>49 - 58</t>
  </si>
  <si>
    <t>http://www.sciencedirect.com/science/article/pii/S0924424709001642</t>
  </si>
  <si>
    <t>Scopus</t>
  </si>
  <si>
    <t>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 2009 Elsevier B.V. All rights reserved.</t>
  </si>
  <si>
    <t>49-58</t>
  </si>
  <si>
    <t>https://www.scopus.com/inward/record.uri?eid=2-s2.0-71649092073&amp;doi=10.1016%2fj.sna.2009.03.036&amp;partnerID=40&amp;md5=db6cc20670d440d9932bdca50bf6ba0a</t>
  </si>
  <si>
    <t>Maier198261</t>
  </si>
  <si>
    <t>10.1016/S1474-6670(17)62801-5</t>
  </si>
  <si>
    <t>Maier, G.</t>
  </si>
  <si>
    <t>Modeb: A Real-Time Operating System Kernel Written in the High Level Programming Language Modula-2</t>
  </si>
  <si>
    <t xml:space="preserve">Abstract A real time operating system kernel according to the model of the ‘European Workshop on Industrial Computer Systems, Technical Committee No. 8 on Real Time Operating Systems (EWICS TC8)’ has been implemented as a tool for real time programming and multiprocessing using the general purpose high level programming language Modula-2 which is a further development of PASCAL. Modula-2 is available on the family of PDP-11 computers under RT-11 or UNIX\ and includes basic features for system programming and a module concept which allows separate compilation. The MODEB\ kernel provides dynamic process management, dynamic priorities, powerful synchronization operations, support of interrupt programming, and timer functions. The experience with Modula-2 pointed out, that the use of a high level programming language helps a programmer to write simple, reliable, easily comprehensible, and to a high degree self-documenting programs. Efficiency measurements have shown the usefulness of MODEB\ on a PDP-11/t5 for data acquisition and/or control problems with sampling periodes down to 1 ms. </t>
  </si>
  <si>
    <t xml:space="preserve">Real time operating systems, high level programming languages, real time programming, parallel programming, computer control, multiprocessing, parallel processing, process control </t>
  </si>
  <si>
    <t>\{IFAC\} Proceedings Volumes</t>
  </si>
  <si>
    <t>61 - 67</t>
  </si>
  <si>
    <t>http://www.sciencedirect.com/science/article/pii/S1474667017628015</t>
  </si>
  <si>
    <t>Elmqvist198277</t>
  </si>
  <si>
    <t>10.1016/S1474-6670(17)62803-9</t>
  </si>
  <si>
    <t>Elmqvist, H. &amp; Mattsson, S. E.</t>
  </si>
  <si>
    <t>Implementation of Real-Time Facilities in Pascal</t>
  </si>
  <si>
    <t xml:space="preserve">Abstract A real-time kernel which supports concurrent programming in Pascal is described. It implements semaphores for mutual exclusion and events for other synchronization. The kernel also offers the possibility to program I/O handlers. The kernel is written in Pascal, but relies on a small number of assembly written procedures for process creation, transfer between processes and handling of interrupts. The approach shows what has to be added to get concurrency in a sequential language and is therefore suitable for education. </t>
  </si>
  <si>
    <t xml:space="preserve">Computer software, Computer programming, Concurrent programming, Realtime programming, Pascal </t>
  </si>
  <si>
    <t>77 - 82</t>
  </si>
  <si>
    <t>http://www.sciencedirect.com/science/article/pii/S1474667017628039</t>
  </si>
  <si>
    <t>Larsen201467</t>
  </si>
  <si>
    <t>10.1016/B978-0-12-420232-0.00002-7</t>
  </si>
  <si>
    <t>InCollection</t>
  </si>
  <si>
    <t>Larsen, Steen &amp; Lee, Ben</t>
  </si>
  <si>
    <t>Chapter Two - Survey on System I/O Hardware Transactions and Impact on Latency, Throughput, and Other Factors</t>
  </si>
  <si>
    <t xml:space="preserve">Abstract Computer system input/output (I/O) has evolved with processor and memory technologies in terms of reducing latency, increasing bandwidth, and other factors. As requirements increase for I/O, such as networking, storage, and video, descriptor-based direct memory access (DMA) transactions have become more important in high-performance systems to move data between I/O adapters and system memory buffers. DMA\ transactions are done with hardware engines below the software protocol abstraction layers in all systems other than rudimentary embedded controllers. Central processing unit (CPUs) can switch to other tasks by offloading hardware DMA\ transfers to the I/O adapters. Each I/O interface has one or more separately instantiated descriptor-based DMA\ engines optimized for a given I/O port. I/O transactions are optimized by accelerator functions to reduce latency, improve throughput, and reduce CPU\ overhead. This chapter surveys the current state of high-performance I/O architecture advances and explores benefits and limitations. With the proliferation of CPU\ multicores within a system, multi-GB/s ports, and on-die integration of system functions, changes beyond the techniques surveyed may be needed for optimal I/O architecture performance. </t>
  </si>
  <si>
    <t xml:space="preserve">Input/output, Processors, Controllers, Memory, DMA, Latency, Throughput, Power </t>
  </si>
  <si>
    <t>67 - 104</t>
  </si>
  <si>
    <t>http://www.sciencedirect.com/science/article/pii/B9780124202320000027</t>
  </si>
  <si>
    <t>Advances in Computers</t>
  </si>
  <si>
    <t>Hurson, Ali</t>
  </si>
  <si>
    <t>Elsevier</t>
  </si>
  <si>
    <t>Tratt2009149</t>
  </si>
  <si>
    <t>10.1016/S0065-2458(09)01205-4</t>
  </si>
  <si>
    <t>Tratt, Laurence</t>
  </si>
  <si>
    <t>Chapter 5 Dynamically Typed Languages</t>
  </si>
  <si>
    <t xml:space="preserve">Abstract Dynamically typed languages such as Python and Ruby have experienced a rapid grown in popularity in recent times. However, there is much confusion as to what makes these languages interesting relative to statically typed languages, and little knowledge of their rich history. In this chapter, I explore the general topic of dynamically typed languages, how they differ from statically typed languages, their history, and their defining features. </t>
  </si>
  <si>
    <t>149 - 184</t>
  </si>
  <si>
    <t>http://www.sciencedirect.com/science/article/pii/S0065245809012054</t>
  </si>
  <si>
    <t>Krystosik2006126</t>
  </si>
  <si>
    <t>10.1016/S1474-6670(17)30171-4</t>
  </si>
  <si>
    <t>Krystosik, Artur &amp; Turlej, Dariusz</t>
  </si>
  <si>
    <t>Emlan: A Language for model checking of embedded systems software</t>
  </si>
  <si>
    <t xml:space="preserve">Abstract Embedded System Modelling Language (EMLAN) is high-level, C-like language for modelling and model checking of embedded systems. The language addresses a number of topics concerning embedded systems such as: partitioning of the system, concurrency, interrupts, synchronization mechanisms, time, data transformations hardware interactions. Model checking of the EMLAN\ specification is based on translations into DT-CSM (Discrete Time Concurrent State Machines), generation of a reachability graph and checking requirements expressed as CTL\ temporal formulas. The paper presents the EMLAN\ language, methods of translation into DT-CSM and an example of specification and symbolic verification of the traffic light controller. </t>
  </si>
  <si>
    <t xml:space="preserve">Verification, Modelling, Embedded systems, Software specification </t>
  </si>
  <si>
    <t>126 - 131</t>
  </si>
  <si>
    <t>http://www.sciencedirect.com/science/article/pii/S1474667017301714</t>
  </si>
  <si>
    <t>MATHUR2002207</t>
  </si>
  <si>
    <t>10.1016/B978-155860702-6/50018-1</t>
  </si>
  <si>
    <t>MATHUR, A. N. M. O. L.; DASDAN, A. L. I. &amp; GUPTA, R. A. J. E. S. H.  K.</t>
  </si>
  <si>
    <t>Rate Analysis for Embedded Systems</t>
  </si>
  <si>
    <t xml:space="preserve">Abstract Embedded systems consist of interacting components that are required to deliver a specific functionality under constraints on execution rates and relative time separation of the components. In this article, we model an embedded system using concurrent processes interacting through synchronization. We assume that there are rate constraints on the execution rates of processes imposed by the designer or the environment of the system, where the execution rate of a process is the number of its executions per unit time. We address the problem of computing bounds on the execution rates of processes constituting an embedded system, and propose an interactive rate analysis framework. As part of the rate analysis framework we present an efficient algorithm for checking the consistency of the rate constraints. Bounds on the execution rate of each process are computed using an efficient algorithm based on the relationship between the execution rate of a process and the maximum mean delay cycles in the process graph. Finally, if the computed rates violate some of the rate constraints, some of the processes in the system are redesigned using information from the rate analysis step. This rate analysis framework is implemented in a tool called RATAN. We illustrate by an example how RATAN\ can be used in an embedded system design. Categories and Subject Descriptors: C.4 [Computer Systems Organization]: Performance of Systems-modeling techniques; performance attributes General Terms: Algorithms, Design, Performance, Theory Additional Key Words and Phrases: Average execution rate, concurrent system modeling, embedded systems, interactive rate violation debugging, rate analysis, rate constraints </t>
  </si>
  <si>
    <t>207 - 221</t>
  </si>
  <si>
    <t>San Francisco</t>
  </si>
  <si>
    <t>http://www.sciencedirect.com/science/article/pii/B9781558607026500181</t>
  </si>
  <si>
    <t>Readings in Hardware/Software Co-Design</t>
  </si>
  <si>
    <t>Systems on Silicon</t>
  </si>
  <si>
    <t>Micheli, Giovanni De; Ernst, Rolf &amp; Wolf, Wayne</t>
  </si>
  <si>
    <t>Morgan Kaufmann</t>
  </si>
  <si>
    <t>Zdenek2003101</t>
  </si>
  <si>
    <t>10.1016/S1474-6670(17)33723-0</t>
  </si>
  <si>
    <t>Zdenek, J.; Koucky, L. &amp; Mnuk, P.</t>
  </si>
  <si>
    <t>Network Node for Temperature Control of Scientific Equipment for Material Processing in Space Station</t>
  </si>
  <si>
    <t xml:space="preserve">Abstract High temperature material processing experiments are prepared to be carriedout in scientific equipment in space station on the Earth orbit. Paper presents hardware and software architecture of network temperature control node which is utilized several times in networked control computer of the equipment. General design requirements are presented and also details of hardware and software solution. Node uses multi-processor architecture with host processor and communication processors, flash disk, multi-channel front-end /micro-voltmeter and PWM\ for heater power converters. Software has mixed architecture (couroutines/interrupts) with statically pre-planed threads of processes and event driven scheduler/dispatcher which dynamically runs required process. Nodes are used in scientific equipment called Advanced TITUS\ MPP, which is planned to be placed in orbital station ISS. </t>
  </si>
  <si>
    <t xml:space="preserve">Computer control, Real-time systems, Temperature measurement and control </t>
  </si>
  <si>
    <t>101 - 104</t>
  </si>
  <si>
    <t>http://www.sciencedirect.com/science/article/pii/S1474667017337230</t>
  </si>
  <si>
    <t>Zhang2017</t>
  </si>
  <si>
    <t>10.1016/j.jocs.2017.09.006</t>
  </si>
  <si>
    <t>Zhang, Yangyang; Li, Jianxin; Sun, Chenggen; Bhuiyan, Md Zakirul Alam; Yu, Weiren &amp; Zhang, Richong</t>
  </si>
  <si>
    <t>HotML: A DSM-based Machine Learning System for Social Networks</t>
  </si>
  <si>
    <t xml:space="preserve">Abstract In big data era, social networks, such as Twitter, Weibo, Facebook, are becoming more and more popular worldwide. To help social networks analysis, many machine learning (ML) algorithms have been adopted, e.g. user classification, link prediction, sentiment analysis, recommendations, etc. However, the dataset could be so large that it might take even days to train a model on a machine learning system. Performance issues should be considered to boost the training process. In this paper, we proposed HotML, a general machine learning system. HotML is designed in the parameter server (PS) architecture where the servers manage the globally shared parameters organized in tabular structure, and the workers compute the dataset in parallel and update the global parameters. HotML is based on our prior work DPS\ that provides high-level data abstraction, lightweight task scheduling system, and SSP\ consistency. HotML improved the DPS\ design by decoupling PS\ server and PS\ worker physically, and provides flexible consistency models including SSPPush, SSPDrop\ besides SSP, fault tolerance including consistent server-side checkpoint and flexible worker-side checkpoint, and workload balancing. To demonstrate the performance and scalability of the proposed system, a series of experiments are conducted and the results show that HotML can reduce networking time by about 74%, and achieve up to 1.9x performance compared to the popular ML\ system, Petuum. </t>
  </si>
  <si>
    <t xml:space="preserve">Big data, Parameter server, Distributed machine learning, Fault tolerance </t>
  </si>
  <si>
    <t>Journal of Computational Science</t>
  </si>
  <si>
    <t>-</t>
  </si>
  <si>
    <t>http://www.sciencedirect.com/science/article/pii/S1877750317303459</t>
  </si>
  <si>
    <t>Chang201544</t>
  </si>
  <si>
    <t>10.1016/j.compeleceng.2015.09.008</t>
  </si>
  <si>
    <t>Chang, Jen-Chieh; Chen, Chia-Jung &amp; Chang, Rong-Guey</t>
  </si>
  <si>
    <t>A virtualization approach to develop middleware for ubiquitous high performance computing</t>
  </si>
  <si>
    <t xml:space="preserve">Abstract In ubiquitous high-performance computing (UHPC), performing concurrent services is an important task of middleware. Because a major development effort is not easily achieved, isolating a virtual machine (VM) may be a helpful solution but will likely suffer from additional overhead costs. This challenge can also be resolved by reusing the device driver. However, these solutions are difficult to implement without the VM\ technique. In this study, we present an alternative approach to minimizing overhead and develop a middleware called userspace virtualized middleware (Uware). Instead of bypassing the VM, the proposed approach depends on userspace transparency and contention management to shift the VM\ concept into middleware. We introduce two strategies to enhance the system adaptively: comprehensive restructuring by simplifying the VM\ memory mechanism and implementing zero-copy buffers to reuse devices. The result demonstrates that Uware is feasible and could be applied in a broad variety of UHPC. </t>
  </si>
  <si>
    <t xml:space="preserve">Middleware, Ubiquitous high performance computing, Virtualization, Concurrency control </t>
  </si>
  <si>
    <t>Computers \&amp; Electrical Engineering</t>
  </si>
  <si>
    <t>44 - 59</t>
  </si>
  <si>
    <t>http://www.sciencedirect.com/science/article/pii/S0045790615003158</t>
  </si>
  <si>
    <t>Venkatesan2017311</t>
  </si>
  <si>
    <t>10.1016/j.vlsi.2016.12.001</t>
  </si>
  <si>
    <t>Venkatesan, Varun; Ponpandi, Swamy D. &amp; Tyagi, Akhilesh</t>
  </si>
  <si>
    <t>Shaping data for application performance and energy optimization in dynamic data view framework</t>
  </si>
  <si>
    <t xml:space="preserve">Abstract Memory access bottlenecks are often due to the result of mismatch between the processor hardwareś view of data and the algorithmic/logical view of data. This variation in data views is especially more pronounced in applications involving large datasets, leading to significantly increased latency and user response times. Previous attempts to tackle this problem were primarily targeted at execution time optimization. We present a dynamic technique piggybacked on the classical dynamic binary optimization (DBO) to shape the data view for each program phase differently resulting in program execution time reduction along with reductions in access energy. Our implementation rearranges non-adjacent data into a contiguous dataview. It uses wrappers to replace irregular data access patterns with spatially local dataview. DDV\ (Dynamic data view), a runtime dynamic binary translation and optimization framework has been used to perform runtime instrumentation and dynamic data optimization to achieve this goal. This scheme not only ensures a reduced program execution time, but also results in lower cache access energy. Some of the commonly used benchmarks from the SPEC\ 2006 and SPLASH-2 suite were profiled to determine irregular data accesses from procedures which contributed heavily to the overall execution time. Wrappers built to replace these accesses with spatially adjacent data led to a significant improvement in the total execution time. On average, 20% reduction in time was achieved along with a 5% reduction in energy for SPEC\ 2006 and 11% reduction in time was achieved along with a 6% reduction in energy for SPLASH-2. </t>
  </si>
  <si>
    <t xml:space="preserve">Dynamic binary optimization, Data shapers, Spatial locality, Performance optimization, Time and energy </t>
  </si>
  <si>
    <t>Integration the \{VLSI\} Journal</t>
  </si>
  <si>
    <t>311 - 319</t>
  </si>
  <si>
    <t>http://www.sciencedirect.com/science/article/pii/S016792601630178X</t>
  </si>
  <si>
    <t>Kronental1979</t>
  </si>
  <si>
    <t>10.1016/B978-0-08-024448-8.50035-6</t>
  </si>
  <si>
    <t>Kronental, M.</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</si>
  <si>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</si>
  <si>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guidelines which may facilitate the evaluation of existing proposals or the creation of a new standard Real-time tasking interface. We analyse the existing proposals in the light of these guidelines and we set up a synthesis, present state of the BNI1project\ SCEPTRE\ whose aim is to define a french common Real-time tasking interface. </t>
  </si>
  <si>
    <t>978-0-08-024448-8</t>
  </si>
  <si>
    <t>181 - 188</t>
  </si>
  <si>
    <t>http://www.sciencedirect.com/science/article/pii/B9780080244488500356</t>
  </si>
  <si>
    <t>Software for Computer Control</t>
  </si>
  <si>
    <t>NOVAK, M.</t>
  </si>
  <si>
    <t>Pergamon</t>
  </si>
  <si>
    <t>Kronental1979181</t>
  </si>
  <si>
    <t>10.1016/S1474-6670(17)65796-3</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</si>
  <si>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</si>
  <si>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 lines which may facilitate the evaluation of existing proposals or the creation of a new standard Real-time tasking interface. We analyse the existing proposals in the light of these guidelines and we set up a synthesis, present state of the BNI1\ project SCEPTRE\ whose aim is to define a french common Real-time tasking interface. </t>
  </si>
  <si>
    <t xml:space="preserve">Real-time application, system, language, tasking, tasking interface, tasking kernel, synchronization, communication </t>
  </si>
  <si>
    <t>http://www.sciencedirect.com/science/article/pii/S1474667017657963</t>
  </si>
  <si>
    <t>Bowles2014190</t>
  </si>
  <si>
    <t>10.1016/j.techfore.2013.10.017</t>
  </si>
  <si>
    <t>Bowles, Marcus &amp; Lu, Jianjun</t>
  </si>
  <si>
    <t>Removing the blinders: A literature review on the potential of nanoscale technologies for the management of supply chains</t>
  </si>
  <si>
    <t xml:space="preserve">Abstract Supply chain management requires more intelligent technology in the future; however, the current sensor technology is causing a bottleneck in the development of an intelligent supply chain. The emergence and development of nanosensors provide a good opportunity to improve the complex technical issues that supply chains need and may bring revolutionary changes to supply chains in the future. This paper reviews the current and potential application of nanosensors to every aspect of supply chains, including the SCM\ system, packaging, storage and distribution, supply chain safety, tracking and tracing. The particular focus will be on removing the blinders to the true potential technologies on the nanoscale for the future, not just for the management of supply chains but for firms seeking to become more competitive. This review will shed light on the profound impact nanotechnologies could have in augmenting or replacing the existing radiofrequency identification (RFID) tags or bar-code technologies. </t>
  </si>
  <si>
    <t xml:space="preserve">Supply chain management, Smart supply chain, Nanotechnology, Nanosensor, Smartsensor </t>
  </si>
  <si>
    <t>Technological Forecasting and Social Change</t>
  </si>
  <si>
    <t>190 - 198</t>
  </si>
  <si>
    <t>http://www.sciencedirect.com/science/article/pii/S0040162513002758</t>
  </si>
  <si>
    <t>Uddin2014529</t>
  </si>
  <si>
    <t>10.1016/j.sysarc.2014.05.003</t>
  </si>
  <si>
    <t>Uddin, Irfan; Poss, Raphael &amp; Jesshope, Chris</t>
  </si>
  <si>
    <t>Cache-based high-level simulation of microthreaded many-core architectures</t>
  </si>
  <si>
    <t xml:space="preserve">Abstract The accuracy of simulated cycles in high-level simulators is generally less than the accuracy in detailed simulators for a single-core systems, because high-level simulators simulate the behaviour of components rather than the components themselves as in detailed simulators. The simulation problem becomes more challenging when simulating many-core systems, where many cores are executing instructions concurrently. In these systems data may be accessed from multiple caches and the abstraction of the instruction execution has to consider the dynamic resource sharing on the whole chip. The problem becomes even more challenging in microthreaded many-core systems, because there may exist concurrent hardware threads. Which means that the latency of long latency operations can be tolerated from many cycles to just few cycles. We have previously presented a simulation technique to improve the accuracy in high-level simulation of microthreaded many-core systems, known as Signature-based high- level simulator, which adapts the throughput of the program based on the type of instructions, number of instructions and number of active threads in the pipeline. However, it disregards the access to different levels of the caches on the many-core system. Accessing L1-cache has far less latency than accessing off-chip memory and if the core is not able to tolerate latency, different levels of caches can not be treated equally. The distributed cache network along with the synchronization-aware coherency protocol in the Microgrid is a complicated memory architecture and it is difficult to simulate its behaviour at a high-level. In this article we present a high-level cache model, which aims to improve the accuracy in high-level simulators for general-purpose many-core systems by adding little complexity to the simulator and without affecting the simulation speed. </t>
  </si>
  <si>
    <t xml:space="preserve">Distributed cache network, High-level cache modelling, High-level simulation, Many-core systems </t>
  </si>
  <si>
    <t>Journal of Systems Architecture</t>
  </si>
  <si>
    <t>529 - 552</t>
  </si>
  <si>
    <t>http://www.sciencedirect.com/science/article/pii/S1383762114000812</t>
  </si>
  <si>
    <t>Nader1979157</t>
  </si>
  <si>
    <t>10.1016/S1474-6670(17)65397-7</t>
  </si>
  <si>
    <t>Nader, A.</t>
  </si>
  <si>
    <t>The Design of Distributed Computer Control Systems</t>
  </si>
  <si>
    <t xml:space="preserve">Abstract The complexity of decentralised control, large scale systems and distributed processing are combined in the design of distributed computer control systems. A general view of the problems that arise in the design of distributed computer control systems and some of the present approaches to solve them are presented. Particular emphasis in the cross fertilization of computer science and control theory is made. </t>
  </si>
  <si>
    <t xml:space="preserve">Computer Control, Control engineering computer applications, Decentralised Control, Distributed Computer Control systems, Hierarchical systems, Industrial Control, Multiprocessing systems, Parallel Processing, Process control </t>
  </si>
  <si>
    <t>157 - 179</t>
  </si>
  <si>
    <t>http://www.sciencedirect.com/science/article/pii/S1474667017653977</t>
  </si>
  <si>
    <t>Douglass2014225</t>
  </si>
  <si>
    <t>10.1016/B978-0-12-407781-2.00009-X</t>
  </si>
  <si>
    <t>Douglass, Bruce Powel</t>
  </si>
  <si>
    <t>Chapter 9 - Concurrency and Resource Architecture</t>
  </si>
  <si>
    <t xml:space="preserve">Abstract The concurrency architecture identifies the threads of execution, the allocation of software elements to those threads, specifies how the threads will be scheduled, and defines how resources will be shared among them. Concurrency is a key aspect of almost any real-time and embedded system because it so directly influences its performance. This chapter discusses the definition of concurrency architecture in some detail, and provides a workflow for its full specification. Several design patterns are provided to address different issues that arise in multitasking systems. Exercises are provided for modeling the concurrency and resource architecture for the Roadrunner Traffic Light Control System and the Coyote Unmanned Air Vehicle. </t>
  </si>
  <si>
    <t xml:space="preserve">Concurrency, task, process, resource, thread, utility function, scheduling patterns, cyclic executive, round robin, priority-based preemption, rate monotonic scheduling (RMS), deadline, period, jitter, blocking, execution time, priority, urgency, criticality, mutual exclusion, resource sharing patterns, critical regions, guarded call, message queuing, priority inversion, priority inheritance, race condition, timeliness, schedulability, synchronization patterns, interrupt </t>
  </si>
  <si>
    <t>978-0-12-407781-2</t>
  </si>
  <si>
    <t>225 - 241</t>
  </si>
  <si>
    <t>Oxford</t>
  </si>
  <si>
    <t>http://www.sciencedirect.com/science/article/pii/B978012407781200009X</t>
  </si>
  <si>
    <t>Real-Time UML\ Workshop for Embedded Systems (Second Edition)</t>
  </si>
  <si>
    <t>Second Edition</t>
  </si>
  <si>
    <t>Newnes</t>
  </si>
  <si>
    <t>Skyrme20142266</t>
  </si>
  <si>
    <t>10.1016/j.jpdc.2013.11.005</t>
  </si>
  <si>
    <t>Skyrme, Alexandre; Rodriguez, Noemi &amp; Ierusalimschy, Roberto</t>
  </si>
  <si>
    <t>A survey of support for structured communication in concurrency control models</t>
  </si>
  <si>
    <t xml:space="preserve">Abstract The two standard models used for communication in concurrent programs, shared memory and message passing, have been the focus of much debate for a long time. Still, we believe the main issue at stake should not be the choice between these models, but rather how to ensure that communication is structured, i.e., it occurs only in syntactically restricted code regions. In this survey, we explore concurrency control models and evaluate how their characteristics contribute positively or negatively to the support for structured communication. We focus the evaluation on three properties: reasonability, which is the main property we are interested in and determines how easily programmers can reason about a concurrent program’s execution; performance, which determines whether there are any distinct features which can prevent or facilitate efficient implementations; and composability, which determines whether a model offers constructs that can be used as building blocks for coarser-grained, or higher-level, concurrency abstractions. </t>
  </si>
  <si>
    <t xml:space="preserve">Concurrency, Communication, Survey, Model, Structured </t>
  </si>
  <si>
    <t>Journal of Parallel and Distributed Computing</t>
  </si>
  <si>
    <t>2266 - 2285</t>
  </si>
  <si>
    <t>http://www.sciencedirect.com/science/article/pii/S0743731513002323</t>
  </si>
  <si>
    <t>Hlavička2003207</t>
  </si>
  <si>
    <t>10.1016/S1474-6670(17)33742-4</t>
  </si>
  <si>
    <t>Hlavička, Jan; Racek, Stanislav &amp; Grillinger, Petr</t>
  </si>
  <si>
    <t>Verification of Fault-Tolerant Embedded Computer Systems Using Higher-Level Simulation Model</t>
  </si>
  <si>
    <t xml:space="preserve">Abstract This article describes a method that uses higher-level simulation model of embedded computer system in order to evaluate its specified fault-tolerant properties. The method was developed during the solution of the EU/IST project FIT\ - Fault Injection for Time Triggered Architecture (TTA). The TTA\ architecture uses TTP/C communication protocol to connect nodes of distributed computer system. A utilization of the described simulation method is demonstrated evaluating a time that needs TTP/C communication controller to recover from a short data-damaging transient fault. </t>
  </si>
  <si>
    <t xml:space="preserve">Computer control, Fault-tolerant systems, Communication protocols, Verification, Simulators </t>
  </si>
  <si>
    <t>207 - 212</t>
  </si>
  <si>
    <t>http://www.sciencedirect.com/science/article/pii/S1474667017337424</t>
  </si>
  <si>
    <t>Wolf2014201</t>
  </si>
  <si>
    <t>10.1016/B978-0-12-410511-9.00004-6</t>
  </si>
  <si>
    <t>Wolf, Marilyn</t>
  </si>
  <si>
    <t>Chapter 4 - Processes and Operating Systems</t>
  </si>
  <si>
    <t xml:space="preserve">Abstract This chapter covers multiple-process systems. It compares scheduling algorithms, including the interaction between language design and scheduling mechanisms. It evaluates operating system architectures and the overhead incurred by the operating system and also considers methods for verifying the behavior of multiple process systems. </t>
  </si>
  <si>
    <t xml:space="preserve">processes and scheduling, processes versus tasks, static versus dynamic, constructive versus iterative improvement, priority schedulers, real-time versus general-purpose, hard versus soft, deadline definitions, process specifications, utilization, static scheduling algorithms, data dependencies and scheduling, resource dependencies, implementation, list scheduler, interval scheduling, dynamic and priority-driven scheduling, static versus dynamic priorities, Liu and Layland, RMS priority assignment, RMS utilization, earliest deadline first, least-laxity first scheduling, response time, priority inversion, priority inheritance protocols, priority ceiling protocol, hot swapping, mixed-criticality schedulability, load-based schedulability, PLRS, CBEDF, ductility, scheduling for dynamic voltage scaling, discrete voltages and frequencies, slack-based scheduling, checkpoint-driven scheduling, leakage minimization, leakage and temperature, multitasking and caches, program placement for caches, simplified process caching models, caches and scheduling, multitasking and scratch pads, CFSMs, Petri-net scheduling, software thread integration, Giotto, SHIM, general-purpose versus real-time, interrupts and scheduling, ISRs and ISTs, OS simulation, overhead study, RTU, Spring scheduler, RTM, IPC in general-purpose systems, streaming and large transfers, ACPI, embedded file systems, flash-based file challenges, wear leveling, virtual mapping, block cleaning costs, log-structured file systems, NAND versus \{NOR\} flash, NAND-oriented file systems, block-device emulation, properties, deadlock, property specification, product machines, debugging </t>
  </si>
  <si>
    <t>978-0-12-410511-9</t>
  </si>
  <si>
    <t>201 - 241</t>
  </si>
  <si>
    <t>Boston</t>
  </si>
  <si>
    <t>http://www.sciencedirect.com/science/article/pii/B9780124105119000046</t>
  </si>
  <si>
    <t>High-Performance Embedded Computing (Second Edition)</t>
  </si>
  <si>
    <t>Edwards200286</t>
  </si>
  <si>
    <t>10.1016/B978-155860702-6/50009-0</t>
  </si>
  <si>
    <t>Edwards, Stephen; Lavagno, Luciano; Lee, Edward A. &amp; Sangiovanni-Vincentelli, Alberto</t>
  </si>
  <si>
    <t>Design of Embedded Systems: Formal Models, Validation, and Synthesis</t>
  </si>
  <si>
    <t xml:space="preserve">Abstract This paper addresses the design of reactive real-time embedded systems. Such systems are often heterogeneous in implementation technologies and design styles, for example by combining hardware ASICs\ with embedded software. The concurrent design process for such embedded systems involves solving the specification, validation, and synthesis problems. We review the variety of approaches to these problems that have been taken. </t>
  </si>
  <si>
    <t>86 - 107</t>
  </si>
  <si>
    <t>http://www.sciencedirect.com/science/article/pii/B9781558607026500090</t>
  </si>
  <si>
    <t>BALBONI2002395</t>
  </si>
  <si>
    <t>10.1016/B978-155860702-6/50036-3</t>
  </si>
  <si>
    <t>BALBONI, A. L. E. S. S. A. N. D. R. O.; FORNAClARl, W. U. L. I. A. M. &amp; SCIUTO, D. O. N. A. T. E. L. L. A.</t>
  </si>
  <si>
    <t>Co-synthesis and Co-simulation of Control-Dominated Embedded Systems</t>
  </si>
  <si>
    <t xml:space="preserve">Abstract 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 </t>
  </si>
  <si>
    <t xml:space="preserve">Control dominated systems, hw-sw co-design, application-specific software synthesis, real-time process scheduling, hw-sw cosimulation </t>
  </si>
  <si>
    <t>395 - 411</t>
  </si>
  <si>
    <t>http://www.sciencedirect.com/science/article/pii/B9781558607026500363</t>
  </si>
  <si>
    <t>vanderWesthuizen19967290</t>
  </si>
  <si>
    <t>10.1016/S1474-6670(17)58858-8</t>
  </si>
  <si>
    <t>van der Westhuizen, Marthinus J.; Harley, Ronald G. &amp; Levy, David C.</t>
  </si>
  <si>
    <t>Using Codesign in Real Time Systems</t>
  </si>
  <si>
    <t xml:space="preserve">Abstract This paper shows the benefits obtained by using a hybrid programming model for optimisation and verification issues involved with multirate parallel real-time systems. Examples of the benefits gained by incorporating the model into the Serial-Parallel Load Allocation and Timing (SPLAT) CASE\ tool are shown. The SPLAT\ tool makes use of Electronic Design Automation (EDA) technology and its optimisation model is general enough to allow heterogenous processor networks which can include dedicated hardware processor units. </t>
  </si>
  <si>
    <t xml:space="preserve">CASE, CAD/CAM, Parallelism, Multirate, Data flow analysis, Motor control </t>
  </si>
  <si>
    <t>7290 - 7295</t>
  </si>
  <si>
    <t>http://www.sciencedirect.com/science/article/pii/S1474667017588588</t>
  </si>
  <si>
    <t>Andersen201796</t>
  </si>
  <si>
    <t>10.1016/j.jnca.2016.10.017</t>
  </si>
  <si>
    <t>Andersen, Michael P.; Fierro, Gabe &amp; Culler, David E.</t>
  </si>
  <si>
    <t>Enabling synergy in IoT: Platform to service and beyond</t>
  </si>
  <si>
    <t xml:space="preserve">Abstract To enable a prosperous Internet of Things (IoT),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implementing and deploying a full-stack synergistic IoT platform. We address hardware design concerns and present a reference platform, Firestorm. Upon this platform, we demonstrate firmware and personal-area networking concerns and solutions. Moving out towards larger scales we address local service discovery and syndication, and show how these principles carry through to global operation where security concerns dominate. </t>
  </si>
  <si>
    <t xml:space="preserve">Internet of Things, Wireless sensor networks, Sensor motes, Middleware, Security, Trust, Embedded operating systems, Publish-subscribe </t>
  </si>
  <si>
    <t>Journal of Network and Computer Applications</t>
  </si>
  <si>
    <t>96 - 110</t>
  </si>
  <si>
    <t>http://www.sciencedirect.com/science/article/pii/S1084804516302521</t>
  </si>
  <si>
    <t>Chouliaras2016466</t>
  </si>
  <si>
    <t>10.1016/j.micpro.2016.07.010</t>
  </si>
  <si>
    <t>Chouliaras, V. A.; Stevens, D. &amp; Dwyer, V. M.</t>
  </si>
  <si>
    <t>VThreads: A novel VLIW chip multiprocessor with hardware-assisted PThreads</t>
  </si>
  <si>
    <t xml:space="preserve">Abstract We discuss VThreads, a novel VLIW\ CMP\ with hardware-assisted shared-memory Thread support. VThreads\ supports Instruction Level Parallelism via static multiple-issue and Thread Level Parallelism via hardware-assisted POSIX\ Threads along with extensive customization. It allows the instantiation of tightly-coupled streaming accelerators and supports up to 7-address Multiple-Input, Multiple-Output instruction extensions. VThreads\ is designed in technology-independent Register-Transfer-Level VHDL\ and prototyped on 40  nm and 28  nm Field-Programmable gate arrays. It was evaluated against a PThreads-based multiprocessor based on the Sparc-V8 ISA. On a 65  nm ASIC\ implementation VThreads\ achieves up to x7.2 performance increase on synthetic benchmarks, x5 on a parallel Mandelbrot implementation, 66% better on a threaded JPEG\ implementation, 79% better on an edge-detection benchmark and ∼13% improvement on DES\ compared to the Leon3MP CMP. In the range of 2 to 8 cores, VThreads\ demonstrates a post-route (statistical) power reduction between 65% and 57% at an area increase of 1.2%–10% for 1–8 cores, compared to a similarly-configured Leon3MP CMP. This combination of micro-architectural features, scalability, extensibility, hardware support for low-latency PThreads, power efficiency and area make the processor an attractive proposition for low-power, deeply-embedded applications requiring minimum OS\ support. </t>
  </si>
  <si>
    <t xml:space="preserve">\{RTL\} implementation, Embedded microprocessors, Hardware/software interface, Configurable \{VLIW\} architectures, Field-programmable gate array design, Standard-cell design </t>
  </si>
  <si>
    <t>47 Part B</t>
  </si>
  <si>
    <t>466 - 485</t>
  </si>
  <si>
    <t>http://www.sciencedirect.com/science/article/pii/S014193311630093X</t>
  </si>
  <si>
    <t>Eles1998</t>
  </si>
  <si>
    <t>10.1007/978-1-4757-2789-0_4</t>
  </si>
  <si>
    <t>Eles, Petru; Kuchcinski, Krzysztof &amp; Peng, Zebo</t>
  </si>
  <si>
    <t>System-Level Synthesis</t>
  </si>
  <si>
    <t>According to the design methodology outlined in the previous chapters, system-level synthesis is the design step dealing with a system represented at the highest abstraction level. At this level the specification is formulated as a set of interacting processes, and the basic system components considered during this design step are processors, ASICs, memories, buses, etc. Thus, system-level synthesis operates at the highest level of system design where fundamental decisions are taken which have great influence on the structure, cost and performance of the designed system.</t>
  </si>
  <si>
    <t>978-1-4757-2789-0</t>
  </si>
  <si>
    <t>99--135</t>
  </si>
  <si>
    <t>Boston, MA</t>
  </si>
  <si>
    <t>https://doi.org/10.1007/978-1-4757-2789-0_4</t>
  </si>
  <si>
    <t>System Synthesis with VHDL</t>
  </si>
  <si>
    <t>Springer US</t>
  </si>
  <si>
    <t>10.1109/ASPDAC.1997.600341</t>
  </si>
  <si>
    <t>Krishnaswamy, V.; Gupta, R. &amp; Banerjee, P.</t>
  </si>
  <si>
    <t>A procedure for software synthesis from VHDL models</t>
  </si>
  <si>
    <t>Addresses the problem of software generation from a hardware description language (HDL). In particular, we examine the issues involved in translating VHDL into C or C++ for use in system simulation and cosynthesis. Because of the concurrency supported by VHDL, and a notion of timing behavior, care must be taken to ensure behavioral correctness of the generated software. The issues involved are shown to be different in each of the application areas. The ideas set forth in this paper have been used in an efficient VHDL simulator designed to execute on multiprocessor systems. Results are presented for simulation on uniprocessor as well as multiprocessor systems</t>
  </si>
  <si>
    <t>C language;automatic programming;digital simulation;hardware description languages;multiprocessing programs;program interpreters;timing;C language;C++ language;VHDL models;application areas;behavioral correctness;concurrency;cosynthesis;efficient VHDL simulator;hardware description language;multiprocessor systems;software generation;software synthesis;system simulation;timing behavior;translation;uniprocessor systems;Application software;Computer languages;Computer science;Concurrent computing;Delay effects;Delay systems;Hardware design languages;Multiprocessing systems;Signal resolution;Timing</t>
  </si>
  <si>
    <t>593-598</t>
  </si>
  <si>
    <t>Design Automation Conference, 1997. Proceedings of the ASP-DAC 9́7 Asia and South Pacific</t>
  </si>
  <si>
    <t>10.1109/MM.2004.27</t>
  </si>
  <si>
    <t>Dean, A. G.</t>
  </si>
  <si>
    <t>Efficient real-time concurrency on low-cost microcontrollers</t>
  </si>
  <si>
    <t>Advanced compiler methods squeeze more-efficient concurrency from generic processors, extending their reach and reducing the need for dedicated logic such as ASICs and FPGAs. Software thread integration creates implicitly multithreaded functions, which improves performance and enables more sophisticated programs on less expensive processors.</t>
  </si>
  <si>
    <t>embedded systems;hardware-software codesign;microcontrollers;multi-threading;hardware software codesign;low-cost microcontroller;multithreaded function;program compiler;real-time concurrency;software thread integration;Application software;Concurrent computing;Costs;Field programmable gate arrays;Logic devices;Microcontrollers;Processor scheduling;Programmable logic arrays;Switches;Yarn</t>
  </si>
  <si>
    <t>IEEE Micro</t>
  </si>
  <si>
    <t>July</t>
  </si>
  <si>
    <t>Grune2012</t>
  </si>
  <si>
    <t>10.1007/978-1-4614-4699-6_10</t>
  </si>
  <si>
    <t>Grune, Dick; van Reeuwijk, Kees; Bal, Henri E.; Jacobs, Ceriel J. H. &amp; Langendoen, Koen</t>
  </si>
  <si>
    <t>Explicit and Implicit Memory Management</t>
  </si>
  <si>
    <t>All compilers and many run-time systems use dynamically sized data. The size of such data is not known in advance and room for it must be found at run time. Examples inside the compiler are symbol tables, strings from the source program, ASTs, register interference graphs for graph coloring, and many others. The examples in run-time systems derive from the nature of the source language: strings, dynamically sized arrays in imperative languages, closures in functional languages, tentative unifications in logic languages, and incoming messages in distributed languages are a few that come to mind.</t>
  </si>
  <si>
    <t>978-1-4614-4699-6</t>
  </si>
  <si>
    <t>463--507</t>
  </si>
  <si>
    <t>New York, NY</t>
  </si>
  <si>
    <t>https://doi.org/10.1007/978-1-4614-4699-6_10</t>
  </si>
  <si>
    <t>Modern Compiler Design</t>
  </si>
  <si>
    <t>Springer New York</t>
  </si>
  <si>
    <t>Borghoff1992</t>
  </si>
  <si>
    <t>10.1007/978-3-642-76880-4_5</t>
  </si>
  <si>
    <t>Borghoff, Uwe M.</t>
  </si>
  <si>
    <t>Object-Oriented Distributed Operating Systems</t>
  </si>
  <si>
    <t>Alpha is a non-proprietary operating system for providing system and mission level resource management in large, complex, distributed real-time systems. The most demanding examples of such systems are always found first in military contexts (such as combat platform mission management and battle management), but similar needs subsequently arise in aerospace (such as space stations, autonomous exploration vehicles, and air traffic control) and civilian industry (such as factory automation, telecommunications, and OLTP).</t>
  </si>
  <si>
    <t>978-3-642-76880-4</t>
  </si>
  <si>
    <t>65--96</t>
  </si>
  <si>
    <t>https://doi.org/10.1007/978-3-642-76880-4_5</t>
  </si>
  <si>
    <t>Catalogue of Distributed File/Operating Systems</t>
  </si>
  <si>
    <t>10.1109/WiCom.2008.960</t>
  </si>
  <si>
    <t>Yu, M.; Xiahou, S. &amp; Li, X.</t>
  </si>
  <si>
    <t>A Survey of Studying on Task Scheduling Mechanism for TinyOS</t>
  </si>
  <si>
    <t>Although TinyOS has been regarded as the defacto standard for WSN (Wireless Sensor Network) applications, its simple task scheduling mechanism became a great obstacle to WSN applications. This paper, from two directions (one based on cooperative, the other based on preemptive), presented a variety of scheduling algorithms and their application in TinyOS. And their characters and advantage were discussed as well in terms of energy consuming, tasks executing efficiency. Then a new, integrated and adaptive task scheduling mechanism was pointed out for the future TinyOS task scheduling. This new scheduling mechanism was characterized with features of dynamical adaptability and context-awareness.</t>
  </si>
  <si>
    <t>scheduling;wireless sensor networks;TinyOS;task scheduling mechanism;wireless sensor network;Adaptive scheduling;Computer languages;Context;Dynamic scheduling;Mobile communication;Mobile computing;Processor scheduling;Scheduling algorithm;Sensor systems and applications;Wireless sensor networks</t>
  </si>
  <si>
    <t>2008 4th International Conference on Wireless Communications, Networking and Mobile Computing</t>
  </si>
  <si>
    <t>Ancona198857</t>
  </si>
  <si>
    <t>10.1016/0165-6074(88)90029-4</t>
  </si>
  <si>
    <t>Ancona, M.; Clematis, A. &amp; Gianuzzi, V.</t>
  </si>
  <si>
    <t>Two language levels for system programming</t>
  </si>
  <si>
    <t xml:space="preserve">An approach to system programming in High Level Language (HLL) based on the use of two language levels, named system and user level respectively, is presented. The user level language is interfaced to the system level in a protected and efficient way be means of the supervisor and user execution modes and trap system of the underlying hardware. This approach allows the system software development in two (or more) protected layers and makes easier the support of concurrent programming languages in distributed and multiprocessor embedded systems. This approach improves the efficiency of the use of an HLL, and makes it complete, in the sense that the system level language does not require a run-time support. All machine dependencies are solved by the compiler of the system level and a high level of abstraction and machine independence can be ensured both for the user and system levels of the language. Both levels of a language can be implemented by a single compiler, with few extensions due to the translation of some new constructs added to the system level. </t>
  </si>
  <si>
    <t>Microprocessing and Microprogramming</t>
  </si>
  <si>
    <t>1–5</t>
  </si>
  <si>
    <t>57 - 62</t>
  </si>
  <si>
    <t>http://www.sciencedirect.com/science/article/pii/0165607488900294</t>
  </si>
  <si>
    <t>10.1109/TC.1985.1676639</t>
  </si>
  <si>
    <t>Quammen, D.; Kearns, J. P. &amp; Soffa, M. L.</t>
  </si>
  <si>
    <t>Efficient Storage Management for Temporary Values in Concurrent Programming Languages</t>
  </si>
  <si>
    <t>An evaluation stack, used exclusively to store temporary values in expression evaluation, is known to be an effective mechanism in the implementation of high level languages. This work considers the efficient management of evaluation stacks for concurrent programming languages. Techniques for sharing a single evaluation stack among many processes, without copying on process switches, are developed. The best strategy for managing the evaluation stack is shown to depend strongly upon the scheduling paradigm adopted by the run-time support of the language. Simulation studies, driven by synthetic workloads, show that the techniques described in this paper exhibit substantial performance improvements over traditional temporary storage management schemes for concurrent languages.</t>
  </si>
  <si>
    <t>Concurrency;high level language architecture;registers;scheduling;storage management;Computer languages;Concurrent computing;Control systems;Embedded system;Environmental management;High level languages;Real time systems;Runtime;Scheduling;Switches;Concurrency;high level language architecture;registers;scheduling;storage management</t>
  </si>
  <si>
    <t>C-34</t>
  </si>
  <si>
    <t>Sept</t>
  </si>
  <si>
    <t>832-840</t>
  </si>
  <si>
    <t>Glasgow1989</t>
  </si>
  <si>
    <t>10.1007/BF01784888</t>
  </si>
  <si>
    <t>Glasgow, Janice I. &amp; MacEwen, Glenn H.</t>
  </si>
  <si>
    <t>An operator net model for distributed systems</t>
  </si>
  <si>
    <t>An operator net is a graph consisting of nodes and directed arcs. While operator nets are syntactically similar to dataflow nets, they completely separate the operational semantics from the mathematical semantics. In this paper we define an operational semantics for operator nets that intuitively corresponds to communication in a distributed system. The operational semantics of operator ator nets provide a formal model for a distributed system that is an intermediate point between the actual system and a mathematical model. Abstract properties are expressed using relations on events and messages of an operator net. Corresponding operational specifications can be written using Lucid equations that define a node as a mathematical function on infinite history sequences. The operational specifications are executable and can be easily transformed into a practical implementation of the system. Examples of such specifications are included in the paper.</t>
  </si>
  <si>
    <t>Distributed Computing</t>
  </si>
  <si>
    <t>196--209</t>
  </si>
  <si>
    <t>https://doi.org/10.1007/BF01784888</t>
  </si>
  <si>
    <t>Sprinkle2011</t>
  </si>
  <si>
    <t>10.1007/s11334-010-0139-7</t>
  </si>
  <si>
    <t>Sprinkle, Jonathan &amp; Eames, Brandon</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</si>
  <si>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</si>
  <si>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t>
  </si>
  <si>
    <t>Innovations in Systems and Software Engineering</t>
  </si>
  <si>
    <t>9--22</t>
  </si>
  <si>
    <t>https://doi.org/10.1007/s11334-010-0139-7</t>
  </si>
  <si>
    <t>Koster2001121</t>
  </si>
  <si>
    <t>Koster, R.; Black, A. P.; Huang, J.; Walpole, J. &amp; Pu, C.</t>
  </si>
  <si>
    <t>Thread transparency in information flow middleware</t>
  </si>
  <si>
    <t>Applications that process continuous information flows are challenging to write because the application programmer must deal with flow-specific concurrency and timing requirements, necessitating the explicit management of threads, synchronization, scheduling and timing. We believe that middleware can ease this burden, but middleware that supports control-flowcen tric interaction models such as remote method invocation does not match the structure of these applications. Indeed, it abstracts away from the very things that the information-flow centric programmer must control. We are defining Infopipes as a high-level abstraction for information flow, and we are developing a middleware framework that supports this abstraction directly. Infopipes handle the complexities associated with control flowand multi-threading, relieving the programmer of this task. Starting from a high-level description of an information flowconfiguration, the framework determines which parts of a pipeline require separate threads or coroutines, and handles synchronization transparently to the application programmer. The framework also gives the programmer the freedom to write or reuse components in a passive style, even though the configuration will actually require the use of a thread or coroutine. Conversely, it is possible to write a component using a thread and know that the thread will be eliminated if it is not needed in a pipeline. This allows the most appropriate programming model to be chosen for a given task, and existing code to be reused irrespective of its activity model. © Springer-Verlag Berlin Heidelberg 2001.</t>
  </si>
  <si>
    <t>Lecture Notes in Computer Science (including subseries Lecture Notes in Artificial Intelligence and Lecture Notes in Bioinformatics)</t>
  </si>
  <si>
    <t>121-140</t>
  </si>
  <si>
    <t>https://www.scopus.com/inward/record.uri?eid=2-s2.0-38149088962&amp;partnerID=40&amp;md5=bf4da9838fbbcafdcb12b0ae463b8894</t>
  </si>
  <si>
    <t>10.1109/32.385970</t>
  </si>
  <si>
    <t>Shaw, M.; DeLine, R.; Klein, D. V.; Ross, T. L.; Young, D. M. &amp; Zelesnik, G.</t>
  </si>
  <si>
    <t>Abstractions for software architecture and tools to support them</t>
  </si>
  <si>
    <t>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the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t>
  </si>
  <si>
    <t>data flow computing;scheduling;software engineering;software tools;specification languages;abstract interactions;abstractions;analysis tools;compatibility restrictions;component composition;component interactions;computational functionality;configuration constraints;data flow;idioms;informal patterns;initialization;model validation;notation;packaging;scheduling;software architecture;software design;software tools;specifications;system component descriptions;system construction mechanisms;Computer architecture;Computer languages;Computer science;Packaging;Scheduling;Software architecture;Software design;Software engineering;Software tools;System testing</t>
  </si>
  <si>
    <t>Apr</t>
  </si>
  <si>
    <t>314-335</t>
  </si>
  <si>
    <t>10.1109/ASPDAC.2006.1594806</t>
  </si>
  <si>
    <t>Han, Sang-Il; Chac, Soo-Ik &amp; Jcrraya, A. A.</t>
  </si>
  <si>
    <t>Functional modeling techniques for efficient SW code generation of video codec applications</t>
  </si>
  <si>
    <t>Architectures with multiple programmable cores are becoming more attractive for video codec applications because they can provide highly concurrent compilation and support multiple video standards and a shorter time-to-market. To find an efficient SW code for the multiple core architecture for a video codec application, it is very important to easily explore the design space by generating a SW code automatically from its functional model. We introduce Abstract Clock Synchronous Model (ACSM) for functional modeling of video codec applications. The ACSM can easily represent both parallelism and conditionals, which are common in video codec applications. By applying ACSM to an H.264 baseline decoder on single core architecture, we reduced the execution time and the number of external memory accesses by 32 % and 46 % respectively compared to traditional dataflow model</t>
  </si>
  <si>
    <t>video codecs;ACSM;H.264 baseline decoder;SW code generation;abstract clock synchronous model;functional modeling;single core architecture;video codec application;Clocks;Concurrent computing;Laser sintering;Parallel processing;Pipelines;Predictive models;Space exploration;Time to market;Timing;Video codecs</t>
  </si>
  <si>
    <t>6 pp.-</t>
  </si>
  <si>
    <t>Asia and South Pacific Conference on Design Automation, 2006.</t>
  </si>
  <si>
    <t>10.1109/RTSS.2015.32</t>
  </si>
  <si>
    <t>Cheng, Z.; Li, Y. &amp; West, R.</t>
  </si>
  <si>
    <t>Qduino: A Multithreaded Arduino System for Embedded Computing</t>
  </si>
  <si>
    <t>Arduino is an open source platform that offers a clear and simple environment for physical computing. It is now widely used in modern robotics and Internet of Things (IoT) applications, due in part to its low-cost, ease of programming, and rapid prototyping capabilities. Sensors and actuators can easily be connected to the analog and digital I/O pins of an Arduino device, which features an on-board microcontroller programmed using the Arduino API. The increasing complexity of physical computing applications has now led to a series of Arduino-compatible devices with faster processors, increased flash storage, larger memories and more complicated I/O architectures. The Intel Galileo, for example, is designed to support the Arduino API on top of a Linux system, code-named Clanton. However, the standard API is restricted to the capabilities found on less powerful devices, lacking support for multithreaded programs, or specification of real-time requirements. In this paper, we present Qduino, a system developed for Arduino compatible boards. Qduino provides an extended Arduino API which, while backward-compatible with the original API, supports real-time multithreaded sketches and event handling. Experiments show the performance gains of Qduino compared to Clanton Linux.</t>
  </si>
  <si>
    <t>Linux;application program interfaces;formal specification;multi-threading;public domain software;real-time systems;Arduino API;Arduino compatible boards;Arduino-compatible devices;Clanton;I/O architectures;Intel Galileo;Internet of Things applications;IoT applications;Linux system;Qduino;Quest real-time operating system;actuators;backward-compatibility;embedded computing;event handling;flash storage;multithreaded Arduino system;multithreaded programs;on-board microcontroller;open source platform;physical computing applications;programming;rapid prototyping capabilities;real-time multithreaded sketches;real-time requirement specification;robotics;sensors;Computer architecture;Hardware;Instruction sets;Kernel;Linux;Real-time systems;Standards;Arduino;embedded systems;multi-threading;real-time</t>
  </si>
  <si>
    <t>261-272</t>
  </si>
  <si>
    <t>2015 IEEE Real-Time Systems Symposium</t>
  </si>
  <si>
    <t>Neuendorffer2008</t>
  </si>
  <si>
    <t>10.1007/978-3-540-70550-5_17</t>
  </si>
  <si>
    <t>Neuendorffer, Stephen &amp; Vissers, Kees</t>
  </si>
  <si>
    <t>Streaming Systems in FPGAs</t>
  </si>
  <si>
    <t>As FPGA devices have become larger and more capable, they have transitioned from being used primarily as flexible glue logic to being used as central data processing elements in many digital systems. Typically, these systems (including video processing, wired and wireless networking) rely on streaming architectures. These architectures differ significantly from traditional processor architectures and are able to offer unique challenges and benefits for system designers. In particular, streaming architectures in FPGAs are well suited for implementing upcoming digital convergence applications. We summarize how streaming architectures in FPGAs relate to other programmable platforms for embedded applications and focus on key problem areas related to the design tools and platform infrastructure that will drive these new applications.</t>
  </si>
  <si>
    <t>978-3-540-70550-5</t>
  </si>
  <si>
    <t>147--156</t>
  </si>
  <si>
    <t>https://doi.org/10.1007/978-3-540-70550-5_17</t>
  </si>
  <si>
    <t>Embedded Computer Systems: Architectures, Modeling, and Simulation: 8th International Workshop, SAMOS 2008, Samos, Greece, July 21-24, 2008. Proceedings</t>
  </si>
  <si>
    <t>Bereković, Mladen; Dimopoulos, Nikitas &amp; Wong, Stephan</t>
  </si>
  <si>
    <t>Hauptmann1990186</t>
  </si>
  <si>
    <t>10.1016/0141-9331(90)90072-4</t>
  </si>
  <si>
    <t>Hauptmann, Steffen &amp; Reinig, Gunter</t>
  </si>
  <si>
    <t>Portable MODULA-2-based realtime operating system</t>
  </si>
  <si>
    <t xml:space="preserve">As in general software engineering, the increasing and unsatisfied demand for automation software has focussed attention towards the portability and reuse of software. In this context severe challenges are offered by software components with high quality requirements, such as the capability for multitasking, hard timing conditions, high (forecastable) reliability, as well as for components with direct access to hardware and system software. With the realtime operating system XMod\ an attempt has been made to design such a system that is portable and, to a certain degree, independent of its environment. A portable software development methodology has been developed based on modula-2. Using this approach it was possible to implement XMod\ for different microprocessor classes (Intel, Zilog) without extensive additional effort. A similar approach was used to develop high-level language device drivers and a high-level language symbolic realtime debugger. </t>
  </si>
  <si>
    <t xml:space="preserve">microsystems, realtime operating systems, modula-2 </t>
  </si>
  <si>
    <t>186 - 190</t>
  </si>
  <si>
    <t>http://www.sciencedirect.com/science/article/pii/0141933190900724</t>
  </si>
  <si>
    <t>10.1109/TMECH.2004.842245</t>
  </si>
  <si>
    <t>Voyles, R. M. &amp; Larson, A. C.</t>
  </si>
  <si>
    <t>TerminatorBot: a novel robot with dual-use mechanism for locomotion and manipulation</t>
  </si>
  <si>
    <t>As part of a massively distributed heterogeneous system, TerminatorBot, a novel, centimeter-scale crawling robot, has been developed to address applications in surveillance, search-and-rescue, and planetary exploration. Its two three-degree-of-freedom arms, which stow inside the cylindrical body for ballistic deployment and protected transport, comprise a dual-use mechanism for manipulation and locomotion. The intended applications require a small, rugged, and lightweight robot, hence, the desire for dual use. TerminatorBotś unique mechanism provides mobility and fine manipulation on a scale currently unavailable. To facilitate manipulation, we have also developed a specialized force/torque sensor. This new sensor design has a biased distribution of flexures, which equalizes force and torque sensitivities at the operational point. This work describes the mechanism and design of TerminatorBot, the specialized force/torque sensor, and the mechanism-specific gaits.</t>
  </si>
  <si>
    <t>force sensors;manipulators;mobile robots;torque;TerminatorBot;ballistic deployment;centimeter-scale crawling robot;cylindrical body;distributed heterogeneous system;dual-use mechanism;force sensor;locomotion;manipulation;mechanism-specific gait;mobile manipulators;three-degree of freedom arms;torque sensor;Arm;Costs;Force sensors;Legged locomotion;Mobile robots;Orbital robotics;Robot sensing systems;Robustness;Surveillance;Torque;Force sensor;TerminatorBot;mobile manipulation;robotics</t>
  </si>
  <si>
    <t>Feb</t>
  </si>
  <si>
    <t>17-25</t>
  </si>
  <si>
    <t>10.1109/54.232470</t>
  </si>
  <si>
    <t>Gupta, R. K. &amp; Micheli, G. De</t>
  </si>
  <si>
    <t>Hardware-software cosynthesis for digital systems</t>
  </si>
  <si>
    <t>As system design grows increasingly complex, the use of predesigned components, such as general-purpose microprocessors can simplify synthesized hardware. While the problems in designing systems that contain processors and application-specific integrated circuit chips are not new, computer-aided synthesis of such heterogeneous or mixed systems poses unique problems. The authors demonstrate the feasibility of synthesizing heterogeneous systems by using timing constraints to delegate tasks between hardware and software so that performance requirements can be met. System functionality is captured using the HardwareC hardware description language. The synthesis of an Ethernet-based network coprocessor is discussed as an example.&lt;&gt;</t>
  </si>
  <si>
    <t>application specific integrated circuits;digital systems;microprocessor chips;systems analysis;Ethernet-based network coprocessor;HardwareC hardware description language;application-specific integrated circuit chips;computer-aided synthesis;digital systems;general-purpose microprocessors;heterogeneous systems;performance requirements;system design;system functionality;tasks;timing constraints;Costs;Digital systems;Embedded system;Hardware;High level synthesis;Integrated circuit synthesis;Process design;Real time systems;Software prototyping;Timing</t>
  </si>
  <si>
    <t>IEEE Design Test of Computers</t>
  </si>
  <si>
    <t>29-41</t>
  </si>
  <si>
    <t>10.1109/AUTEST.2009.5314042</t>
  </si>
  <si>
    <t>Clark, D. L.</t>
  </si>
  <si>
    <t>Powering intelligent instruments with Lua scripting</t>
  </si>
  <si>
    <t>As the power of the integrated processors that control todayś instruments continues to climb, instrument vendors will increasingly add features that allow users to utilize the added intelligence by embedding custom applications directly onboard the instrument. For the test, measurement and automation industries, this paradigm is a complement to, among other things, the advent of synthetic instruments that can ldquobe anything you want,rdquo the frequent use of mezzanine type hardware and the rise of the LXI specification in which instrument to instrument messaging allows one instrument to control and communicate with another without the necessity of a host PC. There are various approaches the instrument vendor can take to permit users to develop embedded applications to be run on the instrument processor. Arguably the most advantageous approach, to both the vendor and customer, is to embed a high level scripting language allowing the user to easily develop scripts to perform instrument based operations. The Lua scripting language is a compact, full featured scripting language that is easily portable and seamlessly integrates into embedded designs. Written in pure ISO ANSI-C, the Lua interpreter and Lua libraries have been successfully ported to a large number of platforms, big and small, and with and without advanced operating systems such as Windows and Linux. Lua contains an API for interfacing directly to and from the instrumentś embedded firmware and includes a full suite of libraries. Further, Lua is extendable. Thus, in addition to embedding the language interpreter and libraries, the vendor can implement custom libraries and various other custom utilities to increase the flexibility of the system and enhance the capabilities of the user developed scripts. This paper studies the use of Lua in intelligent instrumentation. It discusses features that provide flexibility and power to users embedding applications onboard instruments and it presents some real wo- rld applications of the technology.</t>
  </si>
  <si>
    <t>Linux;application program interfaces;authoring languages;automatic test equipment;embedded systems;API;ATE system;ISO ANSI-C;LXI specification;Linux;Lua scripting language;Windows;automated test equipment;automation industries;custom libraries;custom utilities;embedded applications;full featured scripting language;high level scripting language;instrument based operation;instrument to instrument messaging;integrated processor;intelligent instrumentation;language interpreter;mezzanine type hardware;onboard instruments;Automatic control;Automatic testing;Automation;Communication industry;Hardware;ISO;Industrial control;Instruments;Libraries;Process control</t>
  </si>
  <si>
    <t>101-106</t>
  </si>
  <si>
    <t>2009 IEEE AUTOTESTCON</t>
  </si>
  <si>
    <t>10.1109/PRDC.2013.41</t>
  </si>
  <si>
    <t>Baldellon, O.; Fabre, J. C. &amp; Roy, M.</t>
  </si>
  <si>
    <t>Minotor: Monitoring Timing and Behavioral Properties for Dependable Distributed Systems</t>
  </si>
  <si>
    <t>Assessing the correct behavior of a given system at run-time can be achieved by monitoring its execution, and is complementary to off-line analysis such as static verification. In this work, we focus on run-time monitoring of system properties that include both causality and timing constraints, in distributed and time-constrained systems. Based on a description of a property that includes events and temporal constraints, expressed as a timed-arc Petri net, we show how to automatically transform it into a an executable and distributed monitoring engine. To that aim, we introduce a modification of the semantics of Petri nets to be able to execute it online on partial executions and distributed observation environments. We show how to use this formal framework to provide MINOTOR, a model-driven distributed monitoring system, describe its implementation and show its applicability on a transportation use-case.</t>
  </si>
  <si>
    <t>Petri nets;formal specification;program diagnostics;program verification;rail traffic;system monitoring;transportation;MINOTOR;Petri net semantics modification;behavioral property monitoring;causality;dependable distributed systems;distributed monitoring engine;distributed observation environment;executable monitoring engine;execution monitoring;model-driven distributed monitoring system;off-line analysis;partial execution;railway transportation;run-time monitoring;run-time system behavior assessment;static verification;temporal constraint;time-constrained system;timed-arc Petri net;timing constraint;timing property monitoring;Delays;Message systems;Monitoring;Petri nets;Real-time systems;Semantics;Ditributed Systems;Fault-tolerant Systems;Online Monitoring;Petri nets;Time-constrained Systems</t>
  </si>
  <si>
    <t>206-215</t>
  </si>
  <si>
    <t>2013 IEEE 19th Pacific Rim International Symposium on Dependable Computing</t>
  </si>
  <si>
    <t>10.1109/TASE.2012.45</t>
  </si>
  <si>
    <t>Ferreira, J. F.; He, G. &amp; Qin, S.</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</si>
  <si>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</si>
  <si>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of the task scheduler component of the FreeRTOS kernel using the verification system HIP/SLEEK. We show how some of HIP/SLEEK features like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the scheduler of other operating systems.</t>
  </si>
  <si>
    <t>data structures;formal verification;operating system kernels;scheduling;shared memory systems;FreeRTOS kernel;FreeRTOS scheduler;HIP-SLEEK verification system;automated operating system kernel verification;first code-level verification;functional correctness verification;memory safety verification;real-time operating systems;shared mutable data structures;task scheduler component;user-defined lemmas;user-defined predicates;Context;Data structures;Hip;Kernel;Safety;Shape;FreeRTOS;HIP/SLEEK;automated verification;embedded systems;operating systems;separation logic;task scheduler</t>
  </si>
  <si>
    <t>51-58</t>
  </si>
  <si>
    <t>2012 Sixth International Symposium on Theoretical Aspects of Software Engineering</t>
  </si>
  <si>
    <t>Ferreira2014</t>
  </si>
  <si>
    <t>10.1007/s10009-014-0307-4</t>
  </si>
  <si>
    <t>Ferreira, João F.; Gherghina, Cristian; He, Guanhua; Qin, Shengchao &amp; Chin, Wei-Ngan</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</si>
  <si>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</si>
  <si>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properties of the task scheduler component of the FreeRTOS kernel using the verification system Hip/Sleek. We show how some of Hip/Sleek features such as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components of other operating systems.</t>
  </si>
  <si>
    <t>International Journal on Software Tools for Technology Transfer</t>
  </si>
  <si>
    <t>381--397</t>
  </si>
  <si>
    <t>https://doi.org/10.1007/s10009-014-0307-4</t>
  </si>
  <si>
    <t>Wang2012</t>
  </si>
  <si>
    <t>10.1007/978-3-642-31837-5_55</t>
  </si>
  <si>
    <t>Wang, Juan; Ma, Wei &amp; Liu, Dan</t>
  </si>
  <si>
    <t>Porting Contiki Operating System to RIEST2430</t>
  </si>
  <si>
    <t>Based on the analysis of the structure and elements of Contiki embedded real-time operating system, this paper presents the experience with implementing the transplantation of Contiki to the CC2430-based and low-power RIEST2430 platform. Lastly, we test the function of the porting modules. The test results show that all modules work correctly.</t>
  </si>
  <si>
    <t>978-3-642-31837-5</t>
  </si>
  <si>
    <t>381--386</t>
  </si>
  <si>
    <t>https://doi.org/10.1007/978-3-642-31837-5_55</t>
  </si>
  <si>
    <t>Emerging Intelligent Computing Technology and Applications: 8th International Conference, ICIC 2012, Huangshan, China, July 25-29, 2012. Proceedings</t>
  </si>
  <si>
    <t>Huang, De-Shuang; Gupta, Phalguni; Zhang, Xiang &amp; Premaratne, Prashan</t>
  </si>
  <si>
    <t>Kokkonen2015</t>
  </si>
  <si>
    <t>10.1007/978-3-319-23126-6_23</t>
  </si>
  <si>
    <t>Kokkonen, Tero; Hämäläinen, Timo; Silokunnas, Marko; Siltanen, Jarmo; Zolotukhin, Mikhail &amp; Neijonen, Mikko</t>
  </si>
  <si>
    <t>Analysis of Approaches to Internet Traffic Generation for Cyber Security Research and Exercise</t>
  </si>
  <si>
    <t>Because of the severe global security threat of malwares, vulnerabilities and attacks against networked systems cyber-security research, training and exercises are required for achieving cyber resilience of organizations. Especially requirement for organizing cyber security exercises has become more and more relevant for companies or government agencies. Cyber security research, training and exercise require closed Internet like environment and generated Internet traffic. JAMK University of Applied Sciences has built a closed Internet-like network called Realistic Global Cyber Environment (RGCE). The traffic generation software for the RGCE is introduced in this paper. This paper describes different approaches and use cases to Internet traffic generation. Specific software for traffic generation is created, to which no existing traffic generation solutions were suitable.</t>
  </si>
  <si>
    <t>978-3-319-23126-6</t>
  </si>
  <si>
    <t>254--267</t>
  </si>
  <si>
    <t>Cham</t>
  </si>
  <si>
    <t>https://doi.org/10.1007/978-3-319-23126-6_23</t>
  </si>
  <si>
    <t>Internet of Things, Smart Spaces, and Next Generation Networks and Systems: 15th International Conference, NEW2AN 2015, and 8th Conference, ruSMART 2015, St. Petersburg, Russia, August 26-28, 2015, Proceedings</t>
  </si>
  <si>
    <t>Balandin, Sergey; Andreev, Sergey &amp; Koucheryavy, Yevgeni</t>
  </si>
  <si>
    <t>Springer International Publishing</t>
  </si>
  <si>
    <t>10.1109/GIOTS.2017.8016226</t>
  </si>
  <si>
    <t>Elsts, A.; Oikonomou, G.; Fafoutis, X. &amp; Piechocki, R.</t>
  </si>
  <si>
    <t>Internet of Things for smart homes: Lessons learned from the SPHERE case study</t>
  </si>
  <si>
    <t>Building large-scale low-power Internet of Things (IoT) systems remains a challenge, as these systems have to meet the requirements of reliability, robustness, and energy-efficiency while running on resource-restricted microcontrollers without memory protection. In this paper we present the case study of IoT in SPHERE (Sensor Platform for HEalthcare in a Residential Environment), a project with the objective to develop a multipurpose, multi-modal sensor platform for monitoring peopleś health inside their homes. Atypically for academic projects, in 2017 the SPHERE software is going to be deployed in a 100-home study in volunteer homes, therefore it has to satisfy many real-world requirements. We discuss the requirements for IoT networking in this project, the IoT architecture (built on top of Contiki OS), software engineering challenges and lessons learned, as well as some of the general aspects that still make embedded low-power IoT software development difficult.</t>
  </si>
  <si>
    <t>Internet of Things;assisted living;power aware computing;sensors;software engineering;IoT;SPHERE case study;embedded low-power IoT software development;energy-efficiency;large-scale low-power Internet of Things systems;multipurpose multimodal sensor platform;real-world requirements;resource-restricted microcontrollers;sensor platform for healthcare in a residential environment;smart homes;software engineering challenges;volunteer homes;Hardware;IEEE 802.15 Standard;Logic gates;Protocols;Reliability;Servers;Software</t>
  </si>
  <si>
    <t>2017 Global Internet of Things Summit (GIoTS)</t>
  </si>
  <si>
    <t>10.1049/el.2015.2407</t>
  </si>
  <si>
    <t>Herbert, J.; Wilson, S.; Rakic, A. D. &amp; Taimre, T.</t>
  </si>
  <si>
    <t>FPGA implementation of a high-speed, real-time, windowed standard deviation filter</t>
  </si>
  <si>
    <t>Characterisation of the standard deviation of a time-series signal has uncommon, yet widespread applications. The usual requirement for a representation of signal standard deviation in real-time implies a high computation speed. A method based on a field programmable gate array (FPGA) implementation is presented. The technique is benchmarked against conventional computational approaches and shows a single windowed standard deviation update calculation of a 16 bit sample can be achieved in 11 ns on a modern CPU. The FPGA implementation is found to be superior to all other approaches examined with an operation time of below 10 ns, and thus provides a useful tool for the real-time measurement of the standard deviation of signals above 100 MHz.</t>
  </si>
  <si>
    <t>field programmable gate arrays;filters;time series;FPGA;field programmable gate array;modern CPU;time-series signal;windowed standard deviation filter;word length 16 bit</t>
  </si>
  <si>
    <t>Electronics Letters</t>
  </si>
  <si>
    <t>22-23</t>
  </si>
  <si>
    <t>Lohmann2012</t>
  </si>
  <si>
    <t>10.1007/978-3-642-35551-6_5</t>
  </si>
  <si>
    <t>Lohmann, Daniel; Spinczyk, Olaf; Hofer, Wanja &amp; Schröder-Preikschat, Wolfgang</t>
  </si>
  <si>
    <t>The Aspect-Aware Design and Implementation of the CiAO Operating-System Family</t>
  </si>
  <si>
    <t>CiAO is the first operating-system family that has been developed with AOP concepts from the very beginning. By its aspect-aware design and implementation, CiAO reaches excellent configurability, separation of concerns, and low footprints in the resulting systems that outperform leading commercial implementations. CiAO implements the automotive operating-system standard OSEK/AUTOSAR OS and provides configurability of all fundamental system properties by means of AOP.</t>
  </si>
  <si>
    <t>978-3-642-35551-6</t>
  </si>
  <si>
    <t>168--215</t>
  </si>
  <si>
    <t>https://doi.org/10.1007/978-3-642-35551-6_5</t>
  </si>
  <si>
    <t>Transactions on Aspect-Oriented Software Development IX</t>
  </si>
  <si>
    <t>Leavens, Gary T.; Chiba, Shigeru; Haupt, Michael; Ostermann, Klaus &amp; Wohlstadter, Eric</t>
  </si>
  <si>
    <t>10.1109/MEMCOD.2014.6961841</t>
  </si>
  <si>
    <t>Bai, Y.; Schneider, K.; Bhardwaj, N.; Katti, B. &amp; Shazadi, T.</t>
  </si>
  <si>
    <t>From clock-driven to data-driven models</t>
  </si>
  <si>
    <t>Clock/time-driven models are powerful abstractions of real-time systems, as e.g., provided by the synchronous models of computation which lend themselves well for simulation and verification. At every clock cycle, new inputs are read, computations are performed in zero-time, and results are immediately/synchronously communicated between components. However, such zero-time idealizations are not realistic since computation and communication finally takes time in implementations. For implementations, data-driven execution models have the advantage to impose no timing constraints other than arrival of input data, and thus, these models are perfectly suited for distributed or other kinds of asynchronous implementations. For this reason, modern model-based design flows consider the desynchronization of synchronous models for system synthesis which is possible for the subclass of endochronous systems only. While definitions of endochrony were considered for years, it is shown in this paper how to efficiently verify endochrony by SAT solving. Our procedure consists of two steps: In the first step, we introduce buffers to the interface of a clock-driven component, so that its inputs can arrive at different points of time. After this step, clocks of signals are viewed as `instructions ́telling the component which input values have to be consumed for the current reaction.We call such components clock-scheduled. In the second step, we remove the clocks from the interface of the clock-scheduled components, so that the component may now become nondeterministic. We prove in this paper that a synchronous component is endochronous, if and only if the clock signals can be safely removed in this step without destroying determinism. Based on this result, we present a decision procedure based on symbolic system representations to check whether components are endochronous. Preliminary experimental results show the effectiveness of our method.</t>
  </si>
  <si>
    <t>computability;symbol manipulation;SAT solving;clock cycle;clock-driven models;clock-scheduled components;data-driven execution models;endochronous systems;model-based design flows;symbolic system representations;synchronous models;system synthesis;time-driven models;zero-time idealizations;Circuit synthesis;Clocks;Computational modeling;Distributed databases;Integrated circuit modeling;Semantics;Synchronization</t>
  </si>
  <si>
    <t>32-41</t>
  </si>
  <si>
    <t>2014 Twelfth ACM/IEEE Conference on Formal Methods and Models for Codesign (MEMOCODE)</t>
  </si>
  <si>
    <t>Hölzl2016</t>
  </si>
  <si>
    <t>10.1007/978-3-319-46508-1_11</t>
  </si>
  <si>
    <t>Hölzl, Matthias &amp; Gabor, Thomas</t>
  </si>
  <si>
    <t>Continuous Collaboration for Changing Environments</t>
  </si>
  <si>
    <t>Collective autonomic systems (CAS) are distributed collections of agents that collaborate to achieve the systemś goals but autonomously adapt their behavior. We present the teacher/student architecture for locally coordinated distributed learning and show that in certain scenarios the performance of a swarm using teacher/student learning can be significantly better than that of agents learning individually. Teacher/student learning serves as foundation for the continuous collaboration (CC) development approach. We introduce CC, relate it to the EDLC, a life cycle model for CAS, and show that CC embodies many of the principles proposed for developing CAS.</t>
  </si>
  <si>
    <t>978-3-319-46508-1</t>
  </si>
  <si>
    <t>201--224</t>
  </si>
  <si>
    <t>https://doi.org/10.1007/978-3-319-46508-1_11</t>
  </si>
  <si>
    <t>Transactions on Foundations for Mastering Change I</t>
  </si>
  <si>
    <t>Steffen, Bernhard</t>
  </si>
  <si>
    <t>10.1109/HPCC-CSS-ICESS.2015.265</t>
  </si>
  <si>
    <t>Gardner, W. B.; Gumtie, A. &amp; Carter, J. D.</t>
  </si>
  <si>
    <t>Supporting Selective Formalism in CSP++ with Process-Specific Storage</t>
  </si>
  <si>
    <t>Communicating Sequential Processes (CSP) is a formal language whose primary purpose is to model and verify concurrent systems. The CSP++ toolset was created to realize the concept of selective formalism by making machine-readable CSPm specifications both executable (through automatic C++ code generation) and extensible (by allowing integration of C++ user-coded functions, UCFs). However, UCFs were limited by their inability to share data with each other, thus their application was constrained to solving simple problems in isolation. We extend CSP++ by providing UCFs in the same CSP process with safe access to a shared storage area, similar in concept and API to Pthreads ́thread-local storage, enabling cooperation between them and granting them the ability to undertake more complex tasks without breaking the formalism of the underlying specification. Process-specific storage is demonstrated with a line-following robot case study, applying CSP++ in a soft real-time system. Also described is the Eclipse plug-in that supports the CSPm design flow.</t>
  </si>
  <si>
    <t>C++ language;application program interfaces;communicating sequential processes;concurrency (computers);control engineering computing;formal languages;formal specification;formal verification;program compilers;real-time systems;robots;storage management;API;C++ user-coded function;CSP++;CSPm design flow;Eclipse plug-in;Pthread thread-local storage;UCF;automatic C++ code generation;concurrent system modelling;concurrent system verification;formal language;line-following robot case study;machine-readable CSPm specification;process-specific storage;selective formalism;soft real-time system;Libraries;Real-time systems;Robot sensing systems;Switches;System recovery;Writing;C++;CSPm;Eclipse;Timed CSP;code generation;embedded systems;formal methods;model-based design;selective formalism;soft real-time;software synthesis</t>
  </si>
  <si>
    <t>1057-1065</t>
  </si>
  <si>
    <t>2015 IEEE 17th International Conference on High Performance Computing and Communications, 2015 IEEE 7th International Symposium on Cyberspace Safety and Security, and 2015 IEEE 12th International Conference on Embedded Software and Systems</t>
  </si>
  <si>
    <t>Ludvig2002</t>
  </si>
  <si>
    <t>10.1023/A:1020311322960</t>
  </si>
  <si>
    <t>Ludvig, J.; McCarthy, J.; Neuendorffer, S. &amp; Sachs, S. R.</t>
  </si>
  <si>
    <t>Reprogrammable Platforms for High-Speed Data Acquisition</t>
  </si>
  <si>
    <t>Complex embedded systems that do not target mass marketsoften have design and engineering costs that exceed production costs. Oneexample is the triggering and data acquisition system (DAQ) integrated intohigh-energy physics experiments. Parameterizable and reprogrammable architecturesare natural candidates as platforms for specialized embedded systems likehigh-speed data acquisition systems. In order to facilitate the design ofspecialized embedded systems, design strategies and tools are needed thatgreatly increase the efficiency of the design process. End-user programmabilityof reprogrammable platforms is essential, because system designers, withouttraining in low-level programming languages, are required to change the basedesign, compare designs, and generate configuration data for the reprogrammableplatforms. This paper presents a methodology for designing and evaluatinghigh-speed data acquisition systems using reprogrammable platforms.</t>
  </si>
  <si>
    <t>Design Automation for Embedded Systems</t>
  </si>
  <si>
    <t>Nov</t>
  </si>
  <si>
    <t>341--364</t>
  </si>
  <si>
    <t>https://doi.org/10.1023/A:1020311322960</t>
  </si>
  <si>
    <t>Lee2010</t>
  </si>
  <si>
    <t>10.1007/978-3-642-16129-2_20</t>
  </si>
  <si>
    <t>Lee, Edward A.</t>
  </si>
  <si>
    <t>Disciplined Heterogeneous Modeling</t>
  </si>
  <si>
    <t>Complex systems demand diversity in the modeling mechanisms. One way to deal with a diversity of requirements is to create flexible modeling frameworks that can be adapted to cover the field of interest. The downside of this approach is a weakening of the semantics of the modeling frameworks that compromises interoperability, understandability, and analyzability of the models. An alternative approach is to embrace heterogeneity and to provide mechanisms for a diversity of models to interact. This paper reviews an approach that achieves such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An example of such an abstract semantics is the actor semantics, which can handle many heterogeneous models that are built today, and some that are not common today. The actor abstract semantics and many concrete semantics have been implemented in Ptolemy II, an open-source software framework distributed under a BSD-style license.</t>
  </si>
  <si>
    <t>978-3-642-16129-2</t>
  </si>
  <si>
    <t>273--287</t>
  </si>
  <si>
    <t>https://doi.org/10.1007/978-3-642-16129-2_20</t>
  </si>
  <si>
    <t>Model Driven Engineering Languages and Systems: 13th International Conference, MODELS 2010, Oslo, Norway, October 3-8, 2010, Proceedings, Part II</t>
  </si>
  <si>
    <t>Petriu, Dorina C.; Rouquette, Nicolas &amp; Haugen, Øystein</t>
  </si>
  <si>
    <t>10.1145/2038642.2038646</t>
  </si>
  <si>
    <t>Lee, E. A.</t>
  </si>
  <si>
    <t>Heterogeneous actor modeling</t>
  </si>
  <si>
    <t>Complex systems demand diversity in the modeling mechanisms. This “roadmap” paper prescribes an approach to modeling based on concurrent communicating components (called actors), where a diversity of orchestration strategies govern the execution and interaction of the components. The prescribed approach has been extensively explored in the Ptolemy Project, but as yet is not widely deployed in engineering practice. The approach achieves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The actor semantics is an abstract semantics that can handle many heterogeneous models that are built today, and some that are not common today. The actor abstract semantics and many concrete semantics are implemented in Ptolemy II, an open-source software framework.</t>
  </si>
  <si>
    <t>large-scale systems;multiprocessing programs;public domain software;Ptolemy project;abstract semantics;actor semantics;complex systems;concurrent communicating components;heterogeneous actor modeling;modeling mechanisms;open-source software;orchestration strategies;roadmap;Adaptation models;Computational modeling;Mathematical model;Object oriented modeling;Semantics;Syntactics;Unified modeling language;Ptolemy;heterogeneity;models of computation</t>
  </si>
  <si>
    <t>2011 Proceedings of the Ninth ACM International Conference on Embedded Software (EMSOFT)</t>
  </si>
  <si>
    <t>10.1109/TSE.1986.6313046</t>
  </si>
  <si>
    <t>Neumann, P. G.</t>
  </si>
  <si>
    <t>On hierarchical design of computer systems for critical applications</t>
  </si>
  <si>
    <t>Considers the design of computer systems that must be trusted to satisfy simultaneously a variety of critical requirements such as human safety, fault tolerance, high availability, security, privacy, integrity, and timely responsiveness, and that must continue to do so throughout maintenance and long-term evolution. Hierarchical abstraction is shown to provide the basis for successive layers of trust with respect to the full set of critical requirements, explicitly reflecting differing degrees of criticality.</t>
  </si>
  <si>
    <t>fault tolerant computing;hierarchical systems;computer systems;critical applications;critical requirements;fault tolerance;high availability;human safety;integrity;privacy;security;timely responsiveness;Computers;Fault tolerance;Fault tolerant systems;Humans;Safety;Security;Abstraction;critical requirements;hierarchical design;kernels;reliability;safety;security;trusted subsystems</t>
  </si>
  <si>
    <t>SE-12</t>
  </si>
  <si>
    <t>905-920</t>
  </si>
  <si>
    <t>10.1109/DAC.1996.545646</t>
  </si>
  <si>
    <t>Gupta, R. K.</t>
  </si>
  <si>
    <t>Analysis of operation delay and execution rate constraints for embedded systems</t>
  </si>
  <si>
    <t>Constraints on the delay and execution rate of operations in an embedded application are needed to ensure its timely interaction with a reactive enviroment. We present a static analysis of the timing constraints satisfiability by a given system design consisting of interacting hardware and software components. We use this analysis to evaluate the effect of individual timing constraints on system design issues, such as the choice of the software runtime system, bounds on loop, invocations, and the hardware-software synchronization operations. We show, by example, the use of static analysis techniques in the design of embedded systems</t>
  </si>
  <si>
    <t>program diagnostics;real-time systems;synchronisation;system monitoring;systems analysis;embedded systems design;execution rate constraints;hardware-software synchronization operations;individual timing constraints;operation delay;reactive enviroment;software runtime system;static analysis;static analysis techniques;system design;system design issues;timely interaction;timing constraints satisfiability;Computer science;Delay;Embedded system;Flow graphs;Hardware design languages;Logic;Performance analysis;Permission;System analysis and design;Timing</t>
  </si>
  <si>
    <t>Jun</t>
  </si>
  <si>
    <t>601-604</t>
  </si>
  <si>
    <t>33rd Design Automation Conference Proceedings, 1996</t>
  </si>
  <si>
    <t>10.1109/MEMCOD.2003.1210108</t>
  </si>
  <si>
    <t>Gardner, W. B.</t>
  </si>
  <si>
    <t>Bridging CSP and C++ with selective formalism and executable specifications</t>
  </si>
  <si>
    <t>CSP (communicating sequential processes) is a useful algebraic notation for creating a hierarchical behavioral specification for concurrent systems, due to its formal interprocess synchronization and communication semantics. CSP specifications are amenable to simulation and formal verification by model-checking tools. To overcome the drawback that CSP is neither a full-featured nor popular programming language, an approach called selective formalism allows the use of CSP to be limited to specifying the control portion of a system, while the rest of its functionality is supplied in the form of C++ modules. These are activated through association with abstract events in the CSP specification. The target system is constructed using a framework called CSP++, which automatically translates CSP specifications into C++, thereby making CSP directly executable. Thus a bridge is built that allows a formal method to be combined with a popular programming language. It is believed that this methodology can be extended to hardware/software codesign.</t>
  </si>
  <si>
    <t>C++ language;algebraic specification;communicating sequential processes;C++ language;C++ module;CSP specification;CSP++;abstract event;algebraic notation;automatic translation;communicating sequential processes;communication semantics;concurrent system;executable specification;formal interprocess synchronization;formal method;formal verification;hardware-software codesign;hierarchical behavioral specification;model-checking tool;programming language;selective formalism;simulation;system control specification;Automatic control;Communication system control;Computational modeling;Computer languages;Concurrent computing;Control systems;Formal verification;Hardware;Information science;Spine</t>
  </si>
  <si>
    <t>237-245</t>
  </si>
  <si>
    <t>Formal Methods and Models for Co-Design, 2003. MEMOCODE 0́3. Proceedings. First ACM and IEEE International Conference on</t>
  </si>
  <si>
    <t>Jelly1994381</t>
  </si>
  <si>
    <t>10.1016/0950-5849(94)90060-4</t>
  </si>
  <si>
    <t>Jelly, Innes &amp; Gorton, Ian</t>
  </si>
  <si>
    <t>Software engineering for parallel systems</t>
  </si>
  <si>
    <t xml:space="preserve">Current approaches to software engineering practice for parallel systems are reviewed. The parallel software designer has not only to address the issues involved in the characterization of the application domain and the underlying hardware platform, but, in many instances, the production of portable, scalable software is desirable. In order to accommodate these requirements, a number of specific techniques and tools have been proposed, and these are discussed in this review in the framework of the parallel software life-cycle. The paper outlines the role of formal methods in the practical production of parallel software, but its main focus is the emergence of development methodologies and environments. These include CASE\ tools and run-time support systems, as well as the use of methods taken from experience of conventional software development. Because of the particular emphasis on performance of parallel systems, work on performance evaluation and monitoring systems is considered. </t>
  </si>
  <si>
    <t xml:space="preserve">parallel processing, parallel software development methodologies, CASE tools, run-time support systems, formal methods, performance evaluation </t>
  </si>
  <si>
    <t>Information and Software Technology</t>
  </si>
  <si>
    <t>381 - 396</t>
  </si>
  <si>
    <t>http://www.sciencedirect.com/science/article/pii/0950584994900604</t>
  </si>
  <si>
    <t>10.1109/MCSoC.2015.47</t>
  </si>
  <si>
    <t>Capotondi, A.; Marongiu, A. &amp; Benini, L.</t>
  </si>
  <si>
    <t>Enabling Scalable and Fine-Grained Nested Parallelism on Embedded Many-cores</t>
  </si>
  <si>
    <t>Current high-end embedded systems are designed as heterogeneous systems-on-chip (SoCs), where a general-purpose host processor is coupled to a programmable manycore accelerator (PMCA). Such PMCAs typically leverage hierarchical interconnect and distributed memory with non-uniform access (NUMA). Nested parallelism is a convenient programming abstraction for large-scale cc-NUMA systems, which allows to hierarchically (and dynamically) create multiple levels of fine-grained parallelism whenever it is available. Available implementations for cc-NUMA systems introduce large overheads for nested parallelism management, which cannot be tolerated due to the extremely fine-grained nature of embedded parallel workloads. In particular, creating a team of parallel threads has a cost that increases linearly with the number of threads, which is inherently non scalable. This work presents a software cache mechanism for frequently-used parallel team configurations to speed up parallel thread creation overheads in PMCA systems. When a configuration is found in the cache the cost for parallel team creation has a constant time, providing a scalable mechanism. We evaluated our support on the STMicroelectronics STHORM many-core. Compared to the state-of-the art, our solution shows that: i) the cost for parallel team creation is reduced by up to 67%, ii) the tangible effect on real ultra-fine-grained parallel kernels is a speedup of up to 80%.</t>
  </si>
  <si>
    <t>cache storage;embedded systems;multiprocessing systems;parallel programming;system-on-chip;PMCA;STMicroelectronics STHORM many-core;SoC;distributed memory with nonuniform access;embedded many-cores;embedded systems;fine-grained parallelism;heterogeneous systems-on-chip;nested parallelism;parallel team configuration;parallel thread creation overhead;programmable manycore accelerator;programming abstraction;software cache mechanism;Fabrics;Instruction sets;Message systems;Parallel processing;Programming;Recruitment;Embedded Many-Core Architectures;OpenMP;Parallel Programming Models</t>
  </si>
  <si>
    <t>297-304</t>
  </si>
  <si>
    <t>2015 IEEE 9th International Symposium on Embedded Multicore/Many-core Systems-on-Chip</t>
  </si>
  <si>
    <t>ISI:000392002600037</t>
  </si>
  <si>
    <t>WebOfScience</t>
  </si>
  <si>
    <t>10.4230/LIPIcs.ICLP.2010.289</t>
  </si>
  <si>
    <t>Saeedloei, Neda</t>
  </si>
  <si>
    <t>LOGIC PROGRAMMING FOUNDATIONS OF CYBER-PHYSICAL SYSTEMS</t>
  </si>
  <si>
    <t>Cyber-physical systems (CPS) are becoming ubiquitous. Almost every    device today has a controller that reads inputs through sensors, does    some processing and then performs actions through actuators. These    controllers are discrete digital systems whose inputs are continuous    physical quantities and whose outputs control physical (analog) devices.    Thus, CPS involve both digital and analog data. In addition, CPS are    assumed to run forever, and many CPS may run concurrently with each    other. we will develop techniques for faithfully and elegantly modeling    CPS. Our approach is based on using constraint logic programming over    reals, co-induction, and coroutining.</t>
  </si>
  <si>
    <t>978-3-939897-17-0</t>
  </si>
  <si>
    <t>289-293</t>
  </si>
  <si>
    <t>TECHNICAL COMMUNICATIONS OF THE 26TH INTERNATIONAL CONFERENCE ON LOGIC PROGRAMMING (ICLP1́0)</t>
  </si>
  <si>
    <t>Leibniz International Proceedings in Informatics</t>
  </si>
  <si>
    <t>Hermenegildo, M. &amp; Schaub, T.</t>
  </si>
  <si>
    <t>Saeedloei:2011:LMV:2000367.2000374</t>
  </si>
  <si>
    <t>ACM</t>
  </si>
  <si>
    <t>10.1145/2000367.2000374</t>
  </si>
  <si>
    <t>Saeedloei, Neda &amp; Gupta, Gopal</t>
  </si>
  <si>
    <t>A Logic-based Modeling and Verification of CPS</t>
  </si>
  <si>
    <t xml:space="preserve">Cyber-physical systems (CPS) consist of perpetually and concurrently executing physical and computational components. The presence of physical components require the computational components to deal with continuous quantities. A formalism that can model discrete and continuous quantities together with concurrent, perpetual execution is lacking. In this paper we report on the development of a formalism based on logic programming extended with co-induction, constraints over reals, and coroutining that allows CPS to be elegantly modeled. This logic programming realization can be used for verifying interesting properties as well as generating implementations of CPS. We illustrate this formalism by applying it to elegant modeling of the reactor temperature control system. Interesting properties of the system can be verified merely by posing appropriate queries to this model. Precise parametric analysis can also be performed.  </t>
  </si>
  <si>
    <t>SIGBED Rev.</t>
  </si>
  <si>
    <t>31--34</t>
  </si>
  <si>
    <t>New York, NY, USA</t>
  </si>
  <si>
    <t>http://doi.acm.org/10.1145/2000367.2000374</t>
  </si>
  <si>
    <t>10.1109/SAMOS.2016.7818327</t>
  </si>
  <si>
    <t>Cedersjö, G. &amp; Janneck, J. W.</t>
  </si>
  <si>
    <t>Processes and actors: Translating Kahn processes to dataflow with firing</t>
  </si>
  <si>
    <t>Dataflow programming is a paradigm for describing stream processing algorithms in a manner that naturally exposes their concurrency and makes the resulting programs readily implementable on highly parallel architectures. Dataflow programs are graph structured, with nodes representing computational kernels that process the data flowing over the edges. There are two major families of languages for the kernels: process languages and languages for dataflow with firing. While processes tend to be easier to write, the additional structure provided by the dataflow-with-firing style increases the analyzability of dataflow programs and supports more efficient implementation techniques. This paper seeks to combine these benefits in a principled manner by constructing a family of translations from a process language to dataflow with firing. In order to formally relate these descriptions, we first introduce a notion of firing to the semantics of Kahn processes, which allows us to give a precise definition of equivalence between programs written in these different styles. Then we introduce a family of translations between them and and show that they retain meaning of a program. The presented language and its translation has been implemented in a compiler for the dataflow programming language CAL.</t>
  </si>
  <si>
    <t>concurrency control;data flow computing;parallel architectures;program compilers;CAL;Kahn process translation;compiler;computational kernels;dataflow programming language;dataflow-with-firing style;parallel architectures;process languages;stream processing algorithms;Computational modeling;Computer languages;Grammar;Ports (Computers);Programming;Semantics;Structural rings</t>
  </si>
  <si>
    <t>2016 International Conference on Embedded Computer Systems: Architectures, Modeling and Simulation (SAMOS)</t>
  </si>
  <si>
    <t>Jahier:2016:RRP:2906363.2906372</t>
  </si>
  <si>
    <t>10.1145/2906363.2906372</t>
  </si>
  <si>
    <t>Jahier, Erwan</t>
  </si>
  <si>
    <t>RDBG: A Reactive Programs Extensible Debugger</t>
  </si>
  <si>
    <t>Debugging reactive programs requires to provide a lot of inputs -- at each reaction step. Moreover, because a reactive system reacts to an environment it tries to control, providing realistic inputs can be hard. The same considerations apply for automatic testing. This work take advantage on previous work on automated testing of reactive programs that close this feedback loop.  This article demonstrates how to implement opportunistically such a debugging commands interpreter by taking advantage of an existing (ocaml) toplevel Read-Eval-Print Loop (REPL). Then it shows how a small kernel is enough to build a full-featured debugger with little effort. The given examples provide a tutorial for end-users that wish to write their own debugging primitives, fitting to their needs, or to tune existing ones.  An orthogonal contribution of this article is to present an efficient way to implement the debugger coroutining using continuations.  The Reactive programs DeBuGger (RDBG) prototype aims at being versatile and general enough to be able to deal with any reactive languages. We have experimented it on 2 synchronous programming: Lustre and Lutin.</t>
  </si>
  <si>
    <t>Code Instrumentation, Compiler, Continuations, Dynamic Analysis, Interpreter, Monitor, Programmable Debuggers, Reactive systems, Synchronous languages</t>
  </si>
  <si>
    <t>978-1-4503-4320-6</t>
  </si>
  <si>
    <t>116--125</t>
  </si>
  <si>
    <t>http://doi.acm.org/10.1145/2906363.2906372</t>
  </si>
  <si>
    <t>Proceedings of the 19th International Workshop on Software and Compilers for Embedded Systems</t>
  </si>
  <si>
    <t>SCOPES '16</t>
  </si>
  <si>
    <t>10.1109/ICVD.1995.512071</t>
  </si>
  <si>
    <t>Mitra, R. S.; Qadir, M. G. &amp; Basu, A.</t>
  </si>
  <si>
    <t>A consistent labeling approach to hardware software partitioning</t>
  </si>
  <si>
    <t>Design of embedded systems has brought the discipline of hardware software codesign into focus. A major task of such codesign activity is partitioning the functions into hardware and software implementation sets. In this paper, we propose an algorithm which performs such partitioning and also allocates the functions to modules. The task has been formulated as a consistent labeling problem. To deal with the combinatorial nature of the problem, a number of heuristics have been proposed and their relative performances have been evaluated experimentally. The algorithm has been applied to solve several design problems</t>
  </si>
  <si>
    <t>CAD;combinatorial mathematics;computer aided software engineering;real-time systems;CAD;combinatorial problem;consistent labeling problem;embedded systems design;hardware/software codesign;hardware/software partitioning;heuristics;implementation sets;Algorithm design and analysis;Computer science;Costs;Design engineering;Embedded system;Hardware;Labeling;Partitioning algorithms;Software algorithms;Timing</t>
  </si>
  <si>
    <t>19-24</t>
  </si>
  <si>
    <t>Proceedings of the 8th International Conference on VLSI Design</t>
  </si>
  <si>
    <t>Schröder-Preikschat2007</t>
  </si>
  <si>
    <t>10.1007/s00450-007-0037-x</t>
  </si>
  <si>
    <t>Schröder-Preikschat, Wolfgang; Lohmann, Daniel; Scheler, Fabian &amp; Spinczyk, Olaf</t>
  </si>
  <si>
    <t>Dimensions of variability in embedded operating systems</t>
  </si>
  <si>
    <t>Design, implementation, and re-engineering of operating systems are still an ambitious undertaking. Despite, or even because, of the long history of theory and practice in this field, adapting existing systems to environments of different conditions and requirements as originally specified or assumed, in terms of functional and/or non-functional respects, is anything but simple. Especially this is true for the embedded systems domain which, on the one hand, calls for highly specialized and application-aware system abstractions and, on the other hand, cares a great deal for easily reusable implementations of these abstractions. The latter aspect becomes more and more important as embedded systems technology is faced with an innovation cycle decreasing in length. Software for embedded systems needs to be designed for variability, and this is in particular true for the operating systems of this domain. The paper discusses dimensions of variability that need to be considered in the development of embedded operating systems and presents approaches that aid construction and maintenance of evolutionary operating systems.</t>
  </si>
  <si>
    <t>Informatik - Forschung und Entwicklung</t>
  </si>
  <si>
    <t>5--22</t>
  </si>
  <si>
    <t>https://doi.org/10.1007/s00450-007-0037-x</t>
  </si>
  <si>
    <t>Topping1988</t>
  </si>
  <si>
    <t>10.1007/978-1-4613-1033-4_32</t>
  </si>
  <si>
    <t>Topping, G.</t>
  </si>
  <si>
    <t>Are There Non Real-Time Systems?</t>
  </si>
  <si>
    <t>Development methods for industrial real-time and business information systems are compared and a contrast drawn between data and process oriented system modelling techniques. A case is made for adopting a more process oriented view and reasons suggested for its comparative neglect. Jackson System Development and IRTB, an environment for building systems from collections of collaborating processes, are described as examples of methods and tools for encouraging a more balanced approach to system design.</t>
  </si>
  <si>
    <t>978-1-4613-1033-4</t>
  </si>
  <si>
    <t>389--395</t>
  </si>
  <si>
    <t>https://doi.org/10.1007/978-1-4613-1033-4_32</t>
  </si>
  <si>
    <t>Automating Systems Development</t>
  </si>
  <si>
    <t>Benyon, David &amp; Skidmore, Steve</t>
  </si>
  <si>
    <t>Coulson1992305</t>
  </si>
  <si>
    <t>10.1016/0169-7552(92)90097-A</t>
  </si>
  <si>
    <t>Coulson, G.; Blair, G. S.; Davies, N. &amp; Williams, N.</t>
  </si>
  <si>
    <t>Extensions to ANSA for multimedia computing</t>
  </si>
  <si>
    <t xml:space="preserve">Distributed systems has been an area of intense activity over the past ten years. The subject is entering a stage of maturity with work now focussing on standards for Open Distributed Processing (ODP). However, it is important that standardisation is responsive to new demands on the technology. This is especially true with the emergence of high speed networks in general and multimedia computing in particular. This paper describes research into handling multimedia in the Advanced Networked Systems Architecture (ANSA), a state of the art distributed platform. It is shown that ANSA, although comprehensive in scope, fails to explicitly address multimedia requirements. A number of specific extensions are proposed to remedy these omissions. These include streams, as an abstraction over multimedia protocols, and chains, as a generic control interface to multimedia devices (including storage servers). Importantly, the proposed extensions do not affect the core ANSA\ architecture, but instead add the necessary functionality in terms of additional services. </t>
  </si>
  <si>
    <t xml:space="preserve">ANSA, multimedia, distributed systems, open distributed processing </t>
  </si>
  <si>
    <t>Computer Networks and \{ISDN\} Systems</t>
  </si>
  <si>
    <t>305 - 323</t>
  </si>
  <si>
    <t>http://www.sciencedirect.com/science/article/pii/016975529290097A</t>
  </si>
  <si>
    <t>10.1109/MIC.2017.53</t>
  </si>
  <si>
    <t>Lin, J.</t>
  </si>
  <si>
    <t>In Defense of MapReduce</t>
  </si>
  <si>
    <t>Dont́ throw the MapReduce baby out with the bath water! MapReduce represents a specific instance of a general class of data-parallel dataflow languages, in which computations are conceptualized as directed graphs, where vertices represent operations on records that flow along the directed edges. From this perspective, MAP and REDUCE are the two operators that MapReduce provides, which define particular configurations of the edges that flow into and out of vertices and specify the computations that occur at the vertices themselves.</t>
  </si>
  <si>
    <t>data flow computing;data handling;MapReduce;Big Data;Computational modeling;Internet;Internet and web services;Optimization;Performance evaluation;Internet/Web technologies;MapReduce;Spark;big data</t>
  </si>
  <si>
    <t>IEEE Internet Computing</t>
  </si>
  <si>
    <t>94-98</t>
  </si>
  <si>
    <t>St-Amour2010</t>
  </si>
  <si>
    <t>10.1007/978-3-642-16478-1_1</t>
  </si>
  <si>
    <t>St-Amour, Vincent &amp; Feeley, Marc</t>
  </si>
  <si>
    <t>PICOBIT: A Compact Scheme System for Microcontrollers</t>
  </si>
  <si>
    <t>Due to their tight memory constraints, small microcontroller based embedded systems have traditionally been implemented using low-level languages. This paper shows that the Scheme programming language can also be used for such applications, with less than 7 kB of total memory. We present PICOBIT, a very compact implementation of Scheme suitable for memory constrained embedded systems. To achieve a compact system we have tackled the space issue in three ways: the design of a Scheme compiler generating compact bytecode, a small virtual machine, and an optimizing C compiler suited to the compilation of the virtual machine.</t>
  </si>
  <si>
    <t>978-3-642-16478-1</t>
  </si>
  <si>
    <t>1--17</t>
  </si>
  <si>
    <t>https://doi.org/10.1007/978-3-642-16478-1_1</t>
  </si>
  <si>
    <t>Implementation and Application of Functional Languages: 21st International Symposium, IFL 2009, South Orange, NJ, USA, September 23-25, 2009, Revised Selected Papers</t>
  </si>
  <si>
    <t>Morazán, Marco T. &amp; Scholz, Sven-Bodo</t>
  </si>
  <si>
    <t>10.1109/TEPRA.2008.4686688</t>
  </si>
  <si>
    <t>Jadud, M. C.; Jacobsen, C. L.; Ritson, C. G. &amp; Simpson, J.</t>
  </si>
  <si>
    <t>Safe parallelism for robotic control</t>
  </si>
  <si>
    <t>During the Spring 2008 semester at Olin College, we introduced the programming language occam-pi to undergraduates as part of their first course in robotics. Students were able to explore image processing and autonomous behavioral control in a parallel programming language on a small mobile robotics platform with just two weeks of tutorial instruction. Our experiences to date suggest that the language and tools we have developed allow the concise expression of complex robotic control systems, and enable the integration of events from the environment in a consistent and safe model for parallel control that is directly expressed in software.</t>
  </si>
  <si>
    <t>control engineering education;educational courses;image processing;mobile robots;parallel languages;parallel programming;robot programming;autonomous behavioral control;complex robotic control system;image processing;mobile robotics;occam-pi programming language;parallel programming language;robotic course;safe parallelism;tutorial instruction;Computer languages;Control system synthesis;Educational institutions;Educational robots;Image processing;Mobile robots;Parallel programming;Parallel robots;Robot control;Springs</t>
  </si>
  <si>
    <t>137-142</t>
  </si>
  <si>
    <t>2008 IEEE International Conference on Technologies for Practical Robot Applications</t>
  </si>
  <si>
    <t>10.1049/iet-cdt.2012.0001</t>
  </si>
  <si>
    <t>Hosseinabady, M. &amp; l. Nunez-Yanez, J.</t>
  </si>
  <si>
    <t>Fast and low overhead architectural transaction level modelling for large-scale network-on-chip simulation</t>
  </si>
  <si>
    <t>Early system modelling is an essential tool to accelerate software development, architectural analysis and hardware verification in complex many-core system-on-chips (SoCs). Transaction level modelling (TLM) offers a higher level of abstraction than register transfer level (RTL) and can be used for early system modelling. Maintaining simulation speed with the right accuracy is a major challenge and this paper proposes SystemC-based architectural modelling techniques that extend TLM to deliver faster simulation models for many-core system. The proposed approach considers a micro-scheduler for large modules (in the sense of SystemC modules) to locally manage all events in the module. Exploiting this micro-scheduler along with function object and coroutine concepts, the authors propose a lightweight thread process that significantly reduces the context switching overhead among the different processes. Additionally the micro-scheduler allows some processes to be run ahead of simulation time. The proposed techniques are applied to the model of a very large networks-on-chip (NoC) formed by thousands of cores stressing the simulation capabilities of the host computer and operating system. The experimental results demonstrate that the model can run successfully and exhibits up to 93% improvement in simulation speed compared to traditional SystemC-based modelling.</t>
  </si>
  <si>
    <t>electronic engineering computing;integrated circuit modelling;network-on-chip;operating systems (computers);software engineering;system-on-chip;transaction processing;RTL;SystemC-based architectural modelling techniques;architectural analysis;coroutine concepts;function object concepts;hardware verification;host computer;large-scale NoC;large-scale network-on-chip simulation;low overhead architectural transaction level modelling;many-core SoC;many-core system-on-chips;microscheduler;operating system;register transfer level;software development</t>
  </si>
  <si>
    <t>IET Computers Digital Techniques</t>
  </si>
  <si>
    <t>November</t>
  </si>
  <si>
    <t>384-395</t>
  </si>
  <si>
    <t>10.1109/MDT.2002.1018132</t>
  </si>
  <si>
    <t>Rutten, M. J.; van Eijndhoven, J. T. J.; Jaspers, E. G. T.; van der Wolf, P.; Gangwal, O. P.; Timmer, A. &amp; Pol, E. J. D.</t>
  </si>
  <si>
    <t>A heterogeneous multiprocessor architecture for flexible media processing</t>
  </si>
  <si>
    <t>Eclipse is a scalable architecture template for designing data-dependent stream-processing subsystems of media-processing SoCs. It combines application configuration flexibility with the efficiency of function-specific coprocessors that concurrently execute the tasks of one or more applications</t>
  </si>
  <si>
    <t>coprocessors;embedded systems;multiprocessing systems;reconfigurable architectures;Eclipse;application configuration flexibility;data-dependent stream-processing subsystems;flexible media processing;function-specific coprocessors;heterogeneous multiprocessor architecture;media-processing SoCs;scalable architecture template;Coprocessors;Costs;Decoding;Discrete cosine transforms;Energy consumption;Laboratories;Nonhomogeneous media;Parallel processing;Quantization;Streaming media</t>
  </si>
  <si>
    <t>39-50</t>
  </si>
  <si>
    <t>10.1109/ISCAS.1996.542106</t>
  </si>
  <si>
    <t>Software synthesis for embedded systems</t>
  </si>
  <si>
    <t>Embedded computing systems use a processor or processor core to implement parts of a well-defined system functionality. Software generation for these systems is a challenging problem since it must interact with concurrent hardware blocks. In this paper, we present the architecture of a low-overhead embedded system software including a runtime system that correctly implements its time-constrained interactions with hardware blocks</t>
  </si>
  <si>
    <t>computer aided software engineering;real-time systems;embedded computing system;hardware block;processor;processor core;runtime system;software architecture;software synthesis;system functionality;Computer science;Delay;Embedded computing;Embedded software;Embedded system;Flow graphs;Hardware design languages;Software systems;Timing;Uncertainty</t>
  </si>
  <si>
    <t>643-646 vol.4</t>
  </si>
  <si>
    <t>1996 IEEE International Symposium on Circuits and Systems. Circuits and Systems Connecting the World. ISCAS 96</t>
  </si>
  <si>
    <t>10.1109/EUC.2014.55</t>
  </si>
  <si>
    <t>Gebrewahid, E.; Yang, M.; Cedersjö, G.; Abdin, Z. U.; Gaspes, V.; Janneck, J. W. &amp; Svensson, B.</t>
  </si>
  <si>
    <t>Realizing Efficient Execution of Dataflow Actors on Manycores</t>
  </si>
  <si>
    <t>Embedded DSP computing is currently shifting towards manycore architectures in order to cope with the ever growing computational demands. Actor based dataflow languages are being considered as a programming model. In this paper we present a code generator for CAL, one such dataflow language. We propose to use a compilation tool with two intermediate representations. We start from a machine model of the actors that provides an ordering for testing of conditions and firing of actions. We then generate an Action Execution Intermediate Representation that is closer to a sequential imperative language like C and Java. We describe our two intermediate representations and show the feasibility and portability of our approach by compiling a CAL implementation of the Two-Dimensional Inverse Discrete Cosine Transform on a general purpose processor, on the Epiphany manycore architecture and on the Ambric massively parallel processor array.</t>
  </si>
  <si>
    <t>data flow computing;digital signal processing chips;discrete cosine transforms;embedded systems;inverse transforms;multiprocessing systems;parallel processing;program compilers;program processors;Ambric massively parallel processor array;C language;CAL;CAL implementation;Epiphany manycore architecture;Java language;action execution intermediate representation;code generator;computational demands;dataflow actor execution;dataflow languages;embedded DSP computing;general purpose processor;machine model;manycore architectures;programming model;sequential imperative language;two-dimensional inverse discrete cosine transform;Arrays;Availability;Computational modeling;Optimization;Ports (Computers);Programming;Switches;CAL;code generation;compilation framework;dataflow languages;manycore</t>
  </si>
  <si>
    <t>321-328</t>
  </si>
  <si>
    <t>2014 12th IEEE International Conference on Embedded and Ubiquitous Computing</t>
  </si>
  <si>
    <t>Gupta1997557</t>
  </si>
  <si>
    <t>10.1016/S1383-7621(96)00125-7</t>
  </si>
  <si>
    <t>Gupta, Rajesh K. &amp; DeMicheli, Giovanni</t>
  </si>
  <si>
    <t>Constrained software synthesis for embedded applications</t>
  </si>
  <si>
    <t xml:space="preserve">Embedded systems are composed of interacting hardware components such as general-purpose processors and application-specific circuits and software components that execute on the general-purpose hardware. The software component consists of application-specific routines that must deliver the required system functionality under constraints on timing and memory storage available. In this paper, we consider two main problems in the synthesis of the software component in embedded system designs: (a) generation of software and (b) conditions to ensure correct behavior of the generated software from an HDL-modeled input. Generation of embedded software requires operation linearization under constraints to ensure timely interaction with concurrent hardware. We describe our procedure to achieve constrained software generation and the utility of our approach by examples. Experimental results show that the proposed algorithm is substantially faster than conventional methods and yields efficient schedules for the embedded software. </t>
  </si>
  <si>
    <t xml:space="preserve">Software synthesis, Embedded software, Multithreaded software, Operation linearization, Operation serializability </t>
  </si>
  <si>
    <t>557 - 586</t>
  </si>
  <si>
    <t>http://www.sciencedirect.com/science/article/pii/S1383762196001257</t>
  </si>
  <si>
    <t>Gup1996</t>
  </si>
  <si>
    <t>10.1007/BF00134684</t>
  </si>
  <si>
    <t>Gup, Rajesh K. &amp; de Micheli, Giovanni</t>
  </si>
  <si>
    <t>A co-synthesis approach to embedded system design automation</t>
  </si>
  <si>
    <t>Embedded systems are targeted for specific applications under constraints on relative timing of their actions. For such systems, the use of pre-designed reprogrammable components such as microprocessors provides an effective way to reduce system cost by implementing part of the functionality as a program running on the processor. However, dedicated hardware is often necessary to achieve the requisite timing performance. Analysis of timing constraints is, therefore, key to determination of an efficient hardware-software implementation. In this paper, we present a methodology for embedded system design as a co-synthesis of interacting hardware and software components. We present a decomposition of the co-synthesis problem into sub-problems, that is useful in building a framework for embedded system CAD. In particular, we present operation-level timing constraints and develop the notion of satisfiability of constraints by a given implementation both in the deterministic and probabilistic sense. Constraint satisfiability analysis is then used to define hardware and software portions of functionality. We describe algorithms and techniques used in developing a practical co-synthesis framework, vulcan. Examples are presented to show the utility of our approach.</t>
  </si>
  <si>
    <t>69--120</t>
  </si>
  <si>
    <t>https://doi.org/10.1007/BF00134684</t>
  </si>
  <si>
    <t>10.1109/43.594830</t>
  </si>
  <si>
    <t>Specification and analysis of timing constraints for embedded systems</t>
  </si>
  <si>
    <t>Embedded systems consist of interacting hardware and software components that must deliver a specific functionality under constraints on relative timing of their actions. We describe operation delay and execution rate constraints, that are useful in the context of embedded systems. A delay constraint bounds the operation delay or specifies any of the thirteen possible constraints between the intervals of execution of a pair of operations. A rate constraint bounds the rate of execution of an operation and may be specified relative to the control flow in the system functionality. We present constraint propagation and analysis techniques to determine satisfaction of imposed constraints by a given system implementation. In contrast to previous purely analytical approaches on restricted models or statistical performance estimation based on runtime data, we present a static analysis in presence of conditionals and loops with the help of designer assists. The constraint analysis algorithms presented here have been implemented in a cosynthesis system, VULCAN, that allows the embedded system designer to interactively evaluate the effect of performance constraints on hardware-software implementation tradeoffs for a given functionality. We present examples to demonstrate the application and utility of the proposed techniques</t>
  </si>
  <si>
    <t>constraint handling;flow graphs;logic CAD;real-time systems;timing;VULCAN;constraint analysis techniques;constraint propagation techniques;cosynthesis system;embedded systems;execution rate constraints;hardware-software implementation tradeoffs;operation delay constraints;static analysis;timing constraints;Algorithm design and analysis;Application software;Costs;Delay;Embedded system;Hardware;Performance analysis;Timing;Valves;Velocity control</t>
  </si>
  <si>
    <t>IEEE Transactions on Computer-Aided Design of Integrated Circuits and Systems</t>
  </si>
  <si>
    <t>240-256</t>
  </si>
  <si>
    <t>Suri20101780</t>
  </si>
  <si>
    <t>10.1016/j.jss.2010.04.063</t>
  </si>
  <si>
    <t>Suri, Neeraj; Jhumka, Arshad; Hiller, Martin; Pataricza, András; Islam, Shariful &amp; Sârbu, Constantin</t>
  </si>
  <si>
    <t>A software integration approach for designing and assessing dependable embedded systems</t>
  </si>
  <si>
    <t xml:space="preserve">Embedded systems increasingly entail complex issues of hardware–software (HW–SW) co-design. As the number and range of SW\ functional components typically exceed the finite HW\ resources, a common approach is that of resource sharing (i.e., the deployment of diverse SW\ functionalities onto the same HW\ resources). Consequently, to result in a meaningful co-design solution, one needs to factor the issues of processing capability, power, communication bandwidth, precedence relations, real-time deadlines, space, and cost. As SW\ functions of diverse criticality (e.g. brake control and infotainment functions) get integrated, an explicit integration requirement need is to carefully plan resource sharing such that faults in low-criticality functions do not affect higher-criticality functions. On this background, the main contribution of this paper is a dependability-driven framework that helps to conduct the integration of SW\ components onto HW\ resources such that the maintenance of system dependability over integration of diverse criticality components is assured by design. We first develop a clustering strategy for SW\ components into Fault Containment Modules (FCMs) such that error propagation via interaction is minimized. Subsequently, the rules of composition for FCMs\ with respect to error propagation are developed. To allocate the resulting FCMs\ to the existing HW\ resources we provide several heuristics, each optimizing particular attributes thereof. Further, a framework for assessing the goodness of the achieved HW–SW composition as a dependable embedded system is presented. Two new techniques for quantifying the goodness of the proposed mappings are introduced by examples, both based on a multi-criteria decision theoretic approach. </t>
  </si>
  <si>
    <t xml:space="preserve">Embedded systems, Dependability, Software integration, Assessment, Decision theory </t>
  </si>
  <si>
    <t>1780 - 1800</t>
  </si>
  <si>
    <t>http://www.sciencedirect.com/science/article/pii/S0164121210001305</t>
  </si>
  <si>
    <t>Han2007</t>
  </si>
  <si>
    <t>10.1007/s10617-007-9009-4</t>
  </si>
  <si>
    <t>Han, Sang-Il; Chae, Soo-Ik; Brisolara, Lisane; Carro, Luigi; Reis, Ricardo; Guérin, Xavier &amp; Jerraya, Ahmed Amine</t>
  </si>
  <si>
    <t>Memory-efficient multithreaded code generation from Simulink for heterogeneous MPSoC</t>
  </si>
  <si>
    <t>Emerging embedded systems require heterogeneous multiprocessor SoC architectures that can satisfy both high-performance and programmability. However, as the complexity of embedded systems increases, software programming on an increasing number of multiprocessors faces several critical problems, such as multithreaded code generation, heterogeneous architecture adaptation, short design time, and low cost implementation. In this paper, we present a software code generation flow based on Simulink to address these problems. We propose a functional modeling style to capture data-intensive and control-dependent target applications, and a system architecture modeling style to seamlessly transform the functional model into the target architecture. Both models are described using Simulink. From a system architecture Simulink model, a code generator produces a multithreaded code, inserting thread and communication primitives to abstract the heterogeneity of the target architecture. In addition, the multithread code generator called LESCEA applies the extensions of dataflow based memory optimization techniques, considering both data and control dependency. Experimental results on a Motion-JPEG decoder and an H.264 decoder show that the proposed multithread code generator enables easy software programming on different multiprocessor architectures with substantially reduced data memory size (up to 68.0%) and code memory size (up to 15.9%).</t>
  </si>
  <si>
    <t>249--283</t>
  </si>
  <si>
    <t>https://doi.org/10.1007/s10617-007-9009-4</t>
  </si>
  <si>
    <t>Gabbrielli2010</t>
  </si>
  <si>
    <t>10.1007/978-1-84882-914-5_13</t>
  </si>
  <si>
    <t>Gabbrielli, Maurizio &amp; Martini, Simone</t>
  </si>
  <si>
    <t>A Short Historical Perspective</t>
  </si>
  <si>
    <t>Even if the first computers in the modern sense, and therefore the first programming languages, appeared only at the end of the 1940s, since then there have many hundreds (if not thousands) of languages have been defined. In the previous chapters of this book we have sought to identify the most important design and implementation characteristics that are common to large classes of contemporary languages. In this last chapter, we seek to understand what were the reasons that lead, in the last sixty years, to the affirmation of these characteristics and, therefore, to the success of some languages and the disappearance of many others.</t>
  </si>
  <si>
    <t>978-1-84882-914-5</t>
  </si>
  <si>
    <t>413--432</t>
  </si>
  <si>
    <t>London</t>
  </si>
  <si>
    <t>https://doi.org/10.1007/978-1-84882-914-5_13</t>
  </si>
  <si>
    <t>Programming Languages: Principles and Paradigms</t>
  </si>
  <si>
    <t>Springer London</t>
  </si>
  <si>
    <t>Varghese2015</t>
  </si>
  <si>
    <t>10.1007/978-1-4842-1052-9_1</t>
  </si>
  <si>
    <t>Varghese, Shiju</t>
  </si>
  <si>
    <t>Getting Started with Go</t>
  </si>
  <si>
    <t>Everything in this world is evolving, including computers and computer programming languages. Ideas and approaches for building applications are also evolving, based on past experience. Although highly evolved modern computers now have many CPU cores (32, 64, 128 and many more), we still cannot leverage the full power of modern computer hardware by using most of our existing programming languages and tools. Our programs still run slowly, even in high-powered servers with many CPU cores.</t>
  </si>
  <si>
    <t>978-1-4842-1052-9</t>
  </si>
  <si>
    <t>1--14</t>
  </si>
  <si>
    <t>Berkeley, CA</t>
  </si>
  <si>
    <t>https://doi.org/10.1007/978-1-4842-1052-9_1</t>
  </si>
  <si>
    <t>Web Development with Go: Building Scalable Web Apps and RESTful Services</t>
  </si>
  <si>
    <t>Apress</t>
  </si>
  <si>
    <t>Stypka2017</t>
  </si>
  <si>
    <t>10.1007/s10766-017-0503-4</t>
  </si>
  <si>
    <t>Stypka, Jan; Turek, Wojciech; Byrski, Aleksander; Kisiel-Dorohinicki, Marek; Barwell, Adam D.; Brown, Christopher; Hammond, Kevin &amp; Janjic, Vladimir</t>
  </si>
  <si>
    <t>The Missing Link! A New Skeleton for Evolutionary Multi-agent Systems in Erlang</t>
  </si>
  <si>
    <t>Evolutionary multi-agent systems (EMAS) play a critical role in many artificial intelligence applications that are in use today. In this paper, we present a new generic skeleton in Erlang for parallel EMAS computations. The skeleton enables us to capture a wide variety of concrete evolutionary computations that can exploit the same underlying parallel implementation. We demonstrate the use of our skeleton on two different evolutionary computing applications: (1) computing the minimum of the Rastrigin function; and (2) solving an urban traffic optimisation problem. We show that we can obtain very good speedups (up to 142.44                                                                  $$backslashtimes $$                                                      texttimes                                                 the sequential performance) on a variety of different parallel hardware, while requiring very little parallelisation effort.</t>
  </si>
  <si>
    <t>International Journal of Parallel Programming</t>
  </si>
  <si>
    <t>https://doi.org/10.1007/s10766-017-0503-4</t>
  </si>
  <si>
    <t>Oz2012160</t>
  </si>
  <si>
    <t>10.1016/j.sysarc.2012.02.005</t>
  </si>
  <si>
    <t>Oz, Isil; Topcuoglu, Haluk Rahmi; Kandemir, Mahmut &amp; Tosun, Oguz</t>
  </si>
  <si>
    <t>Reliability-aware core partitioning in chip multiprocessors</t>
  </si>
  <si>
    <t xml:space="preserve">Executing multiple applications concurrently is an important way of utilizing the computational power provided by emerging chip multiprocessor (CMP) architectures. However, this multiprogramming brings a resource management and partitioning problem, for which one can find numerous examples in the literature. Most of the resource partitioning schemes proposed to date focus on performance or energy centric strategies. In contrast, this paper explores reliability-aware core partitioning strategies targeting CMPs. One of our schemes considers both performance and reliability objectives by maximizing a novel combined metric called the vulnerability-delay product (VDP). The vulnerability component in this metric is represented with Thread Vulnerability Factor (TVF), a recently proposed metric for quantifying thread vulnerability for multicores. Execution time of the given application represents the delay component of the VDP\ metric. As part of our experimental analysis, proposed core partitioning schemes are compared with respect to normalized weighted speedup, normalized weighted reliability loss and normalized weighted vulnerability delay product gain metrics for various workloads of benchmark applications. </t>
  </si>
  <si>
    <t xml:space="preserve">Reliability, Thread vulnerability, Multicores, Core partitioning, Reliability-aware computing </t>
  </si>
  <si>
    <t>3–4</t>
  </si>
  <si>
    <t>160 - 176</t>
  </si>
  <si>
    <t>http://www.sciencedirect.com/science/article/pii/S1383762112000070</t>
  </si>
  <si>
    <t>10.1109/ReConFig.2012.6416747</t>
  </si>
  <si>
    <t>Sharma, R. R.; Rajasekhar, Y. &amp; Sass, R.</t>
  </si>
  <si>
    <t>Exploring hardware work queue support for lightweight threads in MPSoCs</t>
  </si>
  <si>
    <t>Fine-grain thread parallelism using task based programming models are a new trend in achieving massively parallel computations. Often, software pre-fetching and queuing mechanisms for managing these dynamic environments are inadequate, failing to keep the processor cores busy with computation. At the same time, the CPU-memory performance gap is getting worse and this puts a strain on memory subsystem to keep cores in a busy state. We describe a hardware based pre-fetching and queuing mechanism aimed at assisting the over-subscription of very lightweight threads per core. Experiments with a soft processor and a reconfigurable accelerator core are reported. The hardware demonstrates the ability to block on out-of-order memory transactions and alleviates the software bottleneck.</t>
  </si>
  <si>
    <t>multiprocessing systems;parallel programming;queueing theory;storage management;system-on-chip;CPU-memory performance gap;MPSoC;fine-grain thread parallelism;hardware based pre-fetching;hardware work queue support;lightweight threads;memory subsystem;multiprocessing system on chip;out-of-order memory transactions;parallel computations;queuing mechanisms;reconfigurable accelerator core;soft processor;software pre-fetching;task based programming models;Hardware;Instruction sets;Memory management;Random access memory;Registers;Switches;Throughput</t>
  </si>
  <si>
    <t>2012 International Conference on Reconfigurable Computing and FPGAs</t>
  </si>
  <si>
    <t>Kriaa2008</t>
  </si>
  <si>
    <t>10.1007/s10766-007-0042-5</t>
  </si>
  <si>
    <t>Kriaa, Lobna; Bouchhima, Aimen; Gligor, Marius; Fouillart, Anne-Marie; Pétrot, Fréderic &amp; Jerraya, Ahmed-Amine</t>
  </si>
  <si>
    <t>Parallel Programming of Multi-processor SoC: A HW--SW Interface Perspective</t>
  </si>
  <si>
    <t>For the design of classic computers the parallel programming concept is used to abstract HW/SW interfaces during high level specification of application software. The software is then adapted to existing multiprocessor platforms using a low level software layer that implements the programming model. Unlike classic computers, the design of heterogeneous MPSoC includes also building the processors and other kind of hardware components required to execute the software. In this case, the programming model hides both hardware and software refinements. This paper deals with parallel programming models to abstract both hardware and software interfaces in the case of heterogeneous MPSoC design. Different abstraction levels will be needed. For the long term, the use of higher level programming models will open new vistas for optimization and architecture exploration like CPU/RTOS tradeoffs.</t>
  </si>
  <si>
    <t>68--92</t>
  </si>
  <si>
    <t>https://doi.org/10.1007/s10766-007-0042-5</t>
  </si>
  <si>
    <t>Hall2008</t>
  </si>
  <si>
    <t>10.1007/s10515-008-0026-8</t>
  </si>
  <si>
    <t>Hall, Robert J.</t>
  </si>
  <si>
    <t>A method and tools for large scale scenarios</t>
  </si>
  <si>
    <t>Formal scenarios have many uses in requirements engineering, validation, performance modeling, and test generation. Many tools and methodologies can handle scenarios when the number of steps (interleaved inputs and outputs of the target system) is reasonably small. However, scenario based techniques do not scale well with the number of steps, number of actors, and complexity of behaviors and system interactions to be specified in the scenario. First, it is impractically tedious and error-prone to specify thousands of input steps and corresponding expected outputs. Second, even if one can write down such large scale scenarios, confidence in their correctness is naturally low. Third, complex systems requiring large scale scenarios tend to require many such scenarios to adequately cover the behavior space. This paper describes the motivations for and problems of large scale scenarios, as well as the LSS method, which uses automated and semi-automated techniques in describing, maintaining, communicating, and using large scale scenarios in requirements engineering. The method is illustrated in two widely divergent application domains: military live training instrumentation and electronic mail servers. A case study demonstrates the practical and beneficial use of LSS in architectural modeling of a complex, real-world system design.</t>
  </si>
  <si>
    <t>Automated Software Engineering</t>
  </si>
  <si>
    <t>113--148</t>
  </si>
  <si>
    <t>https://doi.org/10.1007/s10515-008-0026-8</t>
  </si>
  <si>
    <t>10.1109/FCCM.2008.24</t>
  </si>
  <si>
    <t>Chase, J.; Nelson, B.; Bodily, J.; Wei, Z. &amp; Lee, D. J.</t>
  </si>
  <si>
    <t>Real-Time Optical Flow Calculations on FPGA and GPU Architectures: A Comparison Study</t>
  </si>
  <si>
    <t>FPGA devices have often found use as higher-performance alternatives to programmable processors for implementing a variety of computations. Applications successfully implemented on FPGAs have typically contained high levels of parallelism and have often used simple statically-scheduled control and modest arithmetic. Recently introduced computing devices such as coarse grain reconfigurable arrays, multi-core processors, and graphical processing units (GPUs) promise to significantly change the computational landscape for the implementation of high-speed real-time computing tasks. One reason for this is that these architectures take advantage of many of the same application characteristics that fit well on FPGAs. One real-time computing task, optical flow, is difficult to apply in robotic vision applications in practice because of its high computational and data rate requirements, and so is a good candidate for implementation on FPGAs and other custom computing architectures. In this paper, a tensor-based optical flow algorithm is implemented on both an FPGA and a GPU and the two implementations discussed. The two implementations had similar performance, but with the FPGA implementation requiring 12Ã more development time. Other comparison data for these two technologies is then given for three additional applications taken from a MIMO digital communication system design, providing additional examples of the relative capabilities of these two technologies.</t>
  </si>
  <si>
    <t>MIMO systems;field programmable gate arrays;optical computing;program processors;FPGA devices;MIMO digital communication system design;computing architectures;graphical processing units;multicore processors;statically-scheduled control;tensor-based optical flow algorithm;Arithmetic;Computer architecture;Computer vision;Data flow computing;Field programmable gate arrays;High speed optical techniques;Image motion analysis;Multicore processing;Optical computing;Parallel processing</t>
  </si>
  <si>
    <t>April</t>
  </si>
  <si>
    <t>173-182</t>
  </si>
  <si>
    <t>2008 16th International Symposium on Field-Programmable Custom Computing Machines</t>
  </si>
  <si>
    <t>10.1109/MCS.2003.1172829</t>
  </si>
  <si>
    <t>Henzinger, T. A.; Kirsch, C. M.; Sanvido, M. A. A. &amp; Pree, W.</t>
  </si>
  <si>
    <t>From control models to real-time code using Giotto</t>
  </si>
  <si>
    <t>Giotto is a high-level programming language for time-triggered control applications. The authors begin with a conceptual overview of its methodology, discuss the Giotto helicopter project, and summarize available Giotto implementations.</t>
  </si>
  <si>
    <t>aircraft control;computerised control;helicopters;high level languages;real-time systems;Giotto;Giotto helicopter project;high-level programming language;real-time code;time-triggered control;Actuators;Computer languages;Concurrent computing;Control systems;Embedded software;Equations;Mathematical model;Real time systems;Sampling methods;Timing</t>
  </si>
  <si>
    <t>IEEE Control Systems</t>
  </si>
  <si>
    <t>50-64</t>
  </si>
  <si>
    <t>10.1109/ISCAS.2008.4542057</t>
  </si>
  <si>
    <t>Anane, A.; Aboulhamid, E. M.; Vachon, J. &amp; Savaria, Y.</t>
  </si>
  <si>
    <t>Modeling and simulation of complex heterogeneous systems</t>
  </si>
  <si>
    <t>Given the increasing heterogeneity and complexity of systems being developed, untimed modeling at a system level becomes more and more important for design space exploration and verification, due to its conciseness and speed. After showing inadequacies of SystemC, which is the predominant modeling environment in this area, we propose a paradigm shift from immediate notifications and coroutines in SystemC to Atomic Actions and true parallelism in an extension of Esys.NET. We exploit the introspection and attribute programming to extend the capabilities of the environment and to build the basis for heterogeneous cosimulation. This paper aims to show the main advantages of this paradigm shift, such as (1) the improvement of simulation time by exploiting the capabilities of multicore simulation hosts, (2) the reduction of modeling hazards related to parallelism and resource sharing, and (3) a more efficient design space exploration.</t>
  </si>
  <si>
    <t>programming language semantics;software engineering;temporal logic;Esys.NET;SystemC;atomic actions;complex heterogeneous systems;heterogeneous cosimulation;multicore simulation;paradigm shift;resource sharing;space exploration;Collaborative work;Costs;Hazards;Kernel;Libraries;Manufacturing processes;Multicore processing;Productivity;Resource management;Space exploration</t>
  </si>
  <si>
    <t>2873-2876</t>
  </si>
  <si>
    <t>2008 IEEE International Symposium on Circuits and Systems</t>
  </si>
  <si>
    <t>10.1109/IPDPSW.2013.18</t>
  </si>
  <si>
    <t>Leidel, J. D.; Bolding, J. &amp; Rogers, G.</t>
  </si>
  <si>
    <t>Toward a Scalable Heterogeneous Runtime System for the Convey MX Architecture</t>
  </si>
  <si>
    <t>Given the recent advent of the multicore era [1], research efforts in the area of high performance, low latency runtime systems have increased significantly. This research has given birth to new techniques in low-overhead scheduling techniques, small-memory footprint parallel execution units and kernel-free contextual environments. This paper presents a framework and runtime system for a truly heterogeneous approach to low-latency, high performance runtime techniques on the Convey MX-100 platform and CHOMP micro-architecture [14]. This framework, deemed the Convey Lightweight Runtime [CLR], is designed to provide high performance, programming-model agnostic parallel library support to the massively parallel CHOMP infrastructure. This work explores the fundamental design requirements and implementation details behind constructing the CLR system as a truly heterogeneous low-level runtime system for a wide array of parallel programming model targets.</t>
  </si>
  <si>
    <t>multiprocessing systems;parallel programming;scheduling;CHOMP micro-architecture;CLR system;convey MX architecture;convey lightweight runtime;kernel-free contextual environments;low-overhead scheduling techniques;multicore era;parallel CHOMP infrastructure;parallel programming model;scalable heterogeneous runtime system;small-memory footprint parallel execution units;Computer architecture;Coprocessors;Hardware;Instruction sets;Programming;Registers;Runtime;architecture;heterogeneous;instruction set architecture;multithreading;runtime;scheduling;tasking;work stealing</t>
  </si>
  <si>
    <t>1597-1606</t>
  </si>
  <si>
    <t>2013 IEEE International Symposium on Parallel Distributed Processing, Workshops and Phd Forum</t>
  </si>
  <si>
    <t>10.1109/DICTAP.2016.7544009</t>
  </si>
  <si>
    <t>Ileri, C. U. &amp; Dagdeviren, O.</t>
  </si>
  <si>
    <t>Performance evaluation of distributed maximum weighted matching algorithms</t>
  </si>
  <si>
    <t>Graph matching is a fundamental graph theory problem which has a broad application range including information retrieval, pattern recognition, graph partitioning, chemical structure analysis, protein function prediction, backup placement and cellular coverage. This problem has gained attention in distributed computing as there are distributed matching algorithms with asymptotically guaranteed time bounds and approximation ratios. On the other side, we do not know the practical performance of these algorithms. In this paper, we provide a detailed performance evaluation of asynchronous distributed maximum weighted matching (MWM) algorithms. We assume a message-passing system in CONGEST model in which the message size is limited to O(log n) where n is the number of nodes. This model is popular for energy-efficient networks such as wireless sensor networks. We used a discrete event simulator, SimPy, to model the assumed network structures. We provide the implementations of Watthenhofer and Wattenhoferś algorithm, Hoepmanś algorithm, Lotker et al.ś algorithm and Lotker et al.ś improvement algorithm. The results show that the greedy algorithm of Hoepman performed best in approximating the optimum result in all types of networks, even achieving an approximation ratio of 0.99 in some instances. To the best of our knowledge this is the first study which provides an extensive performance evaluation of distributed MWM algorithms.</t>
  </si>
  <si>
    <t>discrete event simulation;energy conservation;graph theory;information retrieval;message passing;pattern recognition;software performance evaluation;CONGEST model;MWM algorithms;SimPy;asynchronous distributed maximum weighted matching algorithms;backup placement;cellular coverage;chemical structure analysis;discrete event simulator;distributed computing;energy-efficient networks;graph matching;graph partitioning;graph theory;information retrieval;message passing system;pattern recognition;performance evaluation;protein function prediction;Algorithm design and analysis;Approximation algorithms;Distributed Computing;Graph Matching;Performance Evaluation</t>
  </si>
  <si>
    <t>103-108</t>
  </si>
  <si>
    <t>2016 Sixth International Conference on Digital Information and Communication Technology and its Applications (DICTAP)</t>
  </si>
  <si>
    <t>10.1109/WICOM.2009.5302678</t>
  </si>
  <si>
    <t>h. Wang, W.; l. Cui, Y. &amp; m. Chen, T.</t>
  </si>
  <si>
    <t>Identity-Based Authentication Protocol with Paring of Tate on WSN</t>
  </si>
  <si>
    <t>Identity cryptography is widely used in security authentication. This paper proposes a standard identity-based authentication scheme, and also proves the security of the scheme under passive attack. On the basis of ECC and bilinear maps, paper implements the authentication protocol in the platform of TinyOs. Finally, paper analyzes its result and proves its feasibility.</t>
  </si>
  <si>
    <t>cryptographic protocols;message authentication;telecommunication security;wireless sensor networks;TinyOs platform;WSN;cryptography;identity-based authentication protocols;security authentication;wireless sensor networks;Application software;Authentication;Cryptographic protocols;Electronic mail;Elliptic curve cryptography;Hardware;Identity-based encryption;Public key cryptography;Security;Wireless sensor networks</t>
  </si>
  <si>
    <t>2009 5th International Conference on Wireless Communications, Networking and Mobile Computing</t>
  </si>
  <si>
    <t>Nishimori2012</t>
  </si>
  <si>
    <t>10.1007/978-3-642-28830-2_7</t>
  </si>
  <si>
    <t>Nishimori, Taketoshi &amp; Kuno, Yasushi</t>
  </si>
  <si>
    <t>Join Token-Based Event Handling: A Comprehensive Framework for Game Programming</t>
  </si>
  <si>
    <t>In action game programming, programmers have to control multiple concurrent activities on the screen corresponding to multiple game characters. To address this difficulty, many game-oriented scripting languages have been proposed so far. However, current scripting languages seem to lack support for interactions among multiple concurrent activities in a state-dependent manner. To overcome this problem, we propose an event handling framework called ``join token in which the states of game characters can be expressed as tokens and interactions can be described as handlers specifying multiple tokens. For the purpose of evaluation, we have developed a game scripting language called ``Mogemoge, and wrote several sample games in this language. In this paper, we describe experiences of using join token framework for sample games and compare the code written in Mogemoge against a code written in an existing scripting language.</t>
  </si>
  <si>
    <t>978-3-642-28830-2</t>
  </si>
  <si>
    <t>119--138</t>
  </si>
  <si>
    <t>https://doi.org/10.1007/978-3-642-28830-2_7</t>
  </si>
  <si>
    <t>Software Language Engineering: 4th International Conference, SLE 2011, Braga, Portugal, July 3-4, 2011, Revised Selected Papers</t>
  </si>
  <si>
    <t>Sloane, Anthony &amp; Aßmann, Uwe</t>
  </si>
  <si>
    <t>10.1109/40.591656</t>
  </si>
  <si>
    <t>Montague, B. R.</t>
  </si>
  <si>
    <t>JN: OS for an embedded Java network computer</t>
  </si>
  <si>
    <t>In early 1996, the Computer Science Department at UC Santa Cruz agreed with National Semiconductor to design a custom embedded operating system to support the Java Virtual Machine (JVM). Our goal was to tightly integrate Java with a realtime kernel on a small, single-chip, embedded PC attached to the Internet. By the end of 1996, we had succeeded in implementing the first operating system designed and developed in an academic environment specifically to support Java. This article reviews the lessons we learned from what is most likely the first custom designed operating system-other than JavaSoftś JavaOS-that runs the complete JVM. Our current system, the Java nanokernel (JN), supports a simple Web server written in Java and provides a Java interface to a color Connectix camera</t>
  </si>
  <si>
    <t>operating system kernels;real-time systems;JN;Java Virtual Machine;Java nanokernel;Web server;embedded Java network computer;embedded operating system;realtime kernel;Cameras;Computer networks;Computer science;Embedded computing;Internet;Java;Kernel;Operating systems;Virtual machining;Web server</t>
  </si>
  <si>
    <t>54-60</t>
  </si>
  <si>
    <t>10.1109/HICSS.2001.927038</t>
  </si>
  <si>
    <t>Li, Sheng-Tun &amp; Shue, Li-Yen</t>
  </si>
  <si>
    <t>Towards XML-enabling e-commerce infomediary: a case study in cargo tracking</t>
  </si>
  <si>
    <t>In e-commerce, the infomediary is rapidly becoming an important business model on the Web. It helps customers deal more efficiently and effectively with online vendors, and it also provides vendors with consumer information to help them focus on products and services customers want. The authors propose a three-tier paradigm for developing a logistics infomediary. This paradigm integrates emerging technologies of the next-generation Web based systems: XML, Java Servlet, and wireless computing, to address the three issues for the development: data acquisition, data analysis and extraction, and unified message exchange. It is capable of accepting requests from general browsers and retrieving data from different platforms of intended information sources, and presents them in a consistent and personalized format. An application was made to the air cargo tracking function to facilitate the operation of a customs clearance company.</t>
  </si>
  <si>
    <t>data acquisition;electronic commerce;electronic data interchange;goods dispatch data processing;hypermedia markup languages;information resources;information retrieval;logistics data processing;Java Servlet;Web;XML;XML-enabling e-commerce infomediary;air cargo tracking function;business model;cargo tracking;case study;consumer information;customs clearance company;data acquisition;data analysis;data retrieval;emerging technologies;general browsers;information sources;logistics infomediary;next-generation Web based systems;online vendors;personalized format;three-tier paradigm;unified message exchange;wireless computing;Business communication;Computer aided software engineering;Costs;Data acquisition;Information management;Internet;Java;Logistics;Supply chain management;XML</t>
  </si>
  <si>
    <t>9 pp.-</t>
  </si>
  <si>
    <t>Proceedings of the 34th Annual Hawaii International Conference on System Sciences</t>
  </si>
  <si>
    <t>10.1109/ICVD.1998.646583</t>
  </si>
  <si>
    <t>Basu, A.; Mitra, R. S. &amp; Marwedel, P.</t>
  </si>
  <si>
    <t>Interface synthesis for embedded applications in a codesign environment</t>
  </si>
  <si>
    <t>In embedded systems, programmable peripherals are often coupled with the main programmable processor to achieve the desired functionality. Interfacing such peripherals with the processor qualifies as an important task of hardware software codesign. In this paper, three important aspects of such interfacing, namely, the allocation of addresses to the devices, allocation of device drivers, and approaches to handle events and transitions have been discussed. The proposed approaches have been incorporated in a codesign system MICKEY. The paper includes a number of examples, taken from results synthesized by MICKEY, to illustrate the ideas</t>
  </si>
  <si>
    <t>high level synthesis;peripheral interfaces;real-time systems;storage allocation;MICKEY;addresses allocation;codesign environment;device drivers allocation;embedded applications;interface synthesis;programmable peripherals;programmable processor;Application software;Automatic control;Computer interfaces;Embedded computing;Embedded software;Embedded system;Hardware;Microcontrollers;Software systems;System software</t>
  </si>
  <si>
    <t>85-90</t>
  </si>
  <si>
    <t>Proceedings Eleventh International Conference on VLSI Design</t>
  </si>
  <si>
    <t>Kuan2014</t>
  </si>
  <si>
    <t>10.1007/s11265-013-0750-6</t>
  </si>
  <si>
    <t>Kuan, Chi-Bang; Li, Jia-Jhe; Chen, Chung-Kai &amp; Lee, Jenq-Kuen</t>
  </si>
  <si>
    <t>C++ Support and Applications for Embedded Multicore DSP Systems</t>
  </si>
  <si>
    <t>In recent years embedded systems have entered the multicore era. As the number of cores keeps growing in embedded systems, it becomes more important to provide programming support which considers embedded system constraints and in the meanwhile helps utilize multicore systems. So far though C still dominates embedded programming, C++ is gaining in importance in parallel programming. It is promising to support C++ for embedded multicore systems. However, embedded systems usually have tight resource budgets, and C++ is commonly considered having huge code size that embedded systems can not afford. Therefore, in this paper we investigate the code size requirement of a C++ library and propose a layered design to provide a code size aware library support. On the other hand, to utilize embedded multicore systems, we employ C++ linguistic features to facilitate embedded multicore programming. With C++, we incorporate high-level abstractions and design patterns into the programming support to enhance low-level programming APIs that can be used to exploit DSPs, SIMD instructions, and DMAs on embedded multicore systems. At last, we evaluate our C++ support with a Blur and a JPEG program. Our result on a dual-DSP platform shows that we can obtain speedups of 3.32 and 3.09 for the Blur and JPEG program, respectively.</t>
  </si>
  <si>
    <t>Journal of Signal Processing Systems</t>
  </si>
  <si>
    <t>109--122</t>
  </si>
  <si>
    <t>https://doi.org/10.1007/s11265-013-0750-6</t>
  </si>
  <si>
    <t>Ahrens2009</t>
  </si>
  <si>
    <t>10.1007/978-3-642-04554-7_13</t>
  </si>
  <si>
    <t>Ahrens, Klaus; Eveslage, Ingmar; Fischer, Joachim; Kühnlenz, Frank &amp; Weber, Dorian</t>
  </si>
  <si>
    <t>The Challenges of Using SDL for the Development of Wireless Sensor Networks</t>
  </si>
  <si>
    <t>In recent years, Wireless Sensor Networks (WSNs) have been primarily used to build ad-hoc telecommunication infrastructures from scratch or as low-cost alternatives to traditional networks. But the diversity of applications with typically narrow node resources and requirements of already existing information infrastructures sets hard constraints to WSN. The software development process becomes even more complicated when real-time constraints have to be taken into account. This is the case when the physical processes of the WSN environment have to be observed and are realized in space and time. For the development of such WSN we present a model-based framework (GAF4WSN), where the well-known techniques SDL, UML and ASN.1 are involved. The framework was already successfully used for the development of a new generation of Earthquake Early Warning Systems (EEWS). An Earthquake Synthesizer (ES) and an Experiment Management System (EMS) complete the framework, which supports the modelling, simulation, installation and administration of different EEWS approaches in combination with a Geographic Information System (GIS).</t>
  </si>
  <si>
    <t>978-3-642-04554-7</t>
  </si>
  <si>
    <t>200--221</t>
  </si>
  <si>
    <t>https://doi.org/10.1007/978-3-642-04554-7_13</t>
  </si>
  <si>
    <t>SDL 2009: Design for Motes and Mobiles: 14th International SDL Forum Bochum, Germany, September 22-24, 2009 Proceedings</t>
  </si>
  <si>
    <t>Reed, Rick; Bilgic, Attila &amp; Gotzhein, Reinhard</t>
  </si>
  <si>
    <t>Allworth1987</t>
  </si>
  <si>
    <t>10.1007/978-1-349-18821-5_9</t>
  </si>
  <si>
    <t>Allworth, S. T. &amp; Zobel, R. N.</t>
  </si>
  <si>
    <t>High-level Languages</t>
  </si>
  <si>
    <t>In section 6.2 we  saw that the high-level language machine was an important way of implementing a  process virtual machine. Here we look specifically at high-level languages in  some detail to ascertain their suitability for our purpose. Many such languages  are used for real-time applications. Often, for a particular organisation, the  choice is determined by past investment in support for particular languages.  Until the early 1980s, most available languages exhibited a considerable lack of  facilities to support this important application area. This chapter first examines  the requirements for real-time systems, and then considers three rather  different real-time languages. --:</t>
  </si>
  <si>
    <t>978-1-349-18821-5</t>
  </si>
  <si>
    <t>182--205</t>
  </si>
  <si>
    <t>https://doi.org/10.1007/978-1-349-18821-5_9</t>
  </si>
  <si>
    <t>Introduction to Real-time Software Design</t>
  </si>
  <si>
    <t>Macmillan Education UK</t>
  </si>
  <si>
    <t>Broy2003</t>
  </si>
  <si>
    <t>10.1007/978-0-387-21798-7_10</t>
  </si>
  <si>
    <t>Broy, Manfred</t>
  </si>
  <si>
    <t>Object-oriented programming and software development---a critical assessment</t>
  </si>
  <si>
    <t>In software engineering, object-oriented development is today the most popular programming, design and analysis approach. However, object orientation does not manage to address the needs of todayś software construction in as radical and fundamental a way as is needed in highly distributed interoperating software applications. In the following, we argue that object orientation indeed offers interesting features, but continues to suffer from a number of severe shortcomings for the engineering of large distributed software systems. This shows that object-oriented techniques of today are not in accordance with the state of the art in scientific, well understood, programming methodology and software engineering.</t>
  </si>
  <si>
    <t>978-0-387-21798-7</t>
  </si>
  <si>
    <t>211--221</t>
  </si>
  <si>
    <t>https://doi.org/10.1007/978-0-387-21798-7_10</t>
  </si>
  <si>
    <t>Programming Methodology</t>
  </si>
  <si>
    <t>McIver, Annabelle &amp; Morgan, Carroll</t>
  </si>
  <si>
    <t>10.1109/MDT.2007.196</t>
  </si>
  <si>
    <t>Wilson, P.; Frey, A.; Mihm, T.; Kershaw, D. &amp; Alves, T.</t>
  </si>
  <si>
    <t>Implementing Embedded Security on Dual-Virtual-CPU Systems</t>
  </si>
  <si>
    <t>In this article, we describe a low-cost, dual-virtual-CPU hardware technology for embedded-systems security. We also present a case study of a programmable software design to exploit such hardware. This design integrates a rich operating system without requiring significant changes to it, while maintaining preemptive and real-time properties, exception handling, and power management.</t>
  </si>
  <si>
    <t>cryptography;embedded systems;flash memories;logic partitioning;operating systems (computers);virtual storage;dual-virtual-CPU system;embedded-systems security;flash memory;logical partitioning;off-chip storage device;operating system;programmable software design;Application software;Central Processing Unit;Circuit testing;Hardware;Information security;Isolation technology;Kernel;Operating systems;Packaging;Space technology;TrustZone technology;embedded security;programmable;security software framework</t>
  </si>
  <si>
    <t>582-591</t>
  </si>
  <si>
    <t>Borghoff1992a</t>
  </si>
  <si>
    <t>10.1007/978-3-642-76880-4_8</t>
  </si>
  <si>
    <t>Related Projects</t>
  </si>
  <si>
    <t>In this chapter I present a list of related projects which are not described in the survey. The list contains a short description of and at least a main reference to each project.</t>
  </si>
  <si>
    <t>141--164</t>
  </si>
  <si>
    <t>https://doi.org/10.1007/978-3-642-76880-4_8</t>
  </si>
  <si>
    <t>Gupta1995a</t>
  </si>
  <si>
    <t>10.1007/978-1-4615-2287-4_6</t>
  </si>
  <si>
    <t>Gupta, Rajesh Kumar</t>
  </si>
  <si>
    <t>System Partitioning</t>
  </si>
  <si>
    <t>In this chapter we address the problem of partitioning of system functionality with the objective of achieving an implementation into separate compontextasciitildents.The partitioning problem is of two types: homogenous or heterogeneous. The objective of homogenous partitioning is to partition a system functionality intoa minimal number of parts such that all parts are implemented completely in hardware or in software. Homogenous partitioning for hardware is typically done under size constraints on each of the parts, whereas for softwareimplementations, the objective of partitioning is typically to increase resource utilization in order to achieve speedup in overall execution time.</t>
  </si>
  <si>
    <t>978-1-4615-2287-4</t>
  </si>
  <si>
    <t>177--197</t>
  </si>
  <si>
    <t>https://doi.org/10.1007/978-1-4615-2287-4_6</t>
  </si>
  <si>
    <t>Co-Synthesis of Hardware and Software for Digital Embedded Systems</t>
  </si>
  <si>
    <t>Gupta1995</t>
  </si>
  <si>
    <t>10.1007/978-1-4615-2287-4_5</t>
  </si>
  <si>
    <t>Software and Runtime Environment</t>
  </si>
  <si>
    <t>In this chapter we focus on the problem of synthesis of the software component of system design. We consider the software portion to be of limited size and mapped to real memory so that the issues related to virtual memory management are not relevant to this problem. The objective of software implementation is to generate a sequence of processor or machine instructions from the set of flow graph models. Due to significant differences in processor abstractions at the levels of graph model and machine instructions, this task is performedin two separate steps: (1) generation of a program in a high-level programming language, C; followed by (2) compilation of the program into machine instructions by a software compiler and an assembler for the processor. We assumethat the processor is a predesigned general-purpose component with available compiler and assembler. Therefore, the important issue in software synthesis is the generation of the source-level program. Most of this chapter is devoted to this step of software synthesis. Towards the end of this chapter we discussimportant issues related to software compilation and linking</t>
  </si>
  <si>
    <t>125--175</t>
  </si>
  <si>
    <t>https://doi.org/10.1007/978-1-4615-2287-4_5</t>
  </si>
  <si>
    <t>Vajda2011</t>
  </si>
  <si>
    <t>10.1007/978-1-4419-9739-5_8</t>
  </si>
  <si>
    <t>Vajda, András</t>
  </si>
  <si>
    <t>Introduction to Programming Models</t>
  </si>
  <si>
    <t>In this chapter we introduce the foundations for the programming models we consider most suitable for programming many-core chips: communicating sequential processes (CSP), the Actor model and the task based model. For each of these, we shortly survey and compare the most commonly available programming language implementations: the goal is to lay the groundwork for the more in-depth analysis and presentation in the next chapter. An important part of the chapter will deal with the comparative analysis of thread/process based and task based parallelism, as well as an analysis of shared memory based models.</t>
  </si>
  <si>
    <t>978-1-4419-9739-5</t>
  </si>
  <si>
    <t>153--173</t>
  </si>
  <si>
    <t>https://doi.org/10.1007/978-1-4419-9739-5_8</t>
  </si>
  <si>
    <t>Programming Many-Core Chips</t>
  </si>
  <si>
    <t>Amaricai2012</t>
  </si>
  <si>
    <t>10.1007/978-3-642-28305-5_17</t>
  </si>
  <si>
    <t>Amaricai, Alexandru; Dobre, Alin; Boncalo, Oana; Tanase, Andrei &amp; Valuch, Camelia</t>
  </si>
  <si>
    <t>Using Cycle-Approximate Simulation for Bus Based Multi-Processor System-On Chip Analysis</t>
  </si>
  <si>
    <t>In this chapter, a cycle approximate simulator for multi-processor system-on chip is presented. The aim of this simulation tool is to enable an enhanced software/hardware analysis capability for bus based systems. The most important contributions are represented by its high flexibility (easy configuration of a SoC using dedicated libraries for generic and specific components and easy integration of other simulators and models), accurate modeling of features specific to multiprocessor systems (busses, inter processor communication mechanisms, etc), accurate implementation of a wide range of performance metrics and power consumption estimates (for processors that support this) and high simulation speed. This way, the proposed simulator can be used for both hardware architecture design exploration and software development.</t>
  </si>
  <si>
    <t>978-3-642-28305-5</t>
  </si>
  <si>
    <t>213--224</t>
  </si>
  <si>
    <t>https://doi.org/10.1007/978-3-642-28305-5_17</t>
  </si>
  <si>
    <t>Applied Computational Intelligence in Engineering and Information Technology: Revised and Selected Papers from the 6th IEEE International Symposium on Applied Computational Intelligence and Informatics SACI 2011</t>
  </si>
  <si>
    <t>Precup, Radu-Emil; Kovács, Szilveszter; Preitl, Stefan &amp; Petriu, Emil M.</t>
  </si>
  <si>
    <t>Winkowski1975</t>
  </si>
  <si>
    <t>10.1007/3-540-07389-2_235</t>
  </si>
  <si>
    <t>Winkowski, Józef</t>
  </si>
  <si>
    <t>Proving properties of programs by means of predicate logic</t>
  </si>
  <si>
    <t>In this paper a method of proving properties of programs is presented. It consists in associating with any program under consideration a formal theory which describes all executions of this program. Such a theory can be constructed by introducing a notion of history, and by refering other objects which take part in a program execution to histories of this execution. Appropriate axioms and the properties which are to be proved can be then formulated as formulas of a natural predicate logic language. This enables one to consider various program properties as theorems of the resulting theory, and to prove them by usual means of predicate logic. Besides, it is possible to formulate and prove properties which can not be formulated in other methods.</t>
  </si>
  <si>
    <t>978-3-540-37585-2</t>
  </si>
  <si>
    <t>465--471</t>
  </si>
  <si>
    <t>https://doi.org/10.1007/3-540-07389-2_235</t>
  </si>
  <si>
    <t>Mathematical Foundations of Computer Science 1975 4th Symposium, Mariánské Lázně, September 1--5, 1975</t>
  </si>
  <si>
    <t>Bečvář, Jíří</t>
  </si>
  <si>
    <t>10.1109/SysCon.2013.6549920</t>
  </si>
  <si>
    <t>Pereira, E.; Potiron, C.; Kirsch, C. M. &amp; Sengupta, R.</t>
  </si>
  <si>
    <t>Modeling and controlling the structure of heterogeneous mobile robotic systems: A bigactor approach</t>
  </si>
  <si>
    <t>In this paper we address the problem of modelling and controlling heterogeneous mobile robotic systems at a structure-level abstraction. We consider a system of mobile robotic entities that are able to observe, control, compute, and communicate. They operate upon an abstraction of the structure of the world that entails location and connectivity as first-class concepts. Our approach is to model mobile robotic entities as bigActors [18], a model of computation that combines bigraphs with the actor model for modeling structure-aware computation. As case study, we model a mission of heterogeneous unmanned vehicles performing an environmental monitoring mission.</t>
  </si>
  <si>
    <t>mobile robots;BigActor approach;heterogeneous mobile robotic system;heterogeneous unmanned vehicle;structure-aware computation;structure-level abstraction;Computational modeling;Mathematical model;Mobile communication;Robots;Semantics;Vehicles</t>
  </si>
  <si>
    <t>442-447</t>
  </si>
  <si>
    <t>2013 IEEE International Systems Conference (SysCon)</t>
  </si>
  <si>
    <t>10.1109/ICNSC.2007.372799</t>
  </si>
  <si>
    <t>Wang, X.; Zhao, X.; Liang, Z. &amp; Tan, M.</t>
  </si>
  <si>
    <t>Deploying a Wireless Sensor Network on the Coal Mines</t>
  </si>
  <si>
    <t>In this paper we describe our experiences using a wireless sensor network to monitor the coal mines with sensors. Wireless networks that link sensors have the potential to greatly benefit for monitoring of coal mine conditions and localization of miners. Substituting light, small wireless sensor network nodes for traditional wired, heavy and fixed monitoring equipment leads to faster, easier and larger-scale deployments in complicated environment. Network consisted of many wireless sensor nodes is now feasible in practice. The primary problem of designing a wireless sensor network for coal mine monitoring and localization of miners is the high system reliability and robustness demanded by its application and safety. The topology of sensor networks is also a main factor we have to take into account. The sensor network application we designed for coal mine monitoring bases on Berkeley TinyOS and Motes platform. We evaluate this design and gain some useful experiences which will benefit our subsequent work.</t>
  </si>
  <si>
    <t>coal;mining industry;wireless sensor networks;coal mine monitoring;high system reliability;larger-scale deployments;miners localization;wireless sensor network;Accidents;Automation;Energy management;Large-scale systems;Monitoring;Network topology;Reliability;Robustness;Safety;Wireless sensor networks</t>
  </si>
  <si>
    <t>324-328</t>
  </si>
  <si>
    <t>2007 IEEE International Conference on Networking, Sensing and Control</t>
  </si>
  <si>
    <t>10.1109/IPDPSW.2013.33</t>
  </si>
  <si>
    <t>Branco, A.; d. Moura, A. L.; Rodriguez, N. &amp; Rossetto, S.</t>
  </si>
  <si>
    <t>Teaching Concurrent and Distributed Computing -- Initiatives in Rio de Janeiro</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</si>
  <si>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t>
  </si>
  <si>
    <t>concurrency control;distributed processing;teaching;wireless sensor networks;application-level multitasking;concurrent computing;distributed computing;systems software course;teaching;wireless sensor network environment;Education;Fault tolerance;Fault tolerant systems;Materials;Programming;Proposals;Wireless sensor networks;application-level multitasking;coroutines;cross-cutting approaches;event-based programming;fault tolerance</t>
  </si>
  <si>
    <t>1318-1323</t>
  </si>
  <si>
    <t>Branco20131318</t>
  </si>
  <si>
    <t>Conference</t>
  </si>
  <si>
    <t>Branco, A.; Moura, A. L. D.; Rodriguez, N. &amp; Rossetto, S.</t>
  </si>
  <si>
    <t>Teaching concurrent and distributed computing-Initiatives in Rio de Janeiro ;</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</si>
  <si>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 © 2013 IEEE.</t>
  </si>
  <si>
    <t>Proceedings - IEEE 27th International Parallel and Distributed Processing Symposium Workshops and PhD Forum IPDPSW 2013</t>
  </si>
  <si>
    <t>https://www.scopus.com/inward/record.uri?eid=2-s2.0-84899759671&amp;doi=10.1109%2fIPDPSW.2013.33&amp;partnerID=40&amp;md5=405fa61faee5d09dd9b12b335e0d43c7</t>
  </si>
  <si>
    <t>Gruhn1988471</t>
  </si>
  <si>
    <t>10.1016/0165-6074(88)90099-3</t>
  </si>
  <si>
    <t>Gruhn, Volker &amp; Hallmann, Matthias</t>
  </si>
  <si>
    <t>A Petri Net based compiler for the prototyping language RELOS</t>
  </si>
  <si>
    <t xml:space="preserve">In this paper we present a compiler for a prototyping language, called RELOS. RELOS\ allows incomplete requirement description. From our point of view a prototype is an operational model. The applicative language bases on the conceptual model of a set of subsystems communicating via message transfer. Special features like concurrency, nondeterminism, multicasting, and a time concept are included in RELOS. The semantic of RELOS\ is defined by extended Petri Nets (called Function Nets or for short FN), which are a well-founded basis enabling analysis and traces. We describe the way how the RELOS-compiler works. In detail the mapping of language constructs onto Function Nets is emphasized. An interactive net-simulator makes the model operational. Other tools like a consistency-checker, and a net-analyzer are part of an integrated prototyping environment. </t>
  </si>
  <si>
    <t>471 - 482</t>
  </si>
  <si>
    <t>http://www.sciencedirect.com/science/article/pii/0165607488900993</t>
  </si>
  <si>
    <t>10.1049/ic.2010.0141</t>
  </si>
  <si>
    <t>Khaligh, R. S. &amp; Radetzki, M.</t>
  </si>
  <si>
    <t>A dynamic load balancing method for parallel simulation of accuracy adaptive TLMs</t>
  </si>
  <si>
    <t>In this paper we present a load balancing method for parallel simulation of accuracy adaptive transaction level models. In contrast to traditional fixed accuracy TLMs, timing accuracy of adaptive TLMs changes during simulation. This makes the computation and synchronization characteristics of the models variable, and practically prohibits the use of static load balancing. To deal with this issue, we present a light-weight load balancing method which takes advantage of, and can be easily incorporated with the simulation time synchronization scheme used in parallel TLM simulation. We have developed a high performance parallel simulation kernel based on the proposed method, and our experiments using the developed kernel show the effectiveness of the proposed approach in a realistic scenario.</t>
  </si>
  <si>
    <t>discrete event simulation;resource allocation;accuracy adaptive TLM;dynamic load balancing method;high performance parallel simulation kernel;parallel simulation;simulation time synchronization scheme</t>
  </si>
  <si>
    <t>2010 Forum on Specification Design Languages (FDL 2010)</t>
  </si>
  <si>
    <t>10.1147/sj.341.0020</t>
  </si>
  <si>
    <t>Schoch, D. J. &amp; Laplante, P. A.</t>
  </si>
  <si>
    <t>A real-time systems context for the framework for information systems architecture</t>
  </si>
  <si>
    <t>In this paper we review the framework for information systems architecture first introduced by Zachman1 and show how it can be applied in the context of real-time systems. Discussions are included throughout the paper to convey some of the characteristics unique to real-time systems and to point out areas of special architectural concern.</t>
  </si>
  <si>
    <t>IBM Systems Journal</t>
  </si>
  <si>
    <t>20-38</t>
  </si>
  <si>
    <t>10.1109/43.856979</t>
  </si>
  <si>
    <t>Strehl, K. &amp; Thiele, L.</t>
  </si>
  <si>
    <t>Interval diagrams for efficient symbolic verification of process networks</t>
  </si>
  <si>
    <t>In this paper, a representation of multivalued functions called interval decision diagrams (IDDs) is introduced. It is related to similar representations such as binary decision diagrams. Compared to other functional representations with regard to symbolic formal verification approaches, IDDs show some important properties that enable us to verify process networks and related models of computation more adequately than with conventional approaches. Therefore, a new form of transition relation representation called interval mapping diagram (IMD) is introduced. A novel approach to symbolic model checking of process networks is presented. Several drawbacks of traditional strategies are avoided using IDDs and IMDs. The resulting transition relation IMD is very compact, enabling fast image computations. Furthermore, no artificial limitations concerning buffer capacities or equivalent have to be introduced. Additionally, applications concerning scheduling of process networks are feasible. IDDs and IMDs are defined, their properties are described, and computation methods and techniques are given</t>
  </si>
  <si>
    <t>Boolean functions;decision diagrams;formal verification;multivalued logic;scheduling;symbol manipulation;buffer capacities;computation methods;image computations;interval decision diagrams;multivalued functions;process networks;scheduling;symbolic model checking;symbolic verification;transition relation representation;Application software;Boolean functions;Computational modeling;Computer industry;Computer networks;Data structures;Formal verification;Job shop scheduling;Network synthesis;Processor scheduling</t>
  </si>
  <si>
    <t>939-956</t>
  </si>
  <si>
    <t>10.1109/ICCSE.2014.6926617</t>
  </si>
  <si>
    <t>Jihua, Ye &amp; Wang, W.</t>
  </si>
  <si>
    <t>Research and design of solar photovoltaic power generation monitoring system based on TinyOS</t>
  </si>
  <si>
    <t>In this paper, in order to solve management problems and field maintenance difficult issues existing in the process of PV power generation, we have designed a remote intelligent monitoring system based on TinyOS for monitoring and management. This system had implemented remote monitoring and reverse control by host computer, ARM gateways, wireless sensor networks and other components.</t>
  </si>
  <si>
    <t>microcontrollers;photovoltaic power systems;power system measurement;wireless sensor networks;ARM gateways;PV power generation;TinyOS;field maintenance;host computer;management problems;remote intelligent monitoring system;remote monitoring;reverse control;wireless sensor networks;Computers;Data analysis;Logic gates;Monitoring;Routing;Wireless communication;Wireless sensor networks;IOT;TinyOS;node;remote monitoring</t>
  </si>
  <si>
    <t>1020-1023</t>
  </si>
  <si>
    <t>2014 9th International Conference on Computer Science Education</t>
  </si>
  <si>
    <t>Krishnaswamy199723</t>
  </si>
  <si>
    <t>10.1016/1383-7621(97)80001-X</t>
  </si>
  <si>
    <t>Krishnaswamy, Venkatram; Gupta, Rajesh &amp; Banerjee, Prithviraj</t>
  </si>
  <si>
    <t>Implications of VHDL timing models on simulation and software synthesis</t>
  </si>
  <si>
    <t xml:space="preserve">In this paper, we address the timing semantics of the delay models handled by VHDL. A formal model is used to characterize the runtime work required to resolve multiple assignments to signals for each of these models. Subsets of these timing models which require minimal work at runtime for resolution of multiple assignments are identified. Algorithms for generation of efficient code for simulation and synthesis in these restricted timing models are given. We present runtimes of our implementation of a simulator which uses these algorithms. </t>
  </si>
  <si>
    <t xml:space="preserve">VHDL, Delay models, Simulation, Software synthesis, Compilation </t>
  </si>
  <si>
    <t>23 - 36</t>
  </si>
  <si>
    <t>http://www.sciencedirect.com/science/article/pii/138376219780001X</t>
  </si>
  <si>
    <t>Baudisch2010</t>
  </si>
  <si>
    <t>10.1007/978-3-642-15234-4_17</t>
  </si>
  <si>
    <t>Baudisch, Daniel; Brandt, Jens &amp; Schneider, Klaus</t>
  </si>
  <si>
    <t>Dependency-Driven Distribution of Synchronous Programs</t>
  </si>
  <si>
    <t>In this paper, we describe an automatic synthesis procedure that distributes synchronous programs on a set of desynchronized processing elements. Our distribution procedure consists of three steps: First, we translate the given synchronous program to synchronous guarded actions. Second, we analyze their data dependencies and represent them in a so-called action dependency graph (ADG). Third, the ADG is subsequently partitioned into of sub-graphs where cuts can be made horizontal (for a pipelined execution) or vertical (for a concurrent execution). Finally, we generate for each sub-graph a corresponding component and automatically synthesize a communication infrastructure between these components.</t>
  </si>
  <si>
    <t>978-3-642-15234-4</t>
  </si>
  <si>
    <t>169--180</t>
  </si>
  <si>
    <t>https://doi.org/10.1007/978-3-642-15234-4_17</t>
  </si>
  <si>
    <t>Distributed, Parallel and Biologically Inspired Systems: 7th IFIP TC 10 Working Conference, DIPES 2010 and 3rd IFIP TC 10 International Conference, BICC 2010, Held as Part of WCC 2010, Brisbane, Australia, September 20-23, 2010. Proceedings</t>
  </si>
  <si>
    <t>Hinchey, Mike; Kleinjohann, Bernd; Kleinjohann, Lisa; Lindsay, Peter A.; Rammig, Franz J.; Timmis, Jon &amp; Wolf, Marilyn</t>
  </si>
  <si>
    <t>Cunha1980</t>
  </si>
  <si>
    <t>10.1007/3-540-09981-6_6</t>
  </si>
  <si>
    <t>Cunha, P. R. F. &amp; Maibaum, T. S. E.</t>
  </si>
  <si>
    <t>A communication data type for message oriented programming</t>
  </si>
  <si>
    <t>In this report we resort to a definitional specification technique in order to be able to bridge the gap between program specification and program implementation (expressed in a high level application language) in message oriented programming. We show how the notion of algebraic specification can be used to formalize the communications primitives and then applied to the verification of communications properties of parallel programs. We illustrate the method by introducing elements of a calculus for reasoning about message passing programs and then using a specification of the consumer and producer problem and showing that the proposed solution is deadlock free.</t>
  </si>
  <si>
    <t>978-3-540-39233-0</t>
  </si>
  <si>
    <t>79--91</t>
  </si>
  <si>
    <t>https://doi.org/10.1007/3-540-09981-6_6</t>
  </si>
  <si>
    <t>International Symposium on Programming: Proceedings of the Fourth `Colloque International sur la Programmation ́Paris, 22--24 April 1980</t>
  </si>
  <si>
    <t>Robinet, Bernard</t>
  </si>
  <si>
    <t>10.1109/TPDS.2011.308</t>
  </si>
  <si>
    <t>Diaz, J.; Muñoz-Caro, C. &amp; Niño, A.</t>
  </si>
  <si>
    <t>A Survey of Parallel Programming Models and Tools in the Multi and Many-Core Era</t>
  </si>
  <si>
    <t>In this work, we present a survey of the different parallel programming models and tools available today with special consideration to their suitability for high-performance computing. Thus, we review the shared and distributed memory approaches, as well as the current heterogeneous parallel programming model. In addition, we analyze how the partitioned global address space (PGAS) and hybrid parallel programming models are used to combine the advantages of shared and distributed memory systems. The work is completed by considering languages with specific parallel support and the distributed programming paradigm. In all cases, we present characteristics, strengths, and weaknesses. The study shows that the availability of multi-core CPUs has given new impulse to the shared memory parallel programming approach. In addition, we find that hybrid parallel programming is the current way of harnessing the capabilities of computer clusters with multi-core nodes. On the other hand, heterogeneous programming is found to be an increasingly popular paradigm, as a consequence of the availability of multi-core CPUs+GPUs systems. The use of open industry standards like OpenMP, MPI, or OpenCL, as opposed to proprietary solutions, seems to be the way to uniformize and extend the use of parallel programming models.</t>
  </si>
  <si>
    <t>distributed memory systems;parallel programming;shared memory systems;MPI;OpenCL;OpenMP;computer clusters;distributed memory approach;distributed memory systems;heterogeneous parallel programming model;high-performance computing;hybrid parallel programming model;multicore CPUs+GPUs systems;multicore nodes;open industry standards;partitioned global address space;shared memory approach;shared memory parallel programming;Computational modeling;Graphics processing unit;Instruction sets;Message systems;Multicore processing;Parallel programming;Parallelism and concurrency;distributed programming;heterogeneous (hybrid) systems.</t>
  </si>
  <si>
    <t>IEEE Transactions on Parallel and Distributed Systems</t>
  </si>
  <si>
    <t>1369-1386</t>
  </si>
  <si>
    <t>Lu2013115</t>
  </si>
  <si>
    <t>10.1016/j.micpro.2012.09.005</t>
  </si>
  <si>
    <t>Lu, Weiyun &amp; Radetzki, Martin</t>
  </si>
  <si>
    <t>Concurrent and comparative fault simulation in SystemC and its application in robustness evaluation</t>
  </si>
  <si>
    <t xml:space="preserve">In this work, we present extensions to the SystemC library and automatable model transformations that enable efficient system-level fault simulation in SystemC. The method is based on extended data types which represent variables or signals as lists of values (instead of one value) consisting of a fault free reference value and any number of faulty values each of which corresponds to one fault. We inject faults (variable level faults as well as bit level faults) into objects declared with the extended data types. These faults are then propagated to other objects during SystemC simulation, until either they are classified and dropped or the simulation ends. The extended SystemC simulator is intended for robustness evaluation of digital and embedded designs, for which we propose a condition-oriented quantitative fault model. Speedups of up to 1905 and 10 are achieved for transient faults in digital circuit simulation and for a custom fault model in software algorithm robustness evaluation, respectively. </t>
  </si>
  <si>
    <t xml:space="preserve">SystemC, Fault simulation, Concurrent comparative simulation, Robustness evaluation </t>
  </si>
  <si>
    <t>115 - 128</t>
  </si>
  <si>
    <t>http://www.sciencedirect.com/science/article/pii/S0141933112001676</t>
  </si>
  <si>
    <t>PalChaudhuri2005</t>
  </si>
  <si>
    <t>10.1007/11502593_15</t>
  </si>
  <si>
    <t>PalChaudhuri, Santashil; Kumar, Rajnish; Baraniuk, Richard G. &amp; Johnson, David B.</t>
  </si>
  <si>
    <t>Design of Adaptive Overlays for Multi-scale Communication in Sensor Networks</t>
  </si>
  <si>
    <t>In wireless sensor networks, energy and communication bandwidth are precious resources. Traditionally, layering has been used as a design principle for network stacks; hence routing protocols assume no knowledge of the application behavior in the sensor node. In resource-constrained sensor-nodes, there is simultaneously a need and an opportunity to optimize the protocol to match the application. In this paper, we design a network architecture that efficiently supports multi-scale communication and collaboration among sensors. The architecture complements the previously proposed Abstract Regions architecture for local communication and collaboration. We design a self-organizing hierarchical overlay that scales to a large number of sensors and enables multi-resolution collaboration. We design effective Network Programming Interfaces to simplify the development of applications on top of the architecture; these interfaces are efficiently implemented in the network layer. The overlay hierarchy can adapt to match the collaboration requirements of the application and data both temporally and spatially. We present an initial evaluation of our design under simulation to show that it leads to reduced communication overhead, thereby saving energy. We are currently building our architecture in the TinyOS environment to demonstrate its effectiveness.</t>
  </si>
  <si>
    <t>978-3-540-31671-8</t>
  </si>
  <si>
    <t>173--190</t>
  </si>
  <si>
    <t>https://doi.org/10.1007/11502593_15</t>
  </si>
  <si>
    <t>Distributed Computing in Sensor Systems: First IEEE International Conference, DCOSS 2005, Marina del Rey, CA, USA, June 30 -- July 1, 2005. Proceedings</t>
  </si>
  <si>
    <t>Prasanna, Viktor K.; Iyengar, Sitharama S.; Spirakis, Paul G. &amp; Welsh, Matt</t>
  </si>
  <si>
    <t>10.1109/ISORC.2016.39</t>
  </si>
  <si>
    <t>Renaux, D. P. B.; Pöttker, F.; Soares, C. E. &amp; Valério, C. C.</t>
  </si>
  <si>
    <t>A State-Based Function-Queue Software Architecture for Electric Motor Control</t>
  </si>
  <si>
    <t>Increasing demands on functional and temporal requirements for the software in electric motor controllers demand for solutions that are efficient in time and space usage while providing the required functionality. Embedded software for electric motor control must deal with the control itself, and with operation, protection, supervision, safety, and user interfaces. Concerning this need, an embedded software multitasking architecture that combines the concept of function queues and of state-based code is proposed and compared to a standard implementation based on an RTOS. In the proposed solution, the queue of function pointers is partitioned into several shorter queues each one active in a given state of the system, thus, reducing queue management overhead.</t>
  </si>
  <si>
    <t>control engineering computing;embedded systems;machine control;software architecture;RTOS;electric motor control;embedded software multitasking architecture;function pointer queue;queue management;state-based code;state-based function-queue software architecture;user interfaces;Computer architecture;Electric motors;Embedded software;Motor drives;Multitasking;Real-time systems;Electrical Motor Control;Embedded Software Multitasking Architecture;Real-Time Embedded Software;Task Scheduling</t>
  </si>
  <si>
    <t>229-236</t>
  </si>
  <si>
    <t>2016 IEEE 19th International Symposium on Real-Time Distributed Computing (ISORC)</t>
  </si>
  <si>
    <t>10.1109/WCNC.2017.7925596</t>
  </si>
  <si>
    <t>Shen, C. &amp; Chen, S.</t>
  </si>
  <si>
    <t>A Cyber-Physical Design for Indoor Temperature Monitoring Using Wireless Sensor Networks</t>
  </si>
  <si>
    <t>Indoor temperature monitoring using wireless sensor networks is critical in many applications. For example, in data centers, it is important to monitor if the indoor temperature is within certain range so that the computers can function with near-optimal performance. In contrast to existing research that often separates the sensor network design and the measured temperature, this paper proposes a cyber-physical design approach to monitor the indoor temperature using wireless sensor networks. The source sensor wakes up and senses the temperature periodically using sleep#x002F;wake duty cycles and sends the data to the destination via multi-hop relaying nodes in an anycast way. Moreover, the period of sleep#x002F;wake duty cycle is dynamically adjusted based on the sensed temperature: when the measured temperature is normal, the sensor nodes wake up infrequently for better energy efficiency; as the sensed temperature approaches a pre-determined threshold, the sensor nodes wake up more frequently to avoid any delayed alarm trigger. The proposed design is implemented using TelosB with TinyOS, and experiments confirm that the cyber-physical system reports the alarm with a very small delay while achieving high long-term energy efficiency.</t>
  </si>
  <si>
    <t>computerised monitoring;cyber-physical systems;temperature sensors;wireless sensor networks;cyber-physical design;energy efficiency;indoor temperature monitoring;multihop relaying nodes;source sensor;wireless sensor networks;Monitoring;Protocols;Relays;Temperature distribution;Temperature measurement;Temperature sensors;Wireless sensor networks</t>
  </si>
  <si>
    <t>March</t>
  </si>
  <si>
    <t>2017 IEEE Wireless Communications and Networking Conference (WCNC)</t>
  </si>
  <si>
    <t>Rebensburg1994</t>
  </si>
  <si>
    <t>10.1007/978-3-642-88049-0_117</t>
  </si>
  <si>
    <t>Rebensburg, Klaus</t>
  </si>
  <si>
    <t>Distributed Transport Systems and Aspects of Real Time</t>
  </si>
  <si>
    <t>Integrated Broadband Technologies use the expression real time for their advanced service definitions for distributed systems. Real-time techniques on protocol level include the prediction of resource parameters and handling of quality of service parameters as well as best effort strategies to handle them within well defined borders. QoS guarantees are given for real-time data occurrences like voice and video streams as well as for combined events like synchronized voice and video streams, joint viewing and conferencing. Besides well defined advanced service profiles which have to be negotiable between service provider and service user a cross layer approach for QoS handling and resource reservation is required to fulfill these demands. The author presents results from project BERKOM which uses an innovative Transport System Platform for various Reference Broadband Applications and expresses his position and questions for the panel discussion on the future of real-time systems.</t>
  </si>
  <si>
    <t>978-3-642-88049-0</t>
  </si>
  <si>
    <t>707--718</t>
  </si>
  <si>
    <t>https://doi.org/10.1007/978-3-642-88049-0_117</t>
  </si>
  <si>
    <t>Real Time Computing</t>
  </si>
  <si>
    <t>Halang, Wolfgang A. &amp; Stoyenko, Alexander D.</t>
  </si>
  <si>
    <t>10.1109/ACCESS.2017.2710328</t>
  </si>
  <si>
    <t>Rodríguez-Gil, L.; García-Zubia, J.; Orduña, P. &amp; de-Ipiña, D. López</t>
  </si>
  <si>
    <t>An Open and Scalable Web-Based Interactive Live-Streaming architecture: The WILSP Platform</t>
  </si>
  <si>
    <t>Interactive live-streaming applications and platforms face particular challenges: the actions of the viewerś affect the content of the stream. A minimal capture-render delay is critical. This is the case of applications, such as remote laboratories, which allow students to view specific hardware through a webcam, and interact with it remotely in close to real time. It is also the case of other applications, such as videoconferencing or remote rendering. In the latest years, several commercial live-streaming platforms have appeared. However, the most of them have two significant limitations. First, because they are oriented toward standard live-streaming, their capture-render delay tends to be too high for interactive live-streaming. Second, their architectures and sources are closed. That makes them unsuitable for many research and practical purposes, especially when customization is required. This paper presents the requirements for an interactive live-streaming platform, focusing on remote lab needs as a case study. Then, it proposes an architecture to satisfy those requirements that relies on Redis to achieve high scalability. The architecture is based on open technologies, and has been implemented and published as open source. From a client-side perspective, it is web-based and mobile-friendly. It is intended to be useful for both research and practical purposes. Finally, this paper experimentally evaluates the proposed architecture through its contributed implementation, analyzing its performance and scalability.</t>
  </si>
  <si>
    <t>Internet;computer aided instruction;interactive systems;laboratories;media streaming;Redis;WILSP platform;Webcam;client-side perspective;commercial live-streaming platforms;minimal capture-render delay;open Web-based interactive live-streaming architecture;open technologies;remote lab needs;scalable Web-based interactive live-streaming architecture;standard live-streaming;viewer action;Computer architecture;Delays;Remote laboratories;Robots;Scalability;Standards;Streaming media;Webcam;live streaming;live streaming platform;online learning tools;open;remote laboratories</t>
  </si>
  <si>
    <t>IEEE Access</t>
  </si>
  <si>
    <t>9842-9856</t>
  </si>
  <si>
    <t>Lee2004</t>
  </si>
  <si>
    <t>10.1007/s00165-004-0043-8</t>
  </si>
  <si>
    <t>Lee, Edward A. &amp; Xiong, Yuhong</t>
  </si>
  <si>
    <t>A behavioral type system and its application in Ptolemy II</t>
  </si>
  <si>
    <t>Interface automata [deH01] have been introduced as an interface theory [deH01a] capable of functioning as a behavioral type system. Behavioral type systems describe dynamic properties of components and their compositions. Like traditional (data) type systems, behavioral type systems can be used to check compatibility of components. In this paper, we use interface automata to devise a behavioral type system for Ptolemy II, leveraging the contravariant and optimistic properties of interface automata to achieve behavioral subtyping and polymorphism. Ptolemy II is a software framework supporting concurrent component composition according to diverse models of computation. In this paper, we focus on representing the communication protocols used in component communication within the behavioral type system. In building this type system, we identify two key limitations in interface automata formalisms; we overcome these limitations with two extensions, transient states and projection automata. In addition to static type checking, we also propose to extend the use of interface automata to the on-line reflection of component states and to run-time type checking, which enable dynamic component creation, morphing application structure, and admission control. We discuss the trade-offs in the design of behavioral type systems.</t>
  </si>
  <si>
    <t>Formal Aspects of Computing</t>
  </si>
  <si>
    <t>210--237</t>
  </si>
  <si>
    <t>https://doi.org/10.1007/s00165-004-0043-8</t>
  </si>
  <si>
    <t>10.1109/CCNC.2017.7983156</t>
  </si>
  <si>
    <t>Noman, U. A.; Negash, B.; Rahmani, A. M.; Liljeberg, P. &amp; Tenhunen, H.</t>
  </si>
  <si>
    <t>From threads to events: Adapting a lightweight middleware for Contiki OS</t>
  </si>
  <si>
    <t>Interoperability is one of the key requirements in the Internet of Things considering the diverse platforms, communication standards and specifications available today. Inherent resource constraints in the majority of IoT devices makes it very difficult to use existing solutions for interoperability, thus demanding new approaches. This paper presents the process of adapting a lightweight interoperability middleware for IoT, LISA, from RIOT to Contiki OS and evaluates memory and power overheads. The middleware follows a service oriented architecture and classifies devices according to available resources to assign different roles, such as Application, Service and Manager Nodes. These roles live in different tiers in a generic IoT architecture, where the Manager nodes are located in the intermediate Fog layer. To adapt to an event based kernel of Contiki, the middleware defines and handles a set of events that are used to communicate with the user application. A network of nodes is simulated to show the architecture promoted by the middleware and the results are presented.</t>
  </si>
  <si>
    <t>Internet of Things;middleware;open systems;operating systems (computers);service-oriented architecture;Contiki OS;IoT architecture;IoT devices;LISA;RIOT;event based kernel;intermediate fog layer;lightweight interoperability middleware;manager nodes;memory overheads;power overheads;resource constraints;Internet of Things;Interoperability;Manganese;Message systems;Middleware;Protocols;Semantics;Contiki;Internet of Things;Interoperability;LISA</t>
  </si>
  <si>
    <t>486-491</t>
  </si>
  <si>
    <t>2017 14th IEEE Annual Consumer Communications Networking Conference (CCNC)</t>
  </si>
  <si>
    <t>Theaker1993</t>
  </si>
  <si>
    <t>10.1007/978-1-349-11511-2_11</t>
  </si>
  <si>
    <t>Theaker, Colin J. &amp; Brookes, Graham R.</t>
  </si>
  <si>
    <t>Process Synchronisation --- Language-Based Approaches</t>
  </si>
  <si>
    <t>It has been shown how semaphores can be used for process communication and to achieve mutual exclusion. They can, of course, be used also for more complicated synchronisation problems. The main advantage of semaphores over more ad hoc methods is that the semaphore invariant provides a means of treating synchronisation problems with mathematical rigour. It can actually be proved, rather than just assumed, that the solutions are correct.</t>
  </si>
  <si>
    <t>978-1-349-11511-2</t>
  </si>
  <si>
    <t>157--171</t>
  </si>
  <si>
    <t>https://doi.org/10.1007/978-1-349-11511-2_11</t>
  </si>
  <si>
    <t>Concepts of Operating Systems</t>
  </si>
  <si>
    <t>10.1109/MTV.2006.8</t>
  </si>
  <si>
    <t>Patel, H. D. &amp; Shukla, S. K.</t>
  </si>
  <si>
    <t>Deep vs. Shallow, Kernel vs. Language--What is Better for Heterogeneous Modeling in SystemC?</t>
  </si>
  <si>
    <t>It is common for large designs to have heterogeneous components interacting with each other. These components often follow a particular model of computation such as controllers modeled using state machines, signal processing filters modeled as data flow and event-based components using discrete-event. Hence, there are several academic and industrial attempts at incorporating heterogeneity into the design flow, primarily in system level design languages and frameworks for modeling and simulation. A variety of attempts are proposed such as extending simulation kernels for existing frameworks and simply using language constructs to mimic other models of computation. However, the benefit of one over the other is not apparent to the designer and thus not clear which of the two is a better strategy for EDA tools to integrate. In this paper we argue whether Deep heterogeneity (kernel-level) or Shallow heterogeneity (language-level) is a suitable strategy for introducing heterogeneity in system level design languages and frameworks.</t>
  </si>
  <si>
    <t>hardware description languages;EDA tool;SystemC;kernel-level heterogeneous modeling;language-level heterogeneous modeling;system level design language;Computational modeling;Control systems;Data flow computing;Embedded system;Kernel;Libraries;Metamodeling;Power system modeling;Signal processing;System-level design</t>
  </si>
  <si>
    <t>68-75</t>
  </si>
  <si>
    <t>Seventh International Workshop on Microprocessor Test and Verification (MTV0́6)</t>
  </si>
  <si>
    <t>Dennis1994</t>
  </si>
  <si>
    <t>10.1007/BF02577792</t>
  </si>
  <si>
    <t>Dennis, Jack B.</t>
  </si>
  <si>
    <t>Machines and models for parallel computing</t>
  </si>
  <si>
    <t>It is widely believed that superscalar and superpipelined extensions of RISC style architecture will dominate future processor design, and that needs of parallel computing will have little effect on processor architecture. This belief ignores the issues of memory latency and synchronization, and fails to recognize the opportunity to support a general semantic model for parallel computing. Efforts to extend the shared-memory model using standard microprocessors have led to systems that implement no satisfactory model of computing, and present the programmer with a difficult interface on which to build parallel computing applications. A more satisfactory model for parallel computing may be obtained on the basis of functional programming concepts and the principles of modular software construction. We recommend that designs for computers be built on such a general semantic model of parallel computation. Multithreading concepts and dataflow principles can frame the architecture of these new machines.</t>
  </si>
  <si>
    <t>47--77</t>
  </si>
  <si>
    <t>https://doi.org/10.1007/BF02577792</t>
  </si>
  <si>
    <t>Geilen2010</t>
  </si>
  <si>
    <t>10.1007/978-1-4419-6345-1_34</t>
  </si>
  <si>
    <t>Geilen, Marc &amp; Basten, Twan</t>
  </si>
  <si>
    <t>Kahn Process Networks and a Reactive Extension</t>
  </si>
  <si>
    <t>Kahn andMacQueen have introduced a generic class of determinate asynchronous data-flow applications, called Kahn Process Networks (KPNs) with an elegant mathematical model and semantics in terms of Scott-continuous functions on data streams together with an implementation model of independent asynchronous sequential programs communicating through FIFO buffers with blocking read and non-blocking write operations. The two are related by the Kahn Principle which states that a realization according to the implementationmodel behaves as predicted by the mathematical function. Additional steps are required to arrive at an actual implementation of a KPN to take care of scheduling of independent processes on a single processor and to manage communication buffers. Because of the expressiveness of the KPN model, buffer sizes and schedules cannot be determined at design time in general and require dynamic run-time system support. Constraints are discussed that need to be placed on such system support so as to maintain the Kahn Principle. We then discuss a possible extension of the KPN model to include the possibility for sporadic, reactive behavior which is not possible in the standard model. The extended model is called Reactive Process Networks. We introduce its semantics, look at analyzability and at more constrained data-flowmodels combined with reactive behavior.</t>
  </si>
  <si>
    <t>978-1-4419-6345-1</t>
  </si>
  <si>
    <t>967--1006</t>
  </si>
  <si>
    <t>https://doi.org/10.1007/978-1-4419-6345-1_34</t>
  </si>
  <si>
    <t>Handbook of Signal Processing Systems</t>
  </si>
  <si>
    <t>Bhattacharyya, Shuvra S.; Deprettere, Ed F.; Leupers, Rainer &amp; Takala, Jarmo</t>
  </si>
  <si>
    <t>Kronental1979a</t>
  </si>
  <si>
    <t xml:space="preserve">Key-words Real-time application; system; language; tasking; tasking interface; tasking kernel; synchronization; communication. </t>
  </si>
  <si>
    <t>Nader1980157</t>
  </si>
  <si>
    <t>10.1016/B978-0-08-024490-7.50028-X</t>
  </si>
  <si>
    <t>THE DESIGN OF DISTRIBUTED COMPUTER CONTROL SYSTEMS</t>
  </si>
  <si>
    <t xml:space="preserve">Keywords. Computer Control; Control engineering computer applications; Decentralised Control distributed Computer Control systems; Hierarchical systems; Industrial Control; Multiprocessing systems; Parallel Processing; Process control </t>
  </si>
  <si>
    <t>978-0-08-024490-7</t>
  </si>
  <si>
    <t>http://www.sciencedirect.com/science/article/pii/B978008024490750028X</t>
  </si>
  <si>
    <t>Distributed Computer Control System</t>
  </si>
  <si>
    <t>HARRISON, T. J.</t>
  </si>
  <si>
    <t>Maier198361</t>
  </si>
  <si>
    <t>10.1016/B978-0-08-029352-3.50010-6</t>
  </si>
  <si>
    <t>MODEB: A REAL-TIME OPERATING SYSTEM KERNEL WRITTEN IN THE HIGH LEVEL PROGRAMMING LANGUAGE MODULA-2</t>
  </si>
  <si>
    <t xml:space="preserve">Keywords. Real time operating systems; high level programming languages; real time programming; parallel programming; computer control; multiprocessing; parallel processing; process control. </t>
  </si>
  <si>
    <t>978-0-08-029352-3</t>
  </si>
  <si>
    <t>http://www.sciencedirect.com/science/article/pii/B9780080293523500106</t>
  </si>
  <si>
    <t>Software for Computer Control 1982</t>
  </si>
  <si>
    <t>FERRATE, G. &amp; PUENTE, E. A.</t>
  </si>
  <si>
    <t>10.1109/IPDPS.2008.4536359</t>
  </si>
  <si>
    <t>Wheeler, K. B.; Murphy, R. C. &amp; Thain, D.</t>
  </si>
  <si>
    <t>Qthreads: An API for programming with millions of lightweight threads</t>
  </si>
  <si>
    <t>Large scale hardware-supported multithreading, an attractive means of increasing computational power, benefits significantly from low per-thread costs. Hardware support for lightweight threads is a developing area of research. Each architecture with such support provides a unique interface, hindering development for them and comparisons between them. A portable abstraction that provides basic lightweight thread control and synchronization primitives is needed. Such an abstraction would assist in exploring both the architectural needs of large scale threading and the semantic power of existing languages. Managing thread resources is a problem that must be addressed if massive parallelism is to be popularized. The qthread abstraction enables development of large-scale multithreading applications on commodity architectures. This paper introduces the qthread API and its Unix implementation, discusses resource management, and presents performance results from the HPCCG benchmark.</t>
  </si>
  <si>
    <t>Unix;application program interfaces;multi-threading;resource allocation;API;HPCCG benchmark;Qthreads;Unix implementation;application program interfaces;large scale hardware supported multithreading;lightweight threads;qthread API;qthread abstraction;resource management;Computer architecture;Costs;Hardware;Laboratories;Large-scale systems;Multithreading;Parallel processing;Programming profession;Resource management;Yarn</t>
  </si>
  <si>
    <t>2008 IEEE International Symposium on Parallel and Distributed Processing</t>
  </si>
  <si>
    <t>Halang1992</t>
  </si>
  <si>
    <t>10.1007/978-0-585-32314-5_6</t>
  </si>
  <si>
    <t>Halang, Wolfgang A. &amp; Mangold, Karlotto</t>
  </si>
  <si>
    <t>Real-Time Programming Languages</t>
  </si>
  <si>
    <t>Longer than in other areas of data processing, assembly languages were prevailing for the formulation of real-time applications. The reason for this were the high prices for processors and memories enforcing optimal programming with respect to execution time and storage utilization. However, also for developing real-time systems, the demand for high-level languages grew. The most natural approach was to augment existing and proven languages oriented toward scientific and technical applications by real-time features. This resulted in a large number of vendor-specific real-time dialects of FORTRAN and later also of BASIC and a few other languages.</t>
  </si>
  <si>
    <t>978-0-585-32314-5</t>
  </si>
  <si>
    <t>141--200</t>
  </si>
  <si>
    <t>https://doi.org/10.1007/978-0-585-32314-5_6</t>
  </si>
  <si>
    <t>Real-Time Systems Engineering and Applications</t>
  </si>
  <si>
    <t>Schiebe, Michael &amp; Pferrer, Saskia</t>
  </si>
  <si>
    <t>ISI:000278047600001</t>
  </si>
  <si>
    <t>Ierusalimschy, Roberto</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</si>
  <si>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</si>
  <si>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t>
  </si>
  <si>
    <t>978-3-642-11998-9</t>
  </si>
  <si>
    <t>FUNCTIONAL AND CONSTRAINT LOGIC PROGRAMMING</t>
  </si>
  <si>
    <t>Lecture Notes in Computer Science</t>
  </si>
  <si>
    <t>Escobar, S.</t>
  </si>
  <si>
    <t>Ierusalimschy2010</t>
  </si>
  <si>
    <t>10.1007/978-3-642-11999-6_1</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</si>
  <si>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t>
  </si>
  <si>
    <t>978-3-642-11999-6</t>
  </si>
  <si>
    <t>1--12</t>
  </si>
  <si>
    <t>https://doi.org/10.1007/978-3-642-11999-6_1</t>
  </si>
  <si>
    <t>Functional and Constraint Logic Programming: 18th International Workshop, WFLP 2009, Brasilia, Brazil, June 28, 2009, Revised Selected Papers</t>
  </si>
  <si>
    <t>Escobar, Santiago</t>
  </si>
  <si>
    <t>Ierusalimschy20101</t>
  </si>
  <si>
    <t>Ierusalimschy, R.</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</si>
  <si>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</si>
  <si>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 © 2010 Springer-Verlag.</t>
  </si>
  <si>
    <t>5979 LNCS</t>
  </si>
  <si>
    <t>https://www.scopus.com/inward/record.uri?eid=2-s2.0-77951550556&amp;doi=10.1007%2f978-3-642-11999-6_1&amp;partnerID=40&amp;md5=aca0ecd60ebf4826323db2341c697c29</t>
  </si>
  <si>
    <t>Hodgson1984338</t>
  </si>
  <si>
    <t>10.1016/0141-9331(84)90249-7</t>
  </si>
  <si>
    <t>Hodgson, Ralph</t>
  </si>
  <si>
    <t>Programming the 68000 in high-level language for VME</t>
  </si>
  <si>
    <t xml:space="preserve">Many choices of VME\ hardware module now exist but software still continues to be the major cost in systems development. As development teams face more complex projects, productivity can be improved by four approaches: the use of standard system architecture, the use of software building blocks, the use of better tools and an increase in the level of software engineering management. Some characteristics of realtime systems programming are presented. Next an overview of the VMEbus\ is given. Then a target operating environment for 68000-based applications in PASCAL\ is described. The software components are called pSOS, pHILE and pROP. These provide the realtime executive or kernel, file management system and runtime support for PASCAL\ respectively. Languages other than PASCAL\ can be used with pSOS and pHILE, but a preference is expressed for PASCAL\ over the language C. </t>
  </si>
  <si>
    <t xml:space="preserve">microprocessors, embedded systems, PASCAL </t>
  </si>
  <si>
    <t>338 - 349</t>
  </si>
  <si>
    <t>http://www.sciencedirect.com/science/article/pii/0141933184902497</t>
  </si>
  <si>
    <t>10.1109/40.782567</t>
  </si>
  <si>
    <t>Choquette, J.; Gupta, M.; McCarthy, D. &amp; Veenstra, J.</t>
  </si>
  <si>
    <t>High performance RISC microprocessors</t>
  </si>
  <si>
    <t>Many embedded systems and consumer appliances require high performance at extremely low price points, and they need them yesterday! Meeting these needs is the latest challenge for system and processor architects. SandCraft recognized this challenge early on and developed the Montage architecture to meet these needs and generate revenue that fuels business growth. Montage implements MIPS-compatible processors for license to MIPS licensees. We have implemented two Montage incarnations now on the market: the SR1 and the SR1-GX high-performance microprocessor cores. Other designs are in the pipeline. With the intellectual property in place, the architecture will proliferate and show that low cost and flexibility do not have to come at the cost of compromising performance. Here, we describe the philosophy behind the development of the Montage architecture and illustrate some of the thinking that resulted in this processor line</t>
  </si>
  <si>
    <t>embedded systems;microprocessor chips;reduced instruction set computing;Montage architecture;SR1;SR1-GX;consumer appliances;embedded systems;high performance RISC microprocessors;Coprocessors;Costs;Embedded system;Home appliances;Integrated circuit modeling;Intellectual property;Lifting equipment;Microprocessors;Pipelines;Reduced instruction set computing</t>
  </si>
  <si>
    <t>48-55</t>
  </si>
  <si>
    <t>Cesarini, D.; Marongiu, A. &amp; Benini, L.</t>
  </si>
  <si>
    <t>An optimized task-based runtime system for resource-constrained parallel accelerators</t>
  </si>
  <si>
    <t>Manycore accelerators have recently proven a promising solution for increasingly powerful and energy efficient computing systems. This raises the need for parallel programming models capable of effectively leveraging hundreds to thousands of processors. Task-based parallelism has the potential to provide such capabilities, offering flexible support to fine-grained and irregular parallelism. However, efficiently supporting this programming paradigm on resource-constrained parallel accelerators is a challenging task. In this paper, we present an optimized implementation of the OpenMP tasking model for embedded parallel accelerators, discussing the key design solution that guarantee small memory (footprint) and minimize performance overheads. We validate our design by comparing to several state-of-the-art tasking implementations, using the most representative parallelization patterns. The experimental results confirm that our solution achieves near-ideal speedups for tasks as small as 5K cycles.</t>
  </si>
  <si>
    <t>embedded systems;multiprocessing systems;parallel programming;performance evaluation;OpenMP tasking model;embedded parallel accelerators;energy efficIent computing systems;fine-grained parallelism;irregular parallelism;manycore accelerators;optimized task-based runtime system;parallel programming models;performance overhead minimization;resource-constrained parallel accelerators;task-based parallelism;Context;Instruction sets</t>
  </si>
  <si>
    <t>1261-1266</t>
  </si>
  <si>
    <t>2016 Design, Automation Test in Europe Conference Exhibition (DATE)</t>
  </si>
  <si>
    <t>10.1109/TCAD.2006.884487</t>
  </si>
  <si>
    <t>Pasricha, S. &amp; Dutt, N. D.</t>
  </si>
  <si>
    <t>A Framework for Cosynthesis of Memory and Communication Architectures for MPSoC</t>
  </si>
  <si>
    <t>Memory and communication architectures have a significant impact on the cost, performance, and time-to-market of complex multiprocessor system-on-chip (MPSoC) designs. The memory architecture dictates most of the data traffic flow in a design, which in turn influences the design of the communication architecture. Thus, there is a need to cosynthesize the memory and communication architectures to avoid making suboptimal design decisions. This is in contrast to traditional platform-based design approaches where memory and communication architectures are synthesized separately. In this paper, the authors propose an automated application-specific cosynthesis framework for memory and communication architecture (COSMECA) in MPSoC designs. The primary objective is to design a communication architecture having the least number of buses, which satisfies performance and memory-area constraints, while the secondary objective is to reduce the memory-area cost. Results of applying COSMECA to several industrial strength MPSoC applications from the networking domain indicate a saving of as much as 40% in number of buses and 29% in memory area compared to the traditional approach</t>
  </si>
  <si>
    <t>high level synthesis;integrated circuit design;integrated memory circuits;memory architecture;multiprocessing systems;system buses;system-on-chip;COSMECA;automated application-specific cosynthesis framework;communication architectures;complex multiprocessor system-on-chip designs;data traffic flow;memory architectures;Bandwidth;Costs;Digital systems;High level synthesis;Libraries;Memory architecture;Multiprocessing systems;Network synthesis;System performance;Time to market;Communication system performance;digital systems;high-level synthesis;memory architecture</t>
  </si>
  <si>
    <t>408-420</t>
  </si>
  <si>
    <t>Blair1999</t>
  </si>
  <si>
    <t>10.1007/3-540-48443-4_9</t>
  </si>
  <si>
    <t>Blair, Gordon S.; Costa, Fábio; Coulson, Geoff; Delpiano, Fabien; Duran, Hector; Dumant, Bruno; Horn, François; Parlavantzas, Nikos &amp; Stefani, Jean-Bernard</t>
  </si>
  <si>
    <t>The Design of a Resource-Aware Reflective Middleware Architecture</t>
  </si>
  <si>
    <t>Middleware has emerged as an important architectural component in supporting distributed applications. With the expanding role of middleware, however, a number of problems are emerging. Most significantly, it is becoming difficult for a single solution to meet the requirements of a range of application domains. Hence, the paper argues that the next generation of middleware platforms should be both configurable and re-configurable. Furthermore, it is claimed that reflection offers a principled means of achieving these goals. The paper then presents an architecture for reflective middleware based on a multi-model approach. The main emphasis of the paper is on resource management within this architecture (accessible through one of the meta-models). Through a number of worked examples, we demonstrate that the approach can support introspection, and fine- and coarse- grained adaptation of the resource management framework. We also illustrate how we can achieve multi-faceted adaptation, spanning multiple meta-models.</t>
  </si>
  <si>
    <t>978-3-540-48443-1</t>
  </si>
  <si>
    <t>115--134</t>
  </si>
  <si>
    <t>https://doi.org/10.1007/3-540-48443-4_9</t>
  </si>
  <si>
    <t>Meta-Level Architectures and Reflection: Second International Conference, Reflection9́9 Saint-Malo, France, July 19--21, 1999 Proceedings</t>
  </si>
  <si>
    <t>Cointe, Pierre</t>
  </si>
  <si>
    <t>10.1109/EUC.2015.21</t>
  </si>
  <si>
    <t>Park, S.; Kim, H.; Kang, S. Y.; Koo, C. H. &amp; Joe, H.</t>
  </si>
  <si>
    <t>Lua-Based Virtual Machine Platform for Spacecraft On-Board Control Software</t>
  </si>
  <si>
    <t>Mission critical embedded software for autonomous operation requires high development cost due to its long development cycle. One of the potential solutions for reducing the cost is to reuse the software developed at previous missions. Virtual machine platform such as JVM is a good example to provide code portability across various missions. Flight software in aerospace field is adopting this concept to improve reusability and eventually to reduce development cost. In this paper, we propose a Lua-based virtualization environment for spacecraft flight software. Flight software for spacecraft control consists of a few tasks that are highly autonomous. Lua is chosen as the script language for programming the control tasks. Though Lua was designed with simplicity and portability, it only supports multithreading with collaborative coroutines. To support preemptive multitasking, we implement time slicing coroutines as spacecraft control processes. New coroutine scheduler is devised and time slicing functionality is added into the scheduler. Scheduler locking and message passing with external flight software are also implemented. Instead of modifying the Lua interpreter, we have exploited the debug support APIs for our implementation. For evaluation, we have implemented the flight software virtualization environment on the flight computer. Accuracy of the time slicing scheduler is also analyzed.</t>
  </si>
  <si>
    <t>aerospace control;application program interfaces;authoring languages;control engineering computing;message passing;multi-threading;program debugging;scheduling;software portability;software reusability;space vehicles;spacecraft computers;virtual machines;virtualisation;JVM;Lua interpreter;Lua script language;Lua-based virtual machine platform;Lua-based virtualization environment;aerospace field;autonomous operation;code portability;collaborative coroutines;control task programming;coroutine scheduler;debug support API;development cost reduction;flight computer;flight software virtualization environment;highly autonomous task;message passing;mission critical embedded software;multithreading;preemptive multitasking;scheduler locking;software reuse;spacecraft control;spacecraft flight software;spacecraft on-board control software;time slicing coroutines;time slicing scheduler;Computers;Engines;Runtime;Software;Space vehicles;Virtual machining;Virtualization;Lua;OBCP;mission critical embedded software;reusability;spacecraft;virtual machine</t>
  </si>
  <si>
    <t>44-51</t>
  </si>
  <si>
    <t>2015 IEEE 13th International Conference on Embedded and Ubiquitous Computing</t>
  </si>
  <si>
    <t>10.1109/REAL.1995.495195</t>
  </si>
  <si>
    <t>Mueller, F.; Rustagi, V. &amp; Baker, T. P.</t>
  </si>
  <si>
    <t>MiThOS-a real-time micro-kernel threads operating system</t>
  </si>
  <si>
    <t>MiThOS (Micro-kernel Threads Operating System) is an experimental operating system for embedded systems. The system kernel is a first implementation of the POSIX Minimal Real-Time System Profile. It is based on prior work of a library implementation of Pthreads (POSIX threads). The system is fully preemptive. It supports multi-threading within a single process environment with shared kernel and user space, i.e. real-time tasks are mapped onto POSIX threads. It exhibits remarkable timing predictability intended for hard real-time requirements. This is achieved by a careful design of only few device drivers. The system has been implemented and tested on the SPARC VME architecture. The system includes a fast context switching algorithm for the SPARC which outperforms the context switch under SunOS and matches the performance under Solaris. It supports selective enabling and disabling of hardware components (MMU, caches, etc.) since its sources are available. Furthermore, an implementation-defined extension of POSIX threads for deadline scheduling is presented. Overall, the system exhibits slightly faster performance than SunOS 4.x and is considerably more predictable in its timing behavior. Applications of the kernel range from evaluating the overhead of new language features in Ada 95 and its runtime system, verifying static timing predictions on a bare machine, to providing the operating system for small embedded system that require a high timing predictability</t>
  </si>
  <si>
    <t>Unix;multiprocessing programs;operating system kernels;real-time systems;MiThOS;POSIX Minimal Real-Time System Profile;POSIX threads;Pthreads;SPARC;SPARC VME architecture;Solaris;deadline scheduling;embedded systems;fast context switching algorithm;implementation-defined extension;multi-threading;operating system;real-time micro-kernel threads operating system;shared kernel and user space;single process environment;static timing predictions;timing predictability;Embedded system;Hardware;Kernel;Libraries;Operating systems;Real time systems;Switches;System testing;Timing;Yarn</t>
  </si>
  <si>
    <t>49-53</t>
  </si>
  <si>
    <t>Proceedings 16th IEEE Real-Time Systems Symposium</t>
  </si>
  <si>
    <t>10.1109/HSC.1994.336702</t>
  </si>
  <si>
    <t>Constrained software generation for hardware-software systems</t>
  </si>
  <si>
    <t>Mixed systems are composed of interacting hardware components such as general-purpose processors, application-specific circuits and software components that executes on the general purpose hardware. The software component consists of application-specific routines that must deliver the required system functionality and a runtime environment. Further, the software is required to deliver functionality under constraints of timing and memory storage available. We consider methods to achieve software generation under imposed constraints and demonstrate the utility of our approach by examples</t>
  </si>
  <si>
    <t>application specific integrated circuits;circuit CAD;program processors;software engineering;storage allocation;storage management;systems analysis;application-specific circuits;application-specific routines;constrained software generation;general-purpose processors;hardware-software systems;interacting hardware components;memory storage;runtime environment;software components;system functionality;timing;Computer science;Costs;Delay;Digital systems;Flow graphs;Hardware;Runtime environment;Software performance;Surges;Timing</t>
  </si>
  <si>
    <t>56-63</t>
  </si>
  <si>
    <t>Third International Workshop on Hardware/Software Codesign</t>
  </si>
  <si>
    <t>KumarMadria2002279</t>
  </si>
  <si>
    <t>10.1016/S0020-0255(02)00178-0</t>
  </si>
  <si>
    <t>Madria, Sanjay Kumar; Mohania, Mukesh; Bhowmick, Sourav S. &amp; Bhargava, Bharat</t>
  </si>
  <si>
    <t>Mobile data and transaction management</t>
  </si>
  <si>
    <t xml:space="preserve">Mobile computing paradigm has emerged due to advances in wireless or cellular networking technology. This rapidly expanding technology poses many challenging research problems in the area of mobile database systems. The mobile users can access information independent of their physical location through wireless connections. However, accessing and manipulating information without restricting users to specific locations complicates data processing activities. There are computing constraints that make mobile database processing different from the wired distributed database computing. In this paper, we survey the fundamental research challenges particular to mobile database computing, review some of the proposed solutions and identify some of the upcoming research challenges. We discuss interesting research areas, which include mobile location data management, transaction processing and broadcast, cache management and replication and query processing. We highlight new upcoming research directions in mobile digital library, mobile data warehousing, mobile workflow and mobile web and e-commerce. </t>
  </si>
  <si>
    <t xml:space="preserve">Mobile computing, Wireless or cellular networking, Mobile database, Distributed database </t>
  </si>
  <si>
    <t>Information Sciences</t>
  </si>
  <si>
    <t>279 - 309</t>
  </si>
  <si>
    <t>http://www.sciencedirect.com/science/article/pii/S0020025502001780</t>
  </si>
  <si>
    <t>10.1109/SOSE.2016.56</t>
  </si>
  <si>
    <t>Yaseen, M. U.; Zafar, M. S.; Anjum, A. &amp; Hill, R.</t>
  </si>
  <si>
    <t>High Performance Video Processing in Cloud Data Centres</t>
  </si>
  <si>
    <t>Mobile phones and affordable cameras are generating large amounts of video data. This data holds information regarding several activities and incidents. Video analytics systems have been introduced to extract valuable information from this data. However, most of these systems are expensive, require human supervision and are time consuming. The probability of extracting inaccurate information is also high due to human involvement. We have addressed these challenges by proposing a cloud based high performance video analytics platform. This platform attempts to minimize human intervention, reduce computation time and enables the processing of a large number of video streams. It achieves high performance by optimizing the occupancy of GPU resources in cloud and minimizing the data transfer by concurrently processing a large number of video streams. The proposed video processing platform is evaluated in three stages. The first evaluation was performed at the cloud level in order to evaluate the scalability of the platform. This evaluation includes fetching and distributing video streams and efficiently utilizing available resources within the cloud. The second valuation was performed at the individual cloud nodes. This evaluation includes measuring the occupancy level, effect of data transfer and the extent of concurrency achieved at each node. The third evaluation was performed at the frame level in order to determine the performance of object recognition algorithms. To measure this, compute intensive tasks of the Local Binary Pattern (LBP) algorithm have been ported on to the GPU resources. The platform proved to be very scalable with high throughput and performance when tested on a large number of video streams with increasing number of nodes.</t>
  </si>
  <si>
    <t>cloud computing;computer centres;object recognition;video signal processing;video streaming;GPU resources;LBP algorithm;cameras;cloud based high performance video analytics;cloud data centres;cloud nodes;cloud resources;data transfer;high performance video processing;information extraction;local binary pattern;mobile phones;object recognition algorithms;occupancy level;video data;video stream processing;Cloud computing;Decoding;Graphics processing units;Object detection;Object recognition;Streaming media;Throughput;Cloud Computing;High Performance and GPUs;Video Processing;Video analytics</t>
  </si>
  <si>
    <t>152-161</t>
  </si>
  <si>
    <t>2016 IEEE Symposium on Service-Oriented System Engineering (SOSE)</t>
  </si>
  <si>
    <t>Jackson2009</t>
  </si>
  <si>
    <t>10.1007/s10270-008-0105-0</t>
  </si>
  <si>
    <t>Jackson, Ethan &amp; Sztipanovits, Janos</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</si>
  <si>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</si>
  <si>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t>
  </si>
  <si>
    <t>Software {\&amp;} Systems Modeling</t>
  </si>
  <si>
    <t>451--478</t>
  </si>
  <si>
    <t>https://doi.org/10.1007/s10270-008-0105-0</t>
  </si>
  <si>
    <t>Saeedloei:2016:MMV:2930957.2930963</t>
  </si>
  <si>
    <t>10.1145/2930957.2930963</t>
  </si>
  <si>
    <t>A Methodology for Modeling and Verification of Cyber-physical Systems Based on Logic Programming</t>
  </si>
  <si>
    <t xml:space="preserve">Model-based design and development has been applied successfully to design and development of complex systems, including safety critical systems. It is also a promising approach for designing cyber-physical systems (CPSs). In this paper we propose a methodology for model-based design of CPSs where, logic programming extended with coinduction, constraints over reals, and coroutining is used for modeling CPSs. This logic programming realization can be used for verifying interesting properties as well as generating implementations of CPSs. We use the reactor temperature control system as a running example to illustrate the various steps of our methodology. We present a model of the system using our framework and verify the safety property of the system. We also show how parametric analysis can be performed in our framework.  </t>
  </si>
  <si>
    <t>34--42</t>
  </si>
  <si>
    <t>http://doi.acm.org/10.1145/2930957.2930963</t>
  </si>
  <si>
    <t>Kienhuis2003</t>
  </si>
  <si>
    <t>10.1023/A:1023256604475</t>
  </si>
  <si>
    <t>Kienhuis, Bart &amp; Deprettere, Ed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</si>
  <si>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</si>
  <si>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In this article,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</si>
  <si>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Journal of VLSI signal processing systems for signal image and video technology</t>
  </si>
  <si>
    <t>291--300</t>
  </si>
  <si>
    <t>https://doi.org/10.1023/A:1023256604475</t>
  </si>
  <si>
    <t>10.1109/SIPS.2001.957366</t>
  </si>
  <si>
    <t>Kienhuis, B. &amp; Deprettere, E.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</si>
  <si>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</si>
  <si>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</si>
  <si>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audio signal processing;computer graphics;data flow computing;object-oriented methods;parallel processing;program compilers;video signal processing;visual communication;Compaan compiler project;SBF model;SBF objects computation;SBF objects decomposition;architectures modeling;audio applications;controller;data streams;dataflow models;embedded system design;graphics applications;process network models;semantics;stream-based applications modeling;stream-based functions model;task parallelism;unbounded FIFO;video applications;Computational modeling;Computer architecture;Computer networks;Context modeling;Design methodology;Embedded computing;Embedded system;Graphics;Parallel processing;Streaming media</t>
  </si>
  <si>
    <t>385-394</t>
  </si>
  <si>
    <t>2001 IEEE Workshop on Signal Processing Systems. SiPS 2001. Design and Implementation (Cat. No.01TH8578)</t>
  </si>
  <si>
    <t>10.1049/ip-cdt:20045098</t>
  </si>
  <si>
    <t>Jantsch, A. &amp; Sander, I.</t>
  </si>
  <si>
    <t>Models of computation and languages for embedded system design</t>
  </si>
  <si>
    <t>Models of computation (MoC) are reviewed and organised with respect to the time abstraction they use. Continuous time, discrete time, synchronous and untimed MoCs are distinguished. System level models serve a variety of objectives with partially contradicting requirements. Consequently, it is argued that different MoCs are necessary for the various tasks and phases in the design of an embedded system. Moreover, different MoCs have to be integrated to provide a coherent system modelling and analysis environment. The relation between some popular languages and the reviewed MoCs is discussed to find that a given MoC is offered by many languages and a single language can support multiple MoCs. It is contended that it is of importance for the quality of tools and overall design productivity, which abstraction levels and which primitive operators are provided in a language. However, it is observed that there are various flexible ways to do this, e.g. by way of heterogeneous frameworks, coordination languages and embedding of different MoCs in the same language.</t>
  </si>
  <si>
    <t>embedded systems;logic design;system-on-chip;systems analysis;coherent system modelling environment;continuous time MoCs;coordination languages;discrete time MoCs;embedded system design;heterogeneous frameworks;models of computation;synchronous MoCs;system level models;system on a chip;time abstraction;untimed MoCs</t>
  </si>
  <si>
    <t>IEE Proceedings - Computers and Digital Techniques</t>
  </si>
  <si>
    <t>114-129</t>
  </si>
  <si>
    <t>10.1109/43.387729</t>
  </si>
  <si>
    <t>Srivastava, M. &amp; Brodersen, R. W.</t>
  </si>
  <si>
    <t>SIERA: a unified framework for rapid-prototyping of system-level hardware and software</t>
  </si>
  <si>
    <t>Modern electronic systems contain a mix of software running on general-purpose programmable processors, algorithms hardwired into dedicated hardware such as custom boards and chips, electromechanical components, and mechanical interconnect and packaging. Far more time Is spent in designing the boards, writing the software to drive, and integrate the hardware, and other such system level issues, than is spent in designing any application-specific ICs that may be needed. Therefore a systems perspective of the design process is essential, as opposed to the conventional “chip-focused” approach. A design framework, called SIERA, for application-specific systems is described in which higher level aspects of system design, including software, multichip design issues present at the board level, and hardware-software integration are addressed, in addition to the design of individual custom chips. A high-level description of the system as a network of processes is mapped to a system architecture template consisting of multiple boards using dedicated hardware modules and ASICś as well as software processes running on programmable hardware modules. Application of SIERAś design methodology to a multisensory robot control system is also presented</t>
  </si>
  <si>
    <t>application specific integrated circuits;circuit CAD;computer aided software engineering;concurrent engineering;integrated circuit design;logic CAD;ASIC;SIERA;application-specific systems;dedicated hardware modules;design methodology;high-level description;multisensory robot control system;programmable hardware modules;rapid-prototyping;system-level hardware;system-level software;unified framework;Application software;Computer architecture;Electronics packaging;Hardware;Process design;Software algorithms;Software design;Software packages;Software systems;Writing</t>
  </si>
  <si>
    <t>676-693</t>
  </si>
  <si>
    <t>Lilius2010</t>
  </si>
  <si>
    <t>10.1007/978-3-642-15234-4_3</t>
  </si>
  <si>
    <t>Lilius, Johan; Dahlin, Andreas &amp; Morel, Lionel</t>
  </si>
  <si>
    <t>Rialto 2.0: A Language for Heterogeneous Computations</t>
  </si>
  <si>
    <t>Modern embedded systems are often heterogeneous in that their design requires several description paradigms, based on different models of computation and concurrency (MoCCs). In this paper we present Rialto, a formal language intended at expressing computations in several MoCCs. The distinguishing features of Rialto and its implementation are 1) A formal semantics: the language is formalized using SOS (structured operational semantics) rules; 2) Encapsulation of models of computation into policies: we thus distinguish between the syntactic elements of the language (parallelism, interrupts) and its semantics; 3) efficient implementation algorithms. Policies are expressed in the language itself, which allows for more expressive power and a sounder semantics.</t>
  </si>
  <si>
    <t>7--18</t>
  </si>
  <si>
    <t>https://doi.org/10.1007/978-3-642-15234-4_3</t>
  </si>
  <si>
    <t>10.1109/ICPPW.2011.30</t>
  </si>
  <si>
    <t>Nguyen, H.; Abramson, D.; Bethwaite, B.; Dinh, M. N.; Enticott, C.; Garic, S.; Russel, A. B. M.; Firth, S.; Harper, I.; Lackmann, M.; Vail, M. &amp; Schek, S.</t>
  </si>
  <si>
    <t>Integrating Scientific Workflows and Large Tiled Display Walls: Bridging the Visualization Divide</t>
  </si>
  <si>
    <t>Modern in-silico science (or e-Science) is a complex process, often involving multiple steps conducted across different computing environments. Scientific workflow tools help scientists automate, manage and execute these steps, providing a robust and repeatable research environment. Increasingly workflows generate data sets that require scientific visualization, using a range of display devices such as local workstations, immersive 3D caves and large display walls. Traditionally, this display step handled outside the workflow, and output files are manually copied to a suitable visualization engine for display. This inhibits the scientific discovery process disconnecting the workflow that generated the data from the display and interpretation processes. In this paper we present a solution that links scientific workflows with a variety of display devises, including large tiled display walls. We demonstrate the feasibility of the system by a prototype implementation that leverages the Kepler workflow engine and the SAGE display software. We illustrate the use of the system with a case study in workflow driven microscopy.</t>
  </si>
  <si>
    <t>data visualisation;display devices;file organisation;scientific information systems;workflow management software;Kepler workflow engine;SAGE display software;data sets;display device;e-science;file copying;in-silico science;interpretation processes;large tiled display walls;scientific discovery process;scientific visualization;scientific workflow tool;visualization divide;visualization engine;Data visualization;Educational institutions;Engines;Middleware;Rendering (computer graphics);Streaming media;E-Science;Kepler;Optiportal;Scientific Workflows;Tiled Display Wall;Visualization</t>
  </si>
  <si>
    <t>308-316</t>
  </si>
  <si>
    <t>2011 40th International Conference on Parallel Processing Workshops</t>
  </si>
  <si>
    <t>10.1109/IPSN.2016.7460722</t>
  </si>
  <si>
    <t>Andersen, M. P.; Fierro, G. &amp; Culler, D. E.</t>
  </si>
  <si>
    <t>System Design for a Synergistic, Low Power Mote/BLE Embedded Platform</t>
  </si>
  <si>
    <t>Modern IoT prototyping platforms fall short in terms of energy efficiency, connectivity and software programming practices. We present the design of a new hardware and software platform that addresses these shortcomings by bringing together Mobile, Wearable, Maker and Wireless Sensor Network technologies to enable rapid prototyping with a high degree of synergy and energy efficiency. This is achieved in part by leveraging the Memory Protection Unit on modern microcontrollers along with a novel syscall interface to provide kernel / user isolation and a clean concurrency model. Such a design allows a wide range of languages to be used for application development without significant adaptation. We demonstrate how careful choice of application language allows the naturally asynchronous nature of embedded programming to be expressed cleanly and powerfully. Finally we evaluate the platform in several integrated use cases, providing examples of the capabilities introduced by Synergy.</t>
  </si>
  <si>
    <t>concurrency (computers);embedded systems;microcontrollers;clean concurrency model;embedded programming;low power mote-BLE embedded platform;memory protection unit;microcontrollers;mobile network technologies;rapid prototyping;syscall interface;wearable technologies;wireless sensor network technologies;Hardware;IEEE 802.15 Standard;Microcontrollers;Software;Storms;Technological innovation;Wireless sensor networks</t>
  </si>
  <si>
    <t>2016 15th ACM/IEEE International Conference on Information Processing in Sensor Networks (IPSN)</t>
  </si>
  <si>
    <t>DiSaverio2007</t>
  </si>
  <si>
    <t>10.1007/978-3-540-75416-9_39</t>
  </si>
  <si>
    <t>Di Saverio, Emanuele; Cesati, Marco; Di Biagio, Christian; Pennella, Guido &amp; Engelmann, Christian</t>
  </si>
  <si>
    <t>Distributed Real-Time Computing with Harness</t>
  </si>
  <si>
    <t>Modern parallel and distributed computing solutions are often built onto a ``middleware software layer providing a higher and common level of service between computational nodes. Harness is an adaptable, plugin-based middleware framework for parallel and distributed computing. This paper reports recent research and development results of using Harness for real-time distributed computing applications in the context of an industrial environment with the needs to perform several safety critical tasks. The presented work exploits the modular architecture of Harness in conjunction with a lightweight threaded implementation to resolve several real-time issues by adding three new Harness plug-ins to provide a prioritized lightweight execution environment, low latency communication facilities, and local timestamped event logging.</t>
  </si>
  <si>
    <t>978-3-540-75416-9</t>
  </si>
  <si>
    <t>281--288</t>
  </si>
  <si>
    <t>https://doi.org/10.1007/978-3-540-75416-9_39</t>
  </si>
  <si>
    <t>Recent Advances in Parallel Virtual Machine and Message Passing Interface: 14th European PVM/MPI Userś Group Meeting, Paris, France, September 30 - October 3, 2007. Proceedings</t>
  </si>
  <si>
    <t>Cappello, Franck; Herault, Thomas &amp; Dongarra, Jack</t>
  </si>
  <si>
    <t>Pillay199173</t>
  </si>
  <si>
    <t>10.1016/0141-9331(91)90087-V</t>
  </si>
  <si>
    <t>Pillay, Kenneth &amp; Morris, Layton</t>
  </si>
  <si>
    <t>Run-time system supports for Modula-2 implementations</t>
  </si>
  <si>
    <t xml:space="preserve">Modula-2 has been identified as a language for systems programming as it provides structured techniques for modular and concurrent programming and low-level facilities for interaction with hardware. The formal definition of the language is such that Modula-2 programs are portable between different computer systems. However, a particular implementation of Modula-2 will undoubtedly contain dependencies which are associated with the particular machine architecture and underlying operating system. An implementation of Modula-2 must provide a facility to hide such dependencies from the programmer. This facility is called the run-time support system, and is usually contained in a number of low-level modules written in assembler, thereby reinforcing the inherent modular structure of Modula 2 implementation. The paper examines the run-time support systems of some Modula-2 implementations for different computer architectures. These include the original SMILER-2 cross-compiler, which was designed to run on the Cyber CDC\ 6000, and produces code to run on M6809, M68000\ and LSI11\ microprocessors. Two implementations for the PC, the Logitech Modula-2/86 and the TopSpeed Modula-2 systems, are also examined. The paper discusses how the run-time support of a commercially available Modula-2 implementation for the PC\ (TopSpeed Modula-2) can be modified in order to run Modula-2 programs on custom-built Intel 80×86-based hardware. This work is useful for the designers of embedded systems who wish to use Modula-2 for software development. </t>
  </si>
  <si>
    <t xml:space="preserve">microsystems, programming languages, embedded systems, Modula-2, run-time support </t>
  </si>
  <si>
    <t>73 - 81</t>
  </si>
  <si>
    <t>http://www.sciencedirect.com/science/article/pii/014193319190087V</t>
  </si>
  <si>
    <t>10.1109/IPDPSW.2012.13</t>
  </si>
  <si>
    <t>Wu, Q.; Yang, C.; Wang, F. &amp; Xue, J.</t>
  </si>
  <si>
    <t>A Fast Parallel Implementation of Molecular Dynamics with the Morse Potential on a Heterogeneous Petascale Supercomputer</t>
  </si>
  <si>
    <t>Molecular Dynamics (MD) simulations have been widely used in the study of macromolecules. To ensure an acceptable level of statistical accuracy relatively large number of particles are needed, which calls for high performance implementations of MD. These days heterogeneous systems, with their high performance potential, low power consumption, and high price-performance ratio, offer a viable alternative for running MD simulations. In this paper we introduce a fast parallel implementation of MD simulation with the Morse potential on Tianhe-1A, a petascale heterogeneous supercomputer. Our code achieves a speedup of 3.6× on one NVIDIA Tesla M2050 GPU (containing 14 Streaming Multiprocessors) compared to a 2.93GHz six-core Intel Xeon X5670 CPU. In addition, our code runs faster on 1024 compute nodes (with two CPUs and one GPU inside a node) than on 4096 GPU-excluded nodes, effectively rendering one GPU more efficient than six six-core CPUs. Our work shows that large-scale MD simulations can benefit enormously from GPU acceleration in petascale supercomputing platforms. Our performance results are achieved by using (1) a patch-cell design to exploit parallelism across the simulation domain, (2) a new GPU kernel developed by taking advantage of Newtonś Third Law to reduce redundant force computation on GPUs, (3) two optimization methods including a dynamic load balancing strategy that adjusts the workload, and a communication overlapping method to overlap the communications between CPUs and GPUs.</t>
  </si>
  <si>
    <t>Morse potential;chemistry computing;graphics processing units;macromolecules;molecular dynamics method;parallel machines;resource allocation;statistical analysis;GPU acceleration;GPU kernel;GPU-excluded node;MD simulation;Morse potential;NVIDIA Tesla M2050 GPU;Newton Third Law;Tianhe-1A;communication overlapping method;dynamic load balancing strategy;fast parallel implementation;heterogeneous petascale supercomputer;heterogeneous systems;macromolecules;molecular dynamics simulation;optimization method;parallelism;patch-cell design;petascale supercomputing platform;redundant force computation;six-core Intel Xeon X5670 CPU;statistical accuracy;streaming multiprocessors;workload adjustment;Computational modeling;Force;Graphics processing unit;Indexes;Instruction sets;Kernel;Mathematical model;GPU computing;Molecular Dynamics;heterogeneous computing;petascale supercomputer</t>
  </si>
  <si>
    <t>140-149</t>
  </si>
  <si>
    <t>2012 IEEE 26th International Parallel and Distributed Processing Symposium Workshops PhD Forum</t>
  </si>
  <si>
    <t>10.1109/PDSE.1997.596845</t>
  </si>
  <si>
    <t>Stewart, D. A. &amp; Gentleman, W. M.</t>
  </si>
  <si>
    <t>Non-stop monitoring and debugging on shared-memory multiprocessors</t>
  </si>
  <si>
    <t>Monitoring and debugging parallel programs is a difficult activity. There are many situations where the traditional “stop the world, I want to get off” approach to debugging is simply unsuitable. Frequently, nonintrusive monitoring of the program execution is more productive in locating sources of error and also in monitoring “correct” programs for such purposes as performance measurement and tuning. This paper presents a number of space- and time-efficient tools and techniques to support nonintrusive, non-stop monitoring and debugging of parallel programs running on a shared-memory multiprocessor. The techniques include the use of spy tasks, circular history buffers, vectors of use bits, and data structure audits. Particular emphasis is placed on issues that pertain to parallel computing, such as dealing with concurrent execution, shared memory and data caches</t>
  </si>
  <si>
    <t>online operation;parallel programming;program debugging;real-time systems;shared memory systems;system monitoring;circular history buffers;concurrent execution;data caches;data structure audits;debugging;nonintrusive monitoring;nonstop monitoring;parallel programs;performance measurement;shared-memory multiprocessors;space-efficient tools;spy tasks;time-efficient tools;vectors of use bits;Councils;Data structures;Debugging;Error analysis;Error correction;History;Measurement;Monitoring;Parallel processing;Probes</t>
  </si>
  <si>
    <t>263-269</t>
  </si>
  <si>
    <t>Software Engineering for Parallel and Distributed Systems, 1997. Proceedings., Second International Workshop on</t>
  </si>
  <si>
    <t>10.1109/ISORC.2002.1003713</t>
  </si>
  <si>
    <t>Mahrenholz, D.; Spinczyk, O. &amp; Schroder-Preikschat, W.</t>
  </si>
  <si>
    <t>Program instrumentation for debugging and monitoring with AspectC++</t>
  </si>
  <si>
    <t>Monitoring is a widely-used technique to check assumptions about the real-time behavior of a system, debug the code, or enforce the system to react if certain deadlines are passed. Program instrumentation is needed to insert monitoring code fragments into the monitored system if the monitor is implemented without hardware support. This paper describes a language-based approach to automated program instrumentation using the general purpose aspect language AspectC++. The language is an extension to the C/C++ programming language. It provides language features that allow a highly modular and thus easily configurable implementation of monitoring tasks and supports re-use of common implementations. Even though the AspectC++ language provides a convenient level of abstraction no overhead is imposed on the system in comparison to pure C/C++ code</t>
  </si>
  <si>
    <t>C++ language;object-oriented programming;program debugging;real-time systems;system monitoring;AspectC++;C/C++ programming language;abstraction;automated program instrumentation;debugging;general purpose aspect language;language-based approach;monitoring;monitoring code fragments;real-time behavior;reuse;Analytical models;Computer languages;Debugging;Hardware;Hybrid power systems;Instruments;Monitoring;Signal generators;Software measurement;Software systems</t>
  </si>
  <si>
    <t>249-256</t>
  </si>
  <si>
    <t>Proceedings Fifth IEEE International Symposium on Object-Oriented Real-Time Distributed Computing. ISIRC 2002</t>
  </si>
  <si>
    <t>10.1109/CC.2016.7513207</t>
  </si>
  <si>
    <t>Li, L.; Li, D.; Su, Z.; Jin, L. &amp; Huang, G.</t>
  </si>
  <si>
    <t>Performance analysis and framework optimization of open source cloud storage system</t>
  </si>
  <si>
    <t>More and more embedded devices, such as mobile phones, tablet PCs and laptops, are used in every field, so huge files need to be stored or backed up into cloud storage. Optimizing the performance of cloud storage is very important for Internet development. This paper presents the performance evaluation of the open source distributed storage system, a highly available, distributed, eventually consistent object/blob store from OpenStack cloud computing components. This paper mainly focuses on the mechanism of cloud storage as well as the optimization methods to process different sized files. This work provides two major contributions through comprehensive performance evaluations. First, it provides different configurations for OpenStack Swift system and an analysis of how every component affects the performance. Second, it presents the detailed optimization methods to improve the performance in processing different sized files. The experimental results show that our method improves the performance and the structure. We give the methods to optimize the object-based cloud storage system to deploy the readily available storage system.</t>
  </si>
  <si>
    <t>cloud computing;public domain software;software performance evaluation;storage management;Internet development;OpenStack Swift system;OpenStack cloud computing components;comprehensive performance evaluations;embedded devices;framework optimization;object-based cloud storage system;open source cloud storage system;open source distributed storage system;optimization methods;performance analysis;Cloud computing;File systems;Hard disks;Optimization;Performance evaluation;Servers;Cloud Computing;Distribute System;Object Storage;OpenStack Swift;Storage Service Optimization</t>
  </si>
  <si>
    <t>China Communications</t>
  </si>
  <si>
    <t>110-122</t>
  </si>
  <si>
    <t>10.1109/ROBOT.1996.506587</t>
  </si>
  <si>
    <t>George, R. &amp; Kanayama, Y.</t>
  </si>
  <si>
    <t>A rate-monotonic scheduler for the real-time control of autonomous robots</t>
  </si>
  <si>
    <t>Most existing real-time control systems use ad hoc static priority scheduling methods, in spite of the fact that the rate monotonic scheduling algorithm was proved to be the optimal static priority scheduling algorithm over 20 years ago. In this paper, we discuss a task library we are using for the real-time control of autonomous robots. The task library comprises a preemptive rate-monotonic scheduler which provides guaranteed optimal scheduling when certain conditions of processor utilization are met. The task library has been implemented as a collection of lightweight threads, which operate entirely in user-space for maximum efficiency. We show the performance advantages resulting from the reduced overhead of this approach, compared with commercial operating systems. The task system is robust, extensible, and portable, and has been successfully used to control the autonomous mobile robot Yamabico-11 developed at the Naval Postgraduate School</t>
  </si>
  <si>
    <t>mobile robots;optimal control;real-time systems;scheduling;software libraries;Yamabico-11;ad hoc static priority scheduling methods;autonomous mobile robot;guaranteed optimal scheduling;lightweight threads;optimal static priority scheduling algorithm;preemptive rate-monotonic scheduler;real-time control;task library;Control systems;Libraries;Operating systems;Optimal control;Optimal scheduling;Processor scheduling;Real time systems;Robot control;Scheduling algorithm;Yarn</t>
  </si>
  <si>
    <t>2804-2809 vol.3</t>
  </si>
  <si>
    <t>Proceedings of IEEE International Conference on Robotics and Automation</t>
  </si>
  <si>
    <t>10.1109/TOOLS.2000.848749</t>
  </si>
  <si>
    <t>Beuche, D.; Schroder-Preikschat, W.; Spinczyk, O. &amp; Spinczyk, U.</t>
  </si>
  <si>
    <t>Streamlining object-oriented software for deeply embedded applications</t>
  </si>
  <si>
    <t>Most of todayś computer systems are embedded and a substantial amount of them are deeply embedded systems with very limited resources. Object-oriented software is rarely to be found in those systems. We discuss reasons why object orientation is seldom used in this area. We also propose a set of design and implementation techniques based on modern object-oriented methods, which reconcile the reusability and flexibility of object-oriented software with the required efficiency of deeply embedded systems</t>
  </si>
  <si>
    <t>embedded systems;object-oriented programming;software reusability;embedded systems;object-oriented software streamlining;software design;software reusability;Aerospace electronics;Application software;Costs;Embedded computing;Embedded software;Embedded system;Energy consumption;Hardware;Personal communication networks;Read-write memory</t>
  </si>
  <si>
    <t>33-44</t>
  </si>
  <si>
    <t>Proceedings 33rd International Conference on Technology of Object-Oriented Languages and Systems TOOLS 33</t>
  </si>
  <si>
    <t>Smith2010</t>
  </si>
  <si>
    <t>10.1007/978-1-4302-2923-0_7</t>
  </si>
  <si>
    <t>Smith, Ben Britten</t>
  </si>
  <si>
    <t>Game Development with Unity</t>
  </si>
  <si>
    <t>Most of us have built our own game engine in one form or another. If you are a programmer and you build games, then it is like a rite of passage. I have done it. In fact, I have done it a few times. 2D-game engines based on Core Animation, both 2D and 3D engines based on OpenGL and OpenGL ES, the list goes on. I love making my own engines. They do exactly what I need them to do, no more and no less. The downsides: it takes a long time to write your own engine and unless you make the exact same kinds of games over and over again, you will be spending a long time adding features to your engines to match your new game designs. It is often hard to see this happening to yourself because writing game engines is fun!</t>
  </si>
  <si>
    <t>978-1-4302-2923-0</t>
  </si>
  <si>
    <t>189--248</t>
  </si>
  <si>
    <t>https://doi.org/10.1007/978-1-4302-2923-0_7</t>
  </si>
  <si>
    <t>More iPhone Cool Projects: Cool Developers Reveal the Details of Their Cooler Apps and Discuss Their iPad Development Experiences</t>
  </si>
  <si>
    <t>Strübe2010</t>
  </si>
  <si>
    <t>10.1007/978-3-642-13651-1_5</t>
  </si>
  <si>
    <t>Strübe, Moritz; Kapitza, Rüdiger; Stengel, Klaus; Daum, Michael &amp; Dressler, Falko</t>
  </si>
  <si>
    <t>Stateful Mobile Modules for Sensor Networks</t>
  </si>
  <si>
    <t>Most sensor network applications are dominated by the acquisition of sensor values. Due to energy limitations and high energy costs of communication, in-network processing has been proposed as a means to reduce data transfers. As application demands may change over time and nodes run low on energy, get overloaded, or simply face debasing communication capabilities, runtime adaptation is required. In either case, it is useful to be able to migrate computations between neighboring nodes without losing runtime state that might be costly or even impossible to recompute. We propose stateful mobile modules as a basic infrastructure building block to improve adaptiveness and robustness of in-network processing applications. Stateful mobile modules are binary modules linked on the node itself. Even more importantly, they can be transparently migrated from one node to another, thereby keeping statically as well as dynamically allocated memory. This is achieved by an optimized binary format, a memory-efficient linking process and an advanced programming support.</t>
  </si>
  <si>
    <t>978-3-642-13651-1</t>
  </si>
  <si>
    <t>63--76</t>
  </si>
  <si>
    <t>https://doi.org/10.1007/978-3-642-13651-1_5</t>
  </si>
  <si>
    <t>Distributed Computing in Sensor Systems: 6th IEEE International Conference, DCOSS 2010, Santa Barbara, CA, USA, June 21-23, 2010. Proceedings</t>
  </si>
  <si>
    <t>Rajaraman, Rajmohan; Moscibroda, Thomas; Dunkels, Adam &amp; Scaglione, Anna</t>
  </si>
  <si>
    <t>10.1109/ICPADS.1996.517579</t>
  </si>
  <si>
    <t>Chakraborty, G. &amp; Shiratori, N.</t>
  </si>
  <si>
    <t>Soft resource reservation: A flexible guarantee of QoS</t>
  </si>
  <si>
    <t>Much research efforts are presently involved in developing network protocols suitable for multimedia services through LAN and even Internet. Due to large size and time sensitiveness of data, it is usually a hard task to deliver the services up to the expectations of the users. But the basic intention of the user, for the multimedia services, usually have a wide scope for tolerance and flexibility. If that flexibility is explored and exploited, it is possible to basically satisfy the user even with marginal resources. It is important to intelligently interpret userś request as well as distribute the system and network resources optimally. In this paper we are proposing an Intelligent Soft Resource Reservation Protocol (ISORRP) for realizing acceptable running quality of application by intelligent interpretation of users ́requests and optimum distribution of available resources among them. In this architecture QoS to a session is only flexibly guaranteed but always to a level acceptable to the user</t>
  </si>
  <si>
    <t>Internet;fault tolerant computing;local area networks;multimedia systems;transport protocols;Intelligent Soft Resource Reservation Protocol;Internet;LAN;QoS;flexibility;multimedia services;network protocols;soft resource reservation;tolerance;user's request;Bandwidth;Computer crime;Degradation;Delay;Jitter;Multimedia communication;Operating systems;Protocols;Quality of service;Streaming media</t>
  </si>
  <si>
    <t>327-334</t>
  </si>
  <si>
    <t>Proceedings of 1996 International Conference on Parallel and Distributed Systems</t>
  </si>
  <si>
    <t>10.1109/IGARSS.2005.1525487</t>
  </si>
  <si>
    <t>Chahboun, A.; Raissouni, N. &amp; Essaaid, M.</t>
  </si>
  <si>
    <t>Towards an operative land surface temperature in-situ measurements system for remote sensing models validations</t>
  </si>
  <si>
    <t>Not Available</t>
  </si>
  <si>
    <t>Infrared sensors;Land surface;Land surface temperature;Remote sensing;Sensor phenomena and characterization;Sensor systems;Telecommunications;Temperature measurement;Temperature sensors;Wireless sensor networks</t>
  </si>
  <si>
    <t>2496-2499</t>
  </si>
  <si>
    <t>Proceedings. 2005 IEEE International Geoscience and Remote Sensing Symposium, 2005. IGARSS 0́5.</t>
  </si>
  <si>
    <t>10.1109/MAHC.2000.841138</t>
  </si>
  <si>
    <t>Tomayko, J. E.</t>
  </si>
  <si>
    <t>Anecdotes</t>
  </si>
  <si>
    <t>Data structures;Design methodology;History;Information systems;Object oriented modeling</t>
  </si>
  <si>
    <t>IEEE Annals of the History of Computing</t>
  </si>
  <si>
    <t>61-66</t>
  </si>
  <si>
    <t>10.1109/WSC.1997.640428</t>
  </si>
  <si>
    <t>Gburzynski, P. &amp; Maitan, J.</t>
  </si>
  <si>
    <t>Simulation And Control Of Reactive Systems</t>
  </si>
  <si>
    <t>Actuators;Computational modeling;Control system synthesis;Discrete event simulation;IP networks;Kernel;Protocols;Sensor phenomena and characterization;Software packages;Yarn</t>
  </si>
  <si>
    <t>413-420</t>
  </si>
  <si>
    <t>Winter Simulation Conference Proceedings,</t>
  </si>
  <si>
    <t>10.1109/SBESC.2012.16</t>
  </si>
  <si>
    <t>d. Negreiros, Â. L. V. &amp; Brito, A. V.</t>
  </si>
  <si>
    <t>The Development of a Methodology with a Tool Support to the Distributed Simulation of Heterogeneous and Complexes Embedded Systems</t>
  </si>
  <si>
    <t>Nowadays, embedded systems contains a big computational power and consequently a big complexity. It is very common to find different kinds of applications being executed in embedded systems. With this scenario, it is necessary some method and/or tool that allows the simulation of those systems in an efficient and practice way. The goal of this paper is to expose the integration between Ptolemy II and HLA in order to enable the elaboration of one methodology, with a tool support, to model and simulate large scale heterogeneous embedded systems.</t>
  </si>
  <si>
    <t>computational complexity;digital simulation;embedded systems;HLA;Ptolemy II;big complexity;complexes embedded systems;computational power;distributed simulation;large scale heterogeneous embedded systems;tool support;Computational modeling;Computer architecture;Embedded systems;Hardware;Integrated circuit modeling;Mathematical model;Unified modeling language;Distributed Simulation;HLA;Heterogeneous Systems;High Level Architecture;Ptolemy</t>
  </si>
  <si>
    <t>37-42</t>
  </si>
  <si>
    <t>2012 Brazilian Symposium on Computing System Engineering</t>
  </si>
  <si>
    <t>10.1109/DS-RT.2013.28</t>
  </si>
  <si>
    <t>Brito, A. V.; Negreiros, A. V.; Roth, C.; Sander, O. &amp; Becker, J.</t>
  </si>
  <si>
    <t>Development and Evaluation of Distributed Simulation of Embedded Systems Using Ptolemy and HLA</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</si>
  <si>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heterogeneous Models of Computation (MoCs) in a distributed way by the integration of Ptolemy II and the High Level Architecture (HLA), a middleware for distributed discrete event simulation, in order to create an environment with high-performance execution of large-scale heterogeneous models. Experimental results demonstrate, that the use of a non distributed simulation for some situations can be infeasible, as well as the use of distributed simulation with few machines, like one, two or three computers. It was demonstrated that a speedup of factor 4 was acquired when a model with 4,000 thousands actors were distributed in 8 different machines.</t>
  </si>
  <si>
    <t>discrete event simulation;embedded systems;middleware;HLA;MoC;Ptolemy II;computational power;distributed discrete event simulation;embedded modeling and simulation;embedded systems;heterogeneous models of computation;high level architecture;high-performance execution;large-scale heterogeneous models;middleware;nondistributed simulation;Computational modeling;Computer architecture;Embedded systems;Ports (Computers);Sensors;Unified modeling language;Wireless sensor networks;Distributed Simulation;Embedded Systems;Heterogeneous Simulation</t>
  </si>
  <si>
    <t>189-196</t>
  </si>
  <si>
    <t>2013 IEEE/ACM 17th International Symposium on Distributed Simulation and Real Time Applications</t>
  </si>
  <si>
    <t>10.1109/SBESC.2013.19</t>
  </si>
  <si>
    <t>Brito, A. V. &amp; Negreiros, A. V.</t>
  </si>
  <si>
    <t>Allowing Large-Scale Systems Evaluation with Ptolemy through Distributed Simulation</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</si>
  <si>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embedded systems in a distributed way by the integration of Ptolemy II and the High Level Architecture (HLA), in order to create an environment with high-performance execution of large-scale models. Experimental results demonstrated that the use of a non distributed simulation for some situations can be infeasible. It was demonstrated that a speedup of factor 4 was acquired when a model with 4,000 thousands actors were distributed in 8 different machines. It also presented a model of execution of each CPU core during the simulation.</t>
  </si>
  <si>
    <t>digital simulation;embedded systems;telecommunication computing;wireless sensor networks;CPU core;HLA;Ptolemy II;embedded modeling;embedded simulation;embedded system design;high level architecture;high-performance execution;large-scale models;large-scale systems evaluation;nondistributed simulation;wireless sensor network;Computational modeling;Computer architecture;Embedded systems;Graphics;Unified modeling language;Wireless sensor networks;Distributed Simulation;Embedded Systems;Heterogeneous Simulation</t>
  </si>
  <si>
    <t>53-58</t>
  </si>
  <si>
    <t>2013 III Brazilian Symposium on Computing Systems Engineering</t>
  </si>
  <si>
    <t>Wegner1994</t>
  </si>
  <si>
    <t>10.1007/BFb0017531</t>
  </si>
  <si>
    <t>Wegner, Peter</t>
  </si>
  <si>
    <t>Models and paradigms of interaction</t>
  </si>
  <si>
    <t>Objects have inherently greater computation power than functions because they provide clients with continuing services over time. They determine a marriage contract for interactive services that cannot be expressed by a pattern of time-independent sales contracts. Objects express the programming-in-the-large paradigm of software engineering, while functions express the programming-in-the-small paradigm of the analysis of algorithms. Objects have a functional semantics specified by their interface, a serial semantics specified by traces of interface procedures, and a fully abstract semantics that specifies behavior over time for all possible interactions. They assign meaning to the time between the execution of interface procedures as well as to algorithmic effects. Churchś thesis that computable functions capture the intuitive notion of effective computation for algorithms cannot be extended to objects.</t>
  </si>
  <si>
    <t>978-3-540-48389-2</t>
  </si>
  <si>
    <t>1--32</t>
  </si>
  <si>
    <t>https://doi.org/10.1007/BFb0017531</t>
  </si>
  <si>
    <t>Object-Based Distributed Programming: ECOOP 9́3 Workshop Kaiserslautern, Germany, July 26--27, 1993 Proceedings</t>
  </si>
  <si>
    <t>Guerraoui, Rachid; Nierstrasz, Oscar &amp; Riveill, Michel</t>
  </si>
  <si>
    <t>Varga2010</t>
  </si>
  <si>
    <t>10.1007/978-3-642-12331-3_3</t>
  </si>
  <si>
    <t>Varga, Andras</t>
  </si>
  <si>
    <t>OMNeT++</t>
  </si>
  <si>
    <t>OMNeT++ (                                  www.omnetpp.org                                              ) is an extensible, modular, component-based C++ simulation library and framework which also includes an integrated development and a graphical runtime environment. Domain-specific functionality (support for simulation of communication networks, queuing networks, performance evaluation, etc.) is provided by model frameworks, developed as independent projects. There are extensions for real-time simulation, network emulation, support for alternative programming languages (Java, C), database integration, SystemC integration, HLA and several other functions.</t>
  </si>
  <si>
    <t>978-3-642-12331-3</t>
  </si>
  <si>
    <t>35--59</t>
  </si>
  <si>
    <t>https://doi.org/10.1007/978-3-642-12331-3_3</t>
  </si>
  <si>
    <t>Modeling and Tools for Network Simulation</t>
  </si>
  <si>
    <t>Wehrle, Klaus; Güneş, Mesut &amp; Gross, James</t>
  </si>
  <si>
    <t>Ali:2011:PPM:2070336.2070350</t>
  </si>
  <si>
    <t>10.1145/2070336.2070350</t>
  </si>
  <si>
    <t>Ali, Hazem Ismail &amp; Pinho, Lus Miguel</t>
  </si>
  <si>
    <t>A Parallel Programming Model for Ada</t>
  </si>
  <si>
    <t xml:space="preserve">Over the last three decades, computer architects have been able to achieve an increase in performance for single processors by, e.g., increasing clock speed, introducing cache memories and using instruction level parallelism. However, because of power consumption and heat dissipation constraints, this trend is going to cease. In recent times, hardware engineers have instead moved to new chip architectures with multiple processor cores on a single chip. With multi-core processors, applications can complete more total work than with one core alone. To take advantage of multi-core processors, parallel programming models are proposed as promising solutions for more effectively using multi-core processors. This paper discusses some of the existent models and frameworks for parallel programming, leading to outline a draft parallel programming model for Ada.  </t>
  </si>
  <si>
    <t>ada, lightweight threads model, many-core systems, parallel programming</t>
  </si>
  <si>
    <t>Ada Lett.</t>
  </si>
  <si>
    <t>19--26</t>
  </si>
  <si>
    <t>http://doi.acm.org/10.1145/2070336.2070350</t>
  </si>
  <si>
    <t>Ali:2011:PPM:2070337.2070350</t>
  </si>
  <si>
    <t>10.1145/2070337.2070350</t>
  </si>
  <si>
    <t>978-1-4503-1028-4</t>
  </si>
  <si>
    <t>http://doi.acm.org/10.1145/2070337.2070350</t>
  </si>
  <si>
    <t>Proceedings of the 2011 ACM Annual International Conference on Special Interest Group on the Ada Programming Language</t>
  </si>
  <si>
    <t>SIGAda '11</t>
  </si>
  <si>
    <t>Kirk1984361</t>
  </si>
  <si>
    <t>10.1016/0141-9331(84)90252-7</t>
  </si>
  <si>
    <t>Kirk, Brian</t>
  </si>
  <si>
    <t>Mosys: the MODULA-2 system</t>
  </si>
  <si>
    <t xml:space="preserve">Over the past three decades, hardware engineering has increased the density of systems by several orders of magnitude by using large-scale integration of components into more and more comprehensive and useful modules. Unfortunately, the development of software has lagged behind because neither the intellectual nor the practical tools have been available for software engineers to use the same techniques to improve their productivity in a similar way. The Mosys system — with its combination of work environments, project management support, modula-2 and an extensible library of software components packaged into modules — provides the tools needed for building and supporting modern systems for personal-computer, workstation, realtime and embedded computer applications. This paper reviews the design rationale and structure of the Mosys system. </t>
  </si>
  <si>
    <t xml:space="preserve">microsystems, modula-2, 68000 </t>
  </si>
  <si>
    <t>361 - 367</t>
  </si>
  <si>
    <t>http://www.sciencedirect.com/science/article/pii/0141933184902527</t>
  </si>
  <si>
    <t>Halang1990</t>
  </si>
  <si>
    <t>10.1007/BF01995678</t>
  </si>
  <si>
    <t>Comparative evaluation of high-level real-time programming languages</t>
  </si>
  <si>
    <t>Owing to the fast growing need for better means of building real-time systems, a number of representative languages used in real-time programming is surveyed. The evaluation focuses on seven languages which possess explicit real-time features. Based on a categorization of the latter, the seven languages are then compared with respect to their real-time capabilities. The strong points and the limitations of Ada and PEARL, the only high-level real-time languages readily applicable in industrial control environments, are covered in more detail. The evaluation reveals that none of the languages actually used in industry is genuinely real-time. Therefore, a number of new features is suggested for incorporation into existing or future languages and their run-time environments. These proposals are meant to advance the inadequate state of affairs, and also to reignite the discussion of this topic in the real-time community.</t>
  </si>
  <si>
    <t>365--382</t>
  </si>
  <si>
    <t>https://doi.org/10.1007/BF01995678</t>
  </si>
  <si>
    <t>Jungck2011</t>
  </si>
  <si>
    <t>10.1007/978-1-4302-4159-1_19</t>
  </si>
  <si>
    <t>Jungck, Peder; Duncan, Ralph &amp; Mulcahy, Dwight</t>
  </si>
  <si>
    <t>Descriptor Type and Operations</t>
  </si>
  <si>
    <t>packetC provides data types that do not appear in standard C but do provide significant support for packet-processing applications. These data types are often extensions of familiar C types. The extended data type described in this chapter is descriptors. This chapter is divided into two different approaches. The first part of this chapter is focused on simply covering examples of descriptors and the packetC standard include file protocols.ph. The second part of this chapter covers an in-depth view into the background of the descriptors and how they operate under the hood as these are new to packetC.</t>
  </si>
  <si>
    <t>978-1-4302-4159-1</t>
  </si>
  <si>
    <t>205--214</t>
  </si>
  <si>
    <t>https://doi.org/10.1007/978-1-4302-4159-1_19</t>
  </si>
  <si>
    <t>packetC Programming</t>
  </si>
  <si>
    <t>Moore1994353</t>
  </si>
  <si>
    <t>10.1016/0950-5849(94)90035-3</t>
  </si>
  <si>
    <t>Moore, Paul &amp; OD́onoghue, Peter G.</t>
  </si>
  <si>
    <t>Developing transputer-based systems using HOOD and Parallel C</t>
  </si>
  <si>
    <t xml:space="preserve">Parallel C is one of a number of high level languages now being used to program the transputer as well as Occam. These languages have been used successfully to program the transputer in a variety of application areas. Large-scale software systems should be specified at higher levels of abstraction during the early stages of system development. Design methods promote a systematic and methodical approach to the development of software. This paper describes the use of a particular method, HOOD, for the design of transputer-based systems. It has been used with Ada and C to program other architectures. Both HOOD\ and Parallel C support concurrency and are based on the synchronous approach to inter-process communication. Therefore, a consistent approach to concurrency and communication is adopted at the design and implementation phases. The paper outlines the transformation from HOOD\ to Parallel C and the implementation of HOODś design features. The overall approach is best used with coarse-grain client-server applications, though some optimization during implementation is still necessary. </t>
  </si>
  <si>
    <t xml:space="preserve">design, concurrency, communication, transputer </t>
  </si>
  <si>
    <t>353 - 360</t>
  </si>
  <si>
    <t>http://www.sciencedirect.com/science/article/pii/0950584994900353</t>
  </si>
  <si>
    <t>Jacob1986</t>
  </si>
  <si>
    <t>10.1007/978-1-4613-1805-7_4</t>
  </si>
  <si>
    <t>Jacob, Robert J. K.</t>
  </si>
  <si>
    <t>A Visual Programming Environment for Designing User Interfaces</t>
  </si>
  <si>
    <t>People have long used iconic representations to describe algorithms to other people; mechanical diagrams and procedural flowcharts are examples. But most computers require that algorithms be converted to linear strings of symbols in order to be executed, so algorithms written for computers have been restricted to symbolic representations. The current technology of personal graphics-based workstations will permit people to revert to a more natural visual or iconic mode to describe their algorithms to computers. While linear, symbolic computer languages have been studied and refined over the last 30 years, the challenge facing computer language designers today is to provide convenient and natural visual programming languages.</t>
  </si>
  <si>
    <t>978-1-4613-1805-7</t>
  </si>
  <si>
    <t>87--107</t>
  </si>
  <si>
    <t>https://doi.org/10.1007/978-1-4613-1805-7_4</t>
  </si>
  <si>
    <t>Visual Languages</t>
  </si>
  <si>
    <t>Chang, Shi-Kuo; Ichikawa, Tadao &amp; Ligomenides, Panos A.</t>
  </si>
  <si>
    <t>10.1109/ISPDC.2011.42</t>
  </si>
  <si>
    <t>Chise, C. &amp; Jurca, I.</t>
  </si>
  <si>
    <t>Hybrid Analytical-Simulation Model Used to Evaluate and Improve System Performance</t>
  </si>
  <si>
    <t>Performance prediction has been intensively studied in the last decade, alongside the accelerated development of distributed systems. This paper focuses on a hybrid approach regarding model solving, combining two popular prediction techniques applied separately so far, analytical and simulation modeling, in order to benefit from the strengths of both. The input UML model with MARTE (Modeling and Analysis of Real-time and Embedded systems) annotations is transformed into a hierarchically decomposed performance model, and performance results for simulated sub models are used by an analytical solver. The validation of the proposed method is to be performed with a tool called PHYMSS (Performance Hybrid Model Solver and Simulator) developed by the authors that implements both the hybrid solver and a multithreaded simulator.</t>
  </si>
  <si>
    <t>Unified Modeling Language;distributed processing;performance evaluation;MARTE;PHYMSS;distributed systems;hybrid analytical-simulation model;input UML model;system performance;Analytical models;Computational modeling;Mathematical model;Predictive models;Servers;Throughput;Unified modeling language;LQN;hybrid model;simulation</t>
  </si>
  <si>
    <t>240-246</t>
  </si>
  <si>
    <t>2011 10th International Symposium on Parallel and Distributed Computing</t>
  </si>
  <si>
    <t>10.1109/ICCAD.2014.7001431</t>
  </si>
  <si>
    <t>Tan, M.; Liu, B.; Dai, S. &amp; Zhang, Z.</t>
  </si>
  <si>
    <t>Multithreaded pipeline synthesis for data-parallel kernels</t>
  </si>
  <si>
    <t>Pipelining is an important technique in high-level synthesis, which overlaps the execution of successive loop iterations or threads to achieve high throughput for loop/function kernels. Since existing pipelining techniques typically enforce in-order thread execution, a variable-latency operation in one thread would block all subsequent threads, resulting in considerable performance degradation. In this paper, we propose a multithreaded pipelining approach that enables context switching to allow out-of-order thread execution for data-parallel kernels. To ensure that the synthesized pipeline is complexity effective, we further propose efficient scheduling algorithms for minimizing the hardware overhead associated with context management. Experimental results show that our proposed techniques can significantly improve the effective pipeline throughput over conventional approaches while conserving hardware resources.</t>
  </si>
  <si>
    <t>multi-threading;pipeline processing;processor scheduling;context management;context switching;data-parallel kernels;hardware overhead;hardware resources;high-level synthesis;in-order thread execution;loop iterations;loop/function kernels;multithreaded pipeline synthesis;out-of-order thread execution;pipeline throughput;pipelining techniques;scheduling algorithms;variable-latency operation;Context;Instruction sets;Kernel;Pipeline processing;Schedules;Switches;Throughput</t>
  </si>
  <si>
    <t>718-725</t>
  </si>
  <si>
    <t>2014 IEEE/ACM International Conference on Computer-Aided Design (ICCAD)</t>
  </si>
  <si>
    <t>Ćulibrk2014</t>
  </si>
  <si>
    <t>10.1007/978-1-4614-8329-8_1</t>
  </si>
  <si>
    <t>Ćulibrk, Dubravko; Vukobratovic, Dejan; Minic, Vladan; Fernandez, Marta Alonso; Osuna, Javier Alvarez &amp; Crnojevic, Vladimir</t>
  </si>
  <si>
    <t>Wireless Sensor Network Technology for Precision Agriculture</t>
  </si>
  <si>
    <t>Precision agriculture demands intensive field data acquisition. One of the keys to understanding productivity variability lays in frequent data acquisition and interpretation. Wireless sensor networks (WSN) are a relatively new and rapidly developing class of wireless communication networks which can provide processed real time field data from sensors distributed in the field. The sensor nodes deployed on the field measure various atmospheric and soil parameters. These measurements can help in making decision on irrigation (automating, semi automating), fertilizer and pesticide applications, intruder detection, pest detection, yield prediction, plant disease prediction, fire detection, etc. The first part of this brief is devoted to Wireless Sensor Network technology with particular focus on its application in precision agriculture.</t>
  </si>
  <si>
    <t>978-1-4614-8329-8</t>
  </si>
  <si>
    <t>1--52</t>
  </si>
  <si>
    <t>https://doi.org/10.1007/978-1-4614-8329-8_1</t>
  </si>
  <si>
    <t>Sensing Technologies For Precision Irrigation</t>
  </si>
  <si>
    <t>10.1109/FPL.2009.5272418</t>
  </si>
  <si>
    <t>Lubbers, E. &amp; Platzner, M.</t>
  </si>
  <si>
    <t>Cooperative multithreading in dynamically reconfigurable systems</t>
  </si>
  <si>
    <t>Preemptive multitasking, a popular technique for timesharing of computational resources in software-based systems, faces considerable difficulties when applied to partially reconfigurable hardware. In this paper, we propose a cooperative scheduling technique for reconfigurable hardware threads as a feasible compromise between computational efficiency and implementation complexity. We have implemented this mechanism for the multithreaded reconfigurable operating system ReconOS and evaluated its overheads and performance on a prototype.</t>
  </si>
  <si>
    <t>multi-threading;multiprogramming;operating systems (computers);reconfigurable architectures;scheduling;ReconOS;cooperative multithreading;cooperative scheduling technique;dynamically reconfigurable system;multithreaded reconfigurable operating system;preemptive multitasking;Delay;Field programmable gate arrays;Hardware;Multitasking;Multithreading;Operating systems;Processor scheduling;Prototypes;Reconfigurable logic;Yarn</t>
  </si>
  <si>
    <t>551-554</t>
  </si>
  <si>
    <t>2009 International Conference on Field Programmable Logic and Applications</t>
  </si>
  <si>
    <t>10.1049/sej.1990.0012</t>
  </si>
  <si>
    <t>Hutcheon, A. D. &amp; Wellings, A. J.</t>
  </si>
  <si>
    <t>Specifying restrictions on imperative programming languages for use in a distributed embedded environment</t>
  </si>
  <si>
    <t>Presents a language-independent specification of how the use of a common class of imperative programming languages can be restricted for a distributed environment. A simple formal model, in Z, of imperative programming languages is developed, and restrictions are specified. The model is then instantiated for the languages Ada, Modula and C. It gives good results for Ada and Modula, but cannot be elegantly applied to C because the language lacks both a module and process facility. A distributed Ada programming environment based on the model is described briefly.&lt;&gt;</t>
  </si>
  <si>
    <t>parallel programming;programming environments;specification languages;C;Modula;Z;distributed Ada programming environment;distributed embedded environment;formal model;imperative programming languages;language-independent specification;restrictions;Parallel programming;Programming environments;Specification languages</t>
  </si>
  <si>
    <t>Software Engineering Journal</t>
  </si>
  <si>
    <t>93-104</t>
  </si>
  <si>
    <t>Ritson2012727</t>
  </si>
  <si>
    <t>10.1016/j.scico.2011.04.006</t>
  </si>
  <si>
    <t>Ritson, Carl G.; Sampson, Adam T. &amp; Barnes, Frederick R. M.</t>
  </si>
  <si>
    <t>Multicore scheduling for lightweight communicating processes</t>
  </si>
  <si>
    <t xml:space="preserve">Process-oriented programming is a design methodology in which software applications are constructed from communicating concurrent processes. A typical process-oriented design involves the composition of a large number of small isolated component processes. These concurrent components allow for the scalable parallel execution of the resulting application on both shared-memory and distributed-memory architectures. In this paper we present a runtime designed to support process-oriented programming by providing lightweight processes and communication primitives. The runtime’s scheduler, implemented using lock-free algorithms, automatically executes concurrent components in parallel on multicore systems. Heuristics dynamically group processes into cache-affine work units based on communication patterns. Work units are then distributed via wait-free work-stealing. Initial performance analysis shows that, using the algorithms presented in this paper, process-oriented software can execute with an efficiency approaching that of optimised sequential and coarse-grain threaded designs. </t>
  </si>
  <si>
    <t xml:space="preserve">Concurrency, Multicore, Process-oriented, Scheduling </t>
  </si>
  <si>
    <t>Science of Computer Programming</t>
  </si>
  <si>
    <t>727 - 740</t>
  </si>
  <si>
    <t>http://www.sciencedirect.com/science/article/pii/S0167642311001286</t>
  </si>
  <si>
    <t>Xian2005</t>
  </si>
  <si>
    <t>10.1007/11535409_70</t>
  </si>
  <si>
    <t>Xian, Yuqiang; Zhang, Ning &amp; Xiong, Guangze</t>
  </si>
  <si>
    <t>Concurrent Garbage Collection Implementation in a Standard JVM for Real-Time Purposes</t>
  </si>
  <si>
    <t>Programming in Java is attractive for its maintainability and reliability, but much work is to be performed to apply it into the real-time software development. We try to address the two main issues, thread scheduling and garbage collection, with real-time concerns. Besides, the extra memory requirement caused by the introduction of garbage collection in systems is carefully concerned. As a result, a concurrent garbage collector that combines incremental collection and real-time scheduling is figured out and implemented in a standard JVM, which plays a key role in our future real-time JVM.</t>
  </si>
  <si>
    <t>978-3-540-31823-1</t>
  </si>
  <si>
    <t>481--487</t>
  </si>
  <si>
    <t>https://doi.org/10.1007/11535409_70</t>
  </si>
  <si>
    <t>Embedded Software and Systems: First International Conference, ICESS 2004, Hangzhou, China, December 9-10, 2004, Revised Selected Papers</t>
  </si>
  <si>
    <t>Wu, Zhaohui; Chen, Chun; Guo, Minyi &amp; Bu, Jiajun</t>
  </si>
  <si>
    <t>10.1109/SAHCN.2007.4292873</t>
  </si>
  <si>
    <t>Karpinski, M. &amp; Cahill, V.</t>
  </si>
  <si>
    <t>High-Level Application Development is Realistic for Wireless Sensor Networks</t>
  </si>
  <si>
    <t>Programming wireless sensor network (WSN) applications is known to be a difficult task. Part of the problem is that the resource limitations of typical WSN nodes force programmers to use relatively low-level techniques to deal with the logical concurrency and asynchronous event handling inherent in these applications. In addition, existing general-purpose, node-level programming tools only support the networked nature of WSN applications in a limited way and result in application code that is hardly portable across different software platforms. All of this makes programming a single device a tedious and error-prone task. To address these issues we propose a high-level programming model that allows programmers to express applications as hierarchical state machines and to handle events and application concurrency in a way similar to imperative synchronous languages. Our program execution model is based on static scheduling what allows for standalone application analysis and testing. For deployment, the resulting programs are translated into efficient sequential C code. A prototype compiler for TinyOS has been implemented and its evaluation in described in this paper.</t>
  </si>
  <si>
    <t>C++ language;wireless sensor networks;TinyOS;asynchronous event handling;hierarchical state machines;high-level application development;high-level programming model;logical concurrency;node-level programming tools;nodes force programmers;resource limitations;sequential C code;software platforms;synchronous languages;wireless sensor networks;Application software;Computer languages;Computer science;Concurrent computing;Hardware;Operating systems;Peer to peer computing;Programming profession;Prototypes;Wireless sensor networks</t>
  </si>
  <si>
    <t>610-619</t>
  </si>
  <si>
    <t>2007 4th Annual IEEE Communications Society Conference on Sensor, Mesh and Ad Hoc Communications and Networks</t>
  </si>
  <si>
    <t>Lin199165</t>
  </si>
  <si>
    <t>10.1016/0096-0551(91)90017-4</t>
  </si>
  <si>
    <t>Lin, Kwei-Jay &amp; Natarajan, Swaminathan</t>
  </si>
  <si>
    <t>FLEX: Towards flexible real-time programs</t>
  </si>
  <si>
    <t xml:space="preserve">Programs for hard real-time systems have stringent timing requirements. To ensure that these deadlines will always be met, real-time programs are usually designed for the worst-case scenario. In addition to being inefficient in the normal case, such programs are susceptible to environmental variations. We describe a language called FLEX\ which makes it possible to program real-time systems which may respond to dynamic environments. In the worst-case when certain resources are not available, the program may produce approximate, imprecise results. This ability to write programs which are flexible in their execution time is provided by using constraints to express timing requirements, and sieves and imprecise values to obtain imprecise results. </t>
  </si>
  <si>
    <t xml:space="preserve">Real-time systems, Deadline, Timing constraints, Interval values, Imprecise result, Constraint languages, Exception handling, Job scheduling </t>
  </si>
  <si>
    <t>Computer Languages</t>
  </si>
  <si>
    <t>65 - 79</t>
  </si>
  <si>
    <t>http://www.sciencedirect.com/science/article/pii/0096055191900174</t>
  </si>
  <si>
    <t>Schimpf:2012:MPE:2379703.2379738</t>
  </si>
  <si>
    <t>Schimpf, Paul H.</t>
  </si>
  <si>
    <t>Modified Protothreads for Embedded Systems</t>
  </si>
  <si>
    <t>Protothreads are stackless lightweight threads that provide a mechanism for concurrent programming with very low overhead in any environment that supports an ANSI-C compiler. No processor-specific task switching code is required to implement them. In their published form they are not quite adequate for a priority-based based scheduler and thus are of questionable utility in an embedded system with real-time requirements. This article discusses the protothread library along with modifications and an example priority-based scheduler that may be of some utility in embedded systems environments lacking an RTOS.</t>
  </si>
  <si>
    <t>J. Comput. Sci. Coll.</t>
  </si>
  <si>
    <t>October</t>
  </si>
  <si>
    <t>177--184</t>
  </si>
  <si>
    <t>USA</t>
  </si>
  <si>
    <t>http://dl.acm.org/citation.cfm?id=2379703.2379738</t>
  </si>
  <si>
    <t>Consortium for Computing Sciences in Colleges</t>
  </si>
  <si>
    <t>Fisher2005231</t>
  </si>
  <si>
    <t>10.1016/B978-155860766-8/50010-2</t>
  </si>
  <si>
    <t>Fisher, Joseph A.; Faraboschi, Paolo &amp; Young, Cliff</t>
  </si>
  <si>
    <t>Chapter 6 - System Design and Simulation</t>
  </si>
  <si>
    <t xml:space="preserve">Publisher Summary Economic factors in VLSI\ design have driven integration to levels at which designs that previously took entire boards and multiple chips now fit into a single die, usually called a system-on-a-chip (SoC). This chapter is organized in two parts. The first part describes the integration of components into SoC and how processor cores fit into them. The second part deals with the simulation and verification of such single-chip systems, and in particular with the simulation and verification of cores at the instruction-set level. This chapter covers a variety of topics that involve the integration of multiple components, one of which is usually a processor. This material is important to an understanding of embedded processing, but it is not believed that it can be treated it in the same depth as the topics in the other chapters of the book. This chapterś primary design focus is on processor cores, and this is difficult enough within the goals for the book. The chapter provides readers with a feeling for the higher level issues and provide them with pointers to appropriately detailed sources. </t>
  </si>
  <si>
    <t>978-1-55860-766-8</t>
  </si>
  <si>
    <t>231 - 286</t>
  </si>
  <si>
    <t>http://www.sciencedirect.com/science/article/pii/B9781558607668500102</t>
  </si>
  <si>
    <t>Embedded Computing</t>
  </si>
  <si>
    <t>Douglass2007141</t>
  </si>
  <si>
    <t>10.1016/B978-075067906-0/50009-6</t>
  </si>
  <si>
    <t>6 - Architectural Design</t>
  </si>
  <si>
    <t xml:space="preserve">Publisher Summary In the Harmony process, architecture is defined to be the set of strategic design decisions that specify how the elements in the system are organized and interact. The key terms in the definition are “strategic” and “design.” In the Harmony process, design is all about optimization. The analysis model is driven primarily by the functional requirements of the system, and design is driven by the quality of service requirements and other optimality characteristics collectively known as “design criteria.” An analysis model may be optimized in almost infinitely different ways to achieve different optimization goals. For example, memory usage can be optimized at the expense of worst-case performance, or reusability can be optimized at the expense of development time. The analysis model specifies what must be present for the solution to be correct; design specifies a solution that is optimal against the criticality-weighted set of design criteria. </t>
  </si>
  <si>
    <t>978-0-7506-7906-0</t>
  </si>
  <si>
    <t>141 - 177</t>
  </si>
  <si>
    <t>Burlington</t>
  </si>
  <si>
    <t>http://www.sciencedirect.com/science/article/pii/B9780750679060500096</t>
  </si>
  <si>
    <t>Real Time UML\ Workshop for Embedded Systems</t>
  </si>
  <si>
    <t>Embedded Technology</t>
  </si>
  <si>
    <t>Wolf2007223</t>
  </si>
  <si>
    <t>10.1016/B978-012369485-0/50005-1</t>
  </si>
  <si>
    <t>Wolf, Wayne</t>
  </si>
  <si>
    <t xml:space="preserve">Publisher Summary Multiple processes may be executed on a single computer processing unit (CPU) to save hardware and, to some extent, to save energy; however, it is important to be careful to share the CPU\ so as to meet all the real-time deadlines. A large body of literature has been written on real-time scheduling, taking into account various conditions on execution and assumptions. Real-time operating systems must be designed to efficiently implement basic operations such as scheduling, interrupt handling, and interprocess communication. Several scheduling protocols can be used to guarantee basic real-time behavior. However, it may not be possible to use 100% of the CPU\ if it has to be guaranteed that all the deadlines will be met. Scheduling for dynamic voltage scaling tries to stretch the execution time of processes just to meet their deadline to take advantage of the lower operating voltages allowed by slower execution. Context switching and interrupt overhead may be important in heavily utilized systems. File systems implemented in flash memory must use specialized techniques to avoid wearing out the flash memory. Concurrent system verification builds and searches state machine models to determine whether desired properties are satisfied. </t>
  </si>
  <si>
    <t>978-0-12-369485-0</t>
  </si>
  <si>
    <t>223 - 265</t>
  </si>
  <si>
    <t>http://www.sciencedirect.com/science/article/pii/B9780123694850500051</t>
  </si>
  <si>
    <t>High-Performance Embedded Computing</t>
  </si>
  <si>
    <t>Walls2006237</t>
  </si>
  <si>
    <t>10.1016/B978-075067954-1/50008-X</t>
  </si>
  <si>
    <t>Walls, Colin</t>
  </si>
  <si>
    <t>6 - Real time</t>
  </si>
  <si>
    <t xml:space="preserve">Publisher Summary Real-time system according to a computer dictionary means: “Any system in which the processing of data input to the system to obtain a result occurs virtually simultaneously with the event generating that data.” Clearly this is not an adequate definition of what most embedded systems do. When considering typical embedded systems, they are generally performing supervisory, control, or data acquisition functions. Such processing is considered “real-time” because it happens as and when required, not when the system “gets around to it.” It also has very little to do with being fast, just being on time. A system that gathers some data once an hour is just as much “real time” as one which reads sensors every ten milliseconds. The chapter answers some questions about visualizing program models of embedded systems. It also discusses event handling in embedded systems. Interrupts are an important facet of a real-time program. Programming to accommodate them need not be a complex task, being readily accomplished in C using modern development tools. </t>
  </si>
  <si>
    <t>978-0-7506-7954-1</t>
  </si>
  <si>
    <t>237 - 252</t>
  </si>
  <si>
    <t>http://www.sciencedirect.com/science/article/pii/B978075067954150008X</t>
  </si>
  <si>
    <t>Embedded Software</t>
  </si>
  <si>
    <t>Vin2005145</t>
  </si>
  <si>
    <t>10.1016/B978-012088476-6/50009-5</t>
  </si>
  <si>
    <t>Vin, Harrick; Mudigonda, Jayaram; Jason, Jamie; Johnson, Erik J.; Ju, Roy; Kunze, Aaron &amp; Lian, Ruiqi</t>
  </si>
  <si>
    <t>8 Chapter - A programming environment for packet-processing systems: Design considerations</t>
  </si>
  <si>
    <t xml:space="preserve">Publisher Summary The programming environments-languages, compilers, and runtime systems -for NPs\ are in their infancy. At the same time, NPs\ represent a much larger trend in the processor industry: multicore, lightweight threaded architectures designed for throughput-driven applications. Once this trend hits the mainstream-programming marketplace, the need for a programming environment that is as easy to use as the programming environments for todayś workstations and servers will become universally important to programmers. The Shangri-La architecture represents a complete programming environment for the domain of packet processing on multicore, lightweight threaded architectures in general, and NPs\ specifically. Shangri-La encompasses a language that exposes domain constructs instead of hardware constructs, keeping the programmer and code separate from architectural details; a sophisticated compiler complex that uses profile information to guide the mapping of code to processors and data structures to memory automatically; and runtime system to ensure maximum performance benefits in the face of fluctuating traffic conditions-both natural and malicious. Currently effort is being made on two major tasks: creating a prototype implementation of the proposed architecture, and researching the more difficult questions that will appear as development proceeds. The prototype system, which builds on the Open Research Compiler infrastructure and targets the Intel IXP2400\ network processor, will provide a platform for further research and development. </t>
  </si>
  <si>
    <t>145 - 172</t>
  </si>
  <si>
    <t>http://www.sciencedirect.com/science/article/pii/B9780120884766500095</t>
  </si>
  <si>
    <t>Network Processor Design</t>
  </si>
  <si>
    <t>The Morgan Kaufmann Series in Computer Architecture and Design</t>
  </si>
  <si>
    <t>Crowley, Patrick; Franklin, Mark A.; Hadimioglu, Haldun &amp; Onufryk, Peter Z.</t>
  </si>
  <si>
    <t>Bal199231</t>
  </si>
  <si>
    <t>10.1016/S0927-0507(05)80199-9</t>
  </si>
  <si>
    <t>Bal, Henri E. &amp; Grune, Dick</t>
  </si>
  <si>
    <t>Chapter 2 Programming languages</t>
  </si>
  <si>
    <t xml:space="preserve">Publisher Summary This chapter discusses some general issues in programming languages and surveys the algorithmic (imperative), object–oriented, functional, logic, parallel, and real-time languages respectively. Object–oriented languages have far heavier support for abstract data types, but most designers of algorithmic languages feel that the ensuing complexity and inefficiency are not justified in an algorithmic language. The primary purpose of a programming language is to enable the user to enlist the help of a computer in solving problems in the domain he or she is interested in. To understand better some of the features found in programming languages, and some of the issues in programming language design, it is useful to know a little about the machine. Some programming languages, notably the logic programming languages, communicate relations between objects, and others, the functional programming languages, communicate definitions of objects in terms of other objects. Most programming languages have an outermost level of declarations, the global scope. </t>
  </si>
  <si>
    <t>31 - 89</t>
  </si>
  <si>
    <t>http://www.sciencedirect.com/science/article/pii/S0927050705801999</t>
  </si>
  <si>
    <t>Handbooks in Operations Research and Management Science</t>
  </si>
  <si>
    <t>Wilkins1988169</t>
  </si>
  <si>
    <t>10.1016/B978-0-08-051447-5.50018-9</t>
  </si>
  <si>
    <t>Wilkins, David E.</t>
  </si>
  <si>
    <t>CHAPTER 12 - Planning and Reactivity</t>
  </si>
  <si>
    <t xml:space="preserve">Publisher Summary This chapter discusses the way a planning system can be combined with a reactive system so that a robot can both plan ahead and get out of the way of fast-moving objects. These issues have arisen during research at SRI\ on combining Georgeffś procedural reasoning system (PRS) and SIPE\ to control the indoor mobile robot. Many lower-level control systems have been developed, each of which operates in a fairly specialized domain. These include various vision systems, systems for monitoring ultrasound sensors, programs that compute information from optical flow, programs that plan paths or reason about free space, and the like. Systems for analyzing optical flow may assume rigid body motion, or they may assume translation but no rotation in the movement of objects. Significant gains in efficiency can often be obtained by enforcing such restrictions. PRS\ and low-level controllers can both send messages to SIPE, reporting changes in the world that the planner will use to update its world model, and PRS\ may request the planning of certain goals while it continues controlling the robot as best it can until such a plan is produced. </t>
  </si>
  <si>
    <t>978-0-08-051447-5</t>
  </si>
  <si>
    <t>169 - 175</t>
  </si>
  <si>
    <t>San Francisco (CA)</t>
  </si>
  <si>
    <t>http://www.sciencedirect.com/science/article/pii/B9780080514475500189</t>
  </si>
  <si>
    <t>Practical Planning</t>
  </si>
  <si>
    <t>Samek2009255</t>
  </si>
  <si>
    <t>10.1016/B978-0-7506-8706-5.00006-4</t>
  </si>
  <si>
    <t>Samek, Miro</t>
  </si>
  <si>
    <t>Chapter 6 - Real-Time Framework Concepts</t>
  </si>
  <si>
    <t xml:space="preserve">Publisher Summary This chapter introduces the concepts associated with event-driven, real-time application frameworks. A real-time framework can employ a number of various CPU\ management policies, so it is important to understand the basic real-time concepts, starting from simple foreground/background systems through cooperative multitasking to fully preemptive multitasking. Traditionally, these execution models have been used with the blocking paradigm. Blocking is that the program which frequently waits for events, either hanging in tight polling loops or getting efficiently blocked by a multitasking kernel. The blocking model is not compatible with the event-driven paradigm, but it can be adapted. The general strategy is to centralize and encapsulate all the blocking code inside the event-driven infrastructure (the framework) so that the application code never blocks. The active object computing model combines multiple traditional event loops with a multitasking environment. In this model, applications are divided into multiple autonomous active objects, each encapsulating an execution thread (event loop), an event queue, and a state machine. </t>
  </si>
  <si>
    <t>978-0-7506-8706-5</t>
  </si>
  <si>
    <t>255 - 306</t>
  </si>
  <si>
    <t>http://www.sciencedirect.com/science/article/pii/B9780750687065000064</t>
  </si>
  <si>
    <t>Practical UML\ Statecharts in C/C++ (2nd Edition)</t>
  </si>
  <si>
    <t>2nd Edition</t>
  </si>
  <si>
    <t>Carlson197531</t>
  </si>
  <si>
    <t>10.1016/B978-0-12-174150-1.50009-4</t>
  </si>
  <si>
    <t>Carlson, Carl R.</t>
  </si>
  <si>
    <t>A Survey of High-Level Language Computer Architecture</t>
  </si>
  <si>
    <t xml:space="preserve">Publisher Summary This chapter presents a survey of high-level language (HLL) computer architecture. There has been interest in using hardware and firmware to implement various computer functions that have been performed by software. The technical and economic feasibility of this approach is because of the advancement of hardware technology and developments in microprogramming techniques. Microprogramming has provided the computer designer with a flexible and effective tool with which to engineer a new class of computers. Much of the research in this area has centered on the development of HLL\ computer architecture, that is, computer architecture that has been designed to facilitate the interpretation of one or more specific high-level programming languages. Researchers have investigated the influence of programming techniques on the design of computers. Since then, computers have been designed for high-level programming languages as algorithmic language (ALGOL) 60, formula translation (FORTRAN), EULER, programming language one (PL/1), a programming language (APL), and string oriented and symbolic language (SNOBOL). </t>
  </si>
  <si>
    <t>978-0-12-174150-1</t>
  </si>
  <si>
    <t>31 - 62</t>
  </si>
  <si>
    <t>http://www.sciencedirect.com/science/article/pii/B9780121741501500094</t>
  </si>
  <si>
    <t>High-Level Language Computer Architecture</t>
  </si>
  <si>
    <t>Chu, Yaohan</t>
  </si>
  <si>
    <t>Academic Press</t>
  </si>
  <si>
    <t>Fisher2005399</t>
  </si>
  <si>
    <t>10.1016/B978-155860766-8/50013-8</t>
  </si>
  <si>
    <t>Chapter 9 - The Run-time System</t>
  </si>
  <si>
    <t xml:space="preserve">Publisher Summary Traditionally, most run-time problems have been the province of the operating system. However, the correspondence between embedded and mainstream operating systems is quite rough. Common mainstream operating system features such as virtual memory and file system support are not always needed by embedded applications. Conversely, few mainstream operating systems support real-time processing or code compression. Some embedded systems have their own proprietary code that handles operating system-like tasks. These are called microkernels or monitors, depending on their degree of complexity. All of these types of support are lumped into the run-time system, and discusses aspects of them in this chapter. This chapter covers a selection of topics that relate to embedded run-time support. It begins with the support for multiple contexts, which is necessary even in uniprocessor systems because of the realities of I/O processing and program errors. It continues with the application binary interface (ABI), which is a contract between compile-time software and run-time software in a manner similar to the way the ISA\ is a contract between compile-time software and run-time hardware. Next, it covers software code compression whose hardware aspects are discussed elsewhere in this book. It describes and surveys the current set of commercially available embedded operating systems. The last section briefly covers multithreading and multiprocessing, which are migrating into embedded systems. </t>
  </si>
  <si>
    <t>399 - 442</t>
  </si>
  <si>
    <t>http://www.sciencedirect.com/science/article/pii/B9781558607668500138</t>
  </si>
  <si>
    <t>Auslander1995811</t>
  </si>
  <si>
    <t>10.1016/0957-4158(95)00042-4</t>
  </si>
  <si>
    <t>Auslander, David M.; Huang, An-Chyau &amp; Lemkin, Mark</t>
  </si>
  <si>
    <t>A design and implementation methodology for real time control of mechanical systems</t>
  </si>
  <si>
    <t xml:space="preserve">Real time software forms the core of mechatronic systems. It provides the medium for implementation of far more complex decision making than had been possible with previous technologies. This paper describes a methodology for the design of real time software for control and for its portable implementation. In addition to automated generation of engineering documentation, the method provides for production of diagnostic audit trail information and a means for comparative performance evaluation. </t>
  </si>
  <si>
    <t>Mechatronics</t>
  </si>
  <si>
    <t>811 - 832</t>
  </si>
  <si>
    <t>http://www.sciencedirect.com/science/article/pii/0957415895000424</t>
  </si>
  <si>
    <t>Stoyenko199261</t>
  </si>
  <si>
    <t>10.1016/0164-1212(92)90046-M</t>
  </si>
  <si>
    <t>Stoyenko, Alexander D.</t>
  </si>
  <si>
    <t>The evolution and state-of-the-art of real-time languages</t>
  </si>
  <si>
    <t xml:space="preserve">Real-time computing applications are among the very earliest of all computing applications, and their use continues to grow at a rapid pace after 40 years. Many programming languages have been used to develop todayś real-time software. We attempt to define appropriate requirements for a real-time language and undertake a chronological survey and assessment of languages representative of the many real-time languages designed and used. Following the survey, we draw conclusions and speculate on what future real-time language work may or should bring. </t>
  </si>
  <si>
    <t>61 - 83</t>
  </si>
  <si>
    <t>http://www.sciencedirect.com/science/article/pii/016412129290046M</t>
  </si>
  <si>
    <t>Debaere1986213</t>
  </si>
  <si>
    <t>10.1016/0165-6074(86)90046-3</t>
  </si>
  <si>
    <t>Debaere, E. H. &amp; Campenhout, J. M. Van</t>
  </si>
  <si>
    <t>A shared-memory modula-2 multiprocessor for real-time control applications</t>
  </si>
  <si>
    <t xml:space="preserve">Real-time control applications pose particular implementation difficulties, caused by the required low latency to external events, the highly concurrent nature of the application software, and the reliability requirements usually associated with control. The implementation of concurrent real-time software is typically done at the machine language level, which is difficult, costly and non-portable. In this paper, we propose a shared-memory multiprocessor realisation of Modula-2 as a possible high-level language environment for real-time control applications. The implementation is well suited to support dynamic processor allocation and quick runtime response to external events. </t>
  </si>
  <si>
    <t>213 - 220</t>
  </si>
  <si>
    <t>http://www.sciencedirect.com/science/article/pii/0165607486900463</t>
  </si>
  <si>
    <t>Fritzsche, R. &amp; Siemers, C.</t>
  </si>
  <si>
    <t>Scheduling of time enhanced c (TEC)</t>
  </si>
  <si>
    <t>Real-time systems mainly consist of time or event-triggered tasks that must satisfy deadline-constraints and other limitations to the execution time. Scheduling of them is a common problem especially if no operating system can be used because of limited resources like code-size and CPU power. Previous approaches deal with multi-frame models to split tasks into smaller subtask that may be arranged at compile-time in a static way to cope with given deadlines. Handling of non-periodic events and context-switching problems demand a more dynamic scheduling. This paper presents an approach of using manually given information for timing constraints in order to rearrange the code to satisfy the deadlines automatically. The presented design is still able to handle events and to force the given functions to cooperate. Supporting hardware for producing timing-events may further help the system to organize the program-flow.</t>
  </si>
  <si>
    <t>dynamic scheduling;multiprogramming;real-time systems;software engineering;CPU power;context switching problem;deadline constraint;dynamic scheduling;event triggered task;multiframe model;nonperiodic event;program flow;real time system;split task;time enhanced C;timing constraint;Context;Switches;application-internal scheduler;forced cooperative design;multi-frame tasks;semi-dynamic scheduling;time-enhanced language</t>
  </si>
  <si>
    <t>2010 World Automation Congress</t>
  </si>
  <si>
    <t>10.1109/2.248880</t>
  </si>
  <si>
    <t>Gupta, R. K.; Claudionor, N. C. &amp; Micheli, G. De</t>
  </si>
  <si>
    <t>Program implementation schemes for hardware-software systems</t>
  </si>
  <si>
    <t>Recent advances in the design and synthesis of integrated circuits have prompted system architects to investigate computer aided design methods for systems that contain both application-specific and predesigned reprogrammable components. For the most part, we can apply high level synthesis techniques to synthesis of systems containing processors by treating the latter as a generalized resource. However, the problem is more complex, since the software on the processor implements system functionality in an instruction-driven manner with a statically allocated memory space, whereas ASICs operate as data driven reactive elements. Due to these differences in computational models and primitive operations in hardware and software, a new formulation of the problem of cosynthesis is needed. The authors present their cosynthesis approach. They specify system behavior using HardwareC, a hardware description language (HDL) that has a C-like syntax and supports timing and resource constraints. It also supports specification of unbounded and unknown delay operations that can arise from data-dependent decisions and external synchronization operations. The particular choice of a HDL to specify system functionality is immaterial for the cosynthesis formulation here, and other HDLs such as Verilog could be used.&lt;&gt;</t>
  </si>
  <si>
    <t>CAD;software tools;specification languages;HardwareC;application-specific;computer aided design methods;cosynthesis;data-dependent decisions;external synchronization;hardware description language;hardware-software systems;predesigned reprogrammable components;system behavior;Application specific integrated circuits;Clocks;Computational modeling;Delay;Dynamic scheduling;Hardware design languages;Integrated circuit synthesis;Microprocessors;Software systems;Timing</t>
  </si>
  <si>
    <t>Computer</t>
  </si>
  <si>
    <t>10.1109/WCNC.2007.418</t>
  </si>
  <si>
    <t>Suh, C.; Joung, J. E. &amp; Ko, Y. B.</t>
  </si>
  <si>
    <t>New RF Models of the TinyOS Simulator for IEEE 802.15.4 Standard</t>
  </si>
  <si>
    <t>Recently, wireless sensor networks have gained increasing attention from the industry as well as academia. Various research issues related with sensor networks are intensively proposed, and they are evaluated by some network simulators or real sensor platforms. One of the well-known simulators for wireless sensor networks is called TOSSIM. It can simulate with TinyOS source codes on the real testbed without any significant modifications. Although TOSSIMś architecture and interfaces are well designed for wireless sensor networks based on IEEE 802.15.4 standards, its current RF model is too simple to support main features of the PHY stack of the IEEE 802.15.4. In order to enhance the accuracy of wireless simulation results and implement IEEE 802.15.4 standard, we design a new wireless propagation model and RF physical stack based on the two-ray ground path loss model and CC2420 RF transceiver. Our work contributes on the performance evaluation areas of wireless sensor networks and IEEE 802.15.4 WPAN standard using simulations.</t>
  </si>
  <si>
    <t>IEEE standards;personal area networks;source coding;telecommunication standards;transceivers;wireless sensor networks;CC2420 RF transceiver;IEEE 802.15.4 standard;RF models;RF physical stack;TOSSIM;TinyOS simulator;WPAN standard;source codes;wireless propagation model;wireless sensor networks;Hardware;Intelligent sensors;Operating systems;Propagation losses;Radio frequency;Sensor systems;Transceivers;Wireless application protocol;Wireless communication;Wireless sensor networks</t>
  </si>
  <si>
    <t>2236-2240</t>
  </si>
  <si>
    <t>2007 IEEE Wireless Communications and Networking Conference</t>
  </si>
  <si>
    <t>Dardenne19933</t>
  </si>
  <si>
    <t>10.1016/0167-6423(93)90021-G</t>
  </si>
  <si>
    <t>Dardenne, Anne; van Lamsweerde, Axel &amp; Fickas, Stephen</t>
  </si>
  <si>
    <t>Goal-directed requirements acquisition</t>
  </si>
  <si>
    <t xml:space="preserve">Requirements analysis includes a preliminary acquisition step where a global model for the specification of the system and its environment is elaborated. This model, called requirements model, involves concepts that are currently not supported by existing formal specification languages, such as goals to be achieved, agents to be assigned, alternatives to be negotiated, etc. The paper presents an approach to requirements acquisition which is driven by such higher-level concepts. Requirements models are acquired as instances of a conceptual meta-model. The latter can be represented as a graph where each node captures an abstraction such as, e.g., goal, action, agent, entity, or event, and where the edges capture semantic links between such abstractions. Well-formedness properties on nodes and links constrain their instances—that is, elements of requirements models. Requirements acquisition processes then correspond to particular ways of traversing the meta-model graph to acquire appropriate instances of the various nodes and links according to such constraints. Acquisition processes are governed by strategies telling which way to follow systematically in that graph; at each node specific tactics can be used to acquire the corresponding instances. The paper describes a significant portion of the meta-model related to system goals, and one particular acquisition strategy where the meta-model is traversed backwards from such goals. The meta-model and the strategy are illustrated by excerpts of a university library system. </t>
  </si>
  <si>
    <t xml:space="preserve">Requirements engineering, specification acquisition, nonfunctional requirements, conceptual modeling, domain analysis, meta-level inference, specification reuse </t>
  </si>
  <si>
    <t>1–2</t>
  </si>
  <si>
    <t>http://www.sciencedirect.com/science/article/pii/016764239390021G</t>
  </si>
  <si>
    <t>10.1109/FPL.2010.85</t>
  </si>
  <si>
    <t>Chang, D. W.; Jenkins, C. D.; Garcia, P. C.; Gilani, S. Z.; Aguilera, P.; Nagarajan, A.; Anderson, M. J.; Kenny, M. A.; Bauer, S. M.; Schulte, M. J. &amp; Compton, K.</t>
  </si>
  <si>
    <t>ERCBench: An Open-Source Benchmark Suite for Embedded and Reconfigurable Computing</t>
  </si>
  <si>
    <t>Researchers in embedded and reconfigurable computing are often hindered by a lack of suitable benchmarks with which to accurately evaluate their work. Without a suitable benchmark suite, researchers use either outdated, unrealistic benchmarks or spend valuable time creating their own. In this paper, we present ERCBench - a freely-available, open-source benchmark suite geared towards embedded and reconfigurable computing research. ERCBench benchmarks represent a variety of application areas, including multimedia processing, wireless communications, and cryptography. They consist of synthesizable Verilog models for hardware accelerators and hybrid hardware/software applications that combine software-based control flow with hardware-based computation tasks.</t>
  </si>
  <si>
    <t>benchmark testing;hardware description languages;public domain software;reconfigurable architectures;ERCBench;Verilog model;embedded computing;hardware accelerator;hardware-based computation;open source benchmark suite;reconfigurable computing;software- based control flow;benchmarks;embedded computing;open-source;reconfigurable computing</t>
  </si>
  <si>
    <t>408-413</t>
  </si>
  <si>
    <t>2010 International Conference on Field Programmable Logic and Applications</t>
  </si>
  <si>
    <t>Nitta2006</t>
  </si>
  <si>
    <t>10.1007/11776178_11</t>
  </si>
  <si>
    <t>Nitta, Christopher; Pandey, Raju &amp; Ramin, Yann</t>
  </si>
  <si>
    <t>Y-Threads: Supporting Concurrency in Wireless Sensor Networks</t>
  </si>
  <si>
    <t>Resource constrained systems often are programmed using an event-based model. Many applications do not lend themselves well to an event-based approach, but preemptive multithreading pre-allocates resources that cannot be used even while not in use by the owning thread. In this paper, we propose a hybrid approach called Y-Threads. Y-Threads provide separate small stacks for blocking portions of applications, while allowing for shared stacks for non-blocking computations. We have implemented Y-Threads on Mica and Telos wireless sensor network platforms. The results show that Y-Threads provide a preemptive multithreaded programming model with resource utilization closer to an event-based approach. In addition, relatively large memory buffers can be allocated for temporary use with less overhead than conventional dynamic memory allocation methods.</t>
  </si>
  <si>
    <t>978-3-540-35228-0</t>
  </si>
  <si>
    <t>169--184</t>
  </si>
  <si>
    <t>https://doi.org/10.1007/11776178_11</t>
  </si>
  <si>
    <t>Distributed Computing in Sensor Systems: Second IEEE International Conference, DCOSS 2006, San Francisco, CA, USA, June 18-20, 2006. Proceedings</t>
  </si>
  <si>
    <t>Gibbons, Phillip B.; Abdelzaher, Tarek; Aspnes, James &amp; Rao, Ramesh</t>
  </si>
  <si>
    <t>Berry2014</t>
  </si>
  <si>
    <t>10.1007/978-3-319-04483-5_1</t>
  </si>
  <si>
    <t>Berry, Gérard &amp; Serrano, Manuel</t>
  </si>
  <si>
    <t>Hop and HipHop: Multitier Web Orchestration</t>
  </si>
  <si>
    <t>Rich applications merge classical computing, client-server concurrency, web-based interfaces, and the complex time- and event-based reactive programming found in embedded systems. To handle them, we extend the Hop web programming platform by HipHop, a domain-specific language dedicated to event-based process orchestration. Borrowing the synchronous reactive model of Esterel, HipHop is based on synchronous concurrency and preemption primitives that are known to be key components for the modular design of complex reactive behaviors. HipHop departs from Esterel by its ability to handle the dynamicity of Web applications, thanks to the reflexivity of Hop. Using a music player example, we show how to modularly build a non-trivial Hop application using HipHop orchestration code.</t>
  </si>
  <si>
    <t>978-3-319-04483-5</t>
  </si>
  <si>
    <t>1--13</t>
  </si>
  <si>
    <t>https://doi.org/10.1007/978-3-319-04483-5_1</t>
  </si>
  <si>
    <t>Distributed Computing and Internet Technology: 10th International Conference, ICDCIT 2014, Bhubaneswar, India, February 6-9, 2014. Proceedings</t>
  </si>
  <si>
    <t>Natarajan, Raja</t>
  </si>
  <si>
    <t>Liu19941</t>
  </si>
  <si>
    <t>10.1016/0096-0551(94)90011-6</t>
  </si>
  <si>
    <t>Liu, Leo YuHsiang &amp; Shyamasundar, R. K.</t>
  </si>
  <si>
    <t>RT-CDL: A distributed real-time design language and its operational semantics</t>
  </si>
  <si>
    <t xml:space="preserve">RT-CDL, real-time common design language, has been designed to support a compositional methodology for the development of reliable real-time reactive systems. The primary goal of the RT-CDL project is to provide a tool to bridge the gap between specification and realization of programs. The language is based on the event-action model and overcomes several limitations of existing real-time languages. In this paper, we discuss the formal operational semantics of RT-CDL as well as its interesting language features. The semantics employs Plotkinś labeled transition systems using the maximal parallelism model of Salwicki and Müldner. Our investigation reveals that the language features provided by RT-CDL are indeed suitable for a spectrum of real-time applications. We illustrate the features through an example of a dialling controller. </t>
  </si>
  <si>
    <t xml:space="preserve">action set, compositionality principle, labeled transition systems, maximal parallelism model non-buffered, broadcast, operational semantics, reactive systems, responsiveness, timing constraints </t>
  </si>
  <si>
    <t>http://www.sciencedirect.com/science/article/pii/0096055194900116</t>
  </si>
  <si>
    <t>10.1109/TC.2013.28</t>
  </si>
  <si>
    <t>Andalam, S.; Roop, P. S.; Girault, A. &amp; Traulsen, C.</t>
  </si>
  <si>
    <t>A Predictable Framework for Safety-Critical Embedded Systems</t>
  </si>
  <si>
    <t>Safety-critical embedded systems, commonly found in automotive, space, and health-care, are highly reactive and concurrent. Their most important characteristics are that they require both functional and timing correctness. C has been the language of choice for programming such systems. However, C lacks many features that can make the design process of such systems seamless while also maintaining predictability. This paper addresses the need for a C-based design framework for achieving time predictability. To this end, we propose the PRET-C language and the ARPRET architecture. PRET-C offers a small set of extensions to a subset of C to facilitate effective concurrent programming. We present a new synchronous semantics for PRET-C. It guarantees that all PRET-C programs are deterministic, reactive, and provides thread-safe communication via shared memory access. This simplifies considerably the design of safety-critical systems. We also present the architecture of a precision timed machine (PRET) called ARPRET. It offers the ability to design time predictable architectures through simple customizations of soft-core processors. We have designed ARPRET particularly for efficient and predictable execution of PRET-C. We demonstrate through extensive benchmarking that PRET-C based system design excels in comparison to existing C-based paradigms. We also qualitatively compare our approach to the Berkeley-Columbia PRET approach. We have demonstrated that the proposed approach provides an ideal framework for designing and validating safety-critical embedded systems.</t>
  </si>
  <si>
    <t>C language;embedded systems;multi-threading;programming language semantics;safety-critical software;shared memory systems;ARPRET;ARPRET architecture;Berkeley-Columbia PRET approach;C-based design framework;PRET-C language;PRET-C programs;Precision Timed C language;architecture of a precision timed machine;concurrent programming;deterministic programs;lightweight multithreaded language;reactive programs;safety-critical embedded systems;shared memory access;soft-core processors;synchronous semantics;thread-safe communication;time predictable architectures;Computer architecture;Instruction sets;Programming;Real-time systems;Semantics;Timing;PRET;PRET-C;Safety-critical systems;WCET;WCRT;synchronous languages;time predictability</t>
  </si>
  <si>
    <t>1600-1612</t>
  </si>
  <si>
    <t>10.1109/Trustcom.2015.608</t>
  </si>
  <si>
    <t>Rakadjiev, E.; Shimosawa, T.; Mine, H. &amp; Oshima, S.</t>
  </si>
  <si>
    <t>Parallel SMT Solving and Concurrent Symbolic Execution</t>
  </si>
  <si>
    <t>Satisfiability Modulo Theories (SMT) solving is a fundamental tool in numerous areas of computer science, where problems are expressed as logical formulas whose satisfiability has to be decided. State-of-the-art solvers can handle many real-world problems efficiently, however, SMT solving is an NP-hard problem, and the strong reliance on the solvers typically makes them the dominating performance hot spot of the systems utilizing them. Symbolic execution is a software analysis method used for automated high-coverage test generation, among others. It relies heavily on SMT solving and spends substantial amount of its run time, commonly more than 90%, in solver activities. In this paper, we investigate how symbolic execution can benefit from the use of general-purpose, parallel SMT solving. We present design, prototypical implementation, and evaluation of a linearly scalable SMT solver cluster and an extension of the KLEE symbolic execution engine, offering concurrent execution and asynchronous constraint solving. We show that, depending on the characteristics of the program being analyzed, KLEEś performance is improved by up to 7.6x with the help of our approach.</t>
  </si>
  <si>
    <t>computability;computational complexity;concurrency control;constraint handling;parallel processing;program diagnostics;KLEE symbolic execution engine;NP-hard problem;asynchronous constraint solving;automated high-coverage test generation;concurrent symbolic execution;linearly scalable SMT solver cluster;logical formulas;parallel SMT solving;satisfiability modulo theories;software analysis method;Computer science;Concurrent computing;Data structures;Explosions;Scalability;Search problems;Software;Asynchronous SMT Solving;Concurrent Symbolic Execution;Distributed SMT Solving;Parallel SMT Solving;SMT Solving;Symbolic Execution</t>
  </si>
  <si>
    <t>17-26</t>
  </si>
  <si>
    <t>2015 IEEE Trustcom/BigDataSE/ISPA</t>
  </si>
  <si>
    <t>Negele2017</t>
  </si>
  <si>
    <t>10.1007/978-3-319-61756-5_2</t>
  </si>
  <si>
    <t>Negele, Florian; Friedrich, Felix; Oh, Suwon &amp; Egger, Bernhard</t>
  </si>
  <si>
    <t>On the Design and Implementation of an Efficient Lock-Free Scheduler</t>
  </si>
  <si>
    <t>Schedulers for symmetric multiprocessing (SMP) machines use sophisticated algorithms to schedule processes onto the available processor cores. Hardware-dependent code and the use of locks to protect shared data structures from simultaneous access lead to poor portability, the difficulty to prove correctness, and a myriad of problems associated with locking such as limiting the available parallelism, deadlocks, starvation, interrupt handling, and so on. In this work we explore what can be achieved in terms of portability and simplicity in an SMP scheduler that achieves similar performance to state-of-the-art schedulers. By strictly limiting ourselves to only lock-free data structures in the scheduler, the problems associated with locking vanish altogether. We show that by employing implicit cooperative scheduling, additional guarantees can be made that allow novel and very efficient implementations of memory-efficient unbounded lock-free queues. Cooperative multitasking has the additional benefit that it provides an extensive hardware independence. It even allows the scheduler to be used as a runtime library for applications running on top of standard operating systems. In a comparison against Windows Server and Linux running on up to 64 cores we analyze the performance of the lock-free scheduler and show that it matches or even outperforms the performance of these two state-of-the-art schedulers in a variety of benchmarks.</t>
  </si>
  <si>
    <t>978-3-319-61756-5</t>
  </si>
  <si>
    <t>22--45</t>
  </si>
  <si>
    <t>https://doi.org/10.1007/978-3-319-61756-5_2</t>
  </si>
  <si>
    <t>Job Scheduling Strategies for Parallel Processing: 19th and 20th International Workshops, JSSPP 2015, Hyderabad, India, May 26, 2015 and JSSPP 2016, Chicago, IL, USA, May 27, 2016, Revised Selected Papers</t>
  </si>
  <si>
    <t>Desai, Narayan &amp; Cirne, Walfredo</t>
  </si>
  <si>
    <t>Bjørk2013</t>
  </si>
  <si>
    <t>10.1007/s11334-012-0184-5</t>
  </si>
  <si>
    <t>Bjørk, Joakim; de Boer, Frank S.; Johnsen, Einar Broch; Schlatte, Rudolf &amp; Tapia Tarifa, S. Lizeth</t>
  </si>
  <si>
    <t>User-defined schedulers for real-time concurrent objects</t>
  </si>
  <si>
    <t>Scheduling concerns the allocation of processors to processes, and is traditionally associated with low-level tasks in operating systems and embedded devices. However, modern software applications with soft real-time requirements need to control application-level performance. High-level scheduling control at the application level may complement general purpose OS level scheduling to fine-tune performance of a specific application, by allowing the application to adapt to changes in client traffic on the one hand and to low-level scheduling on the other hand. This paper presents an approach to express and analyze application-specific scheduling decisions during the software design stage. For this purpose, we integrate support for application-level scheduling control in a high-level object-oriented modeling language, Real-Time ABS, in which executable specifications of method calls are given deadlines and real-time computational constraints. In Real-Time ABS, flexible application-specific schedulers may be specified by the user, i.e., developer, at the abstraction level of the high-level modeling language itself and associated with concurrent objects at creation time. Tool support for Real-Time ABS is based on an abstract interpreter that supports simulations and measurements of systems at the design stage.</t>
  </si>
  <si>
    <t>29--43</t>
  </si>
  <si>
    <t>https://doi.org/10.1007/s11334-012-0184-5</t>
  </si>
  <si>
    <t>Lopes2009</t>
  </si>
  <si>
    <t>10.1007/978-3-540-89707-1_2</t>
  </si>
  <si>
    <t>Lopes, Luís; Martins, Francisco &amp; Barros, João</t>
  </si>
  <si>
    <t>Programming Wireless Sensor Networks</t>
  </si>
  <si>
    <t>Sensor networks can be viewed as a collection of tiny, low-cost devices programmed to sense the physical world and that communicate over radio links [12]. The devices are commonly called motes or smart dust [676], in allusion to their computational and sensing capabilities, as well as their increasingly small size.</t>
  </si>
  <si>
    <t>978-3-540-89707-1</t>
  </si>
  <si>
    <t>25--41</t>
  </si>
  <si>
    <t>https://doi.org/10.1007/978-3-540-89707-1_2</t>
  </si>
  <si>
    <t>Middleware for Network Eccentric and Mobile Applications</t>
  </si>
  <si>
    <t>Garbinato, Benoît; Miranda, Hugo &amp; Rodrigues, Luís</t>
  </si>
  <si>
    <t>Ma2015</t>
  </si>
  <si>
    <t>10.1007/978-3-662-46248-5_17</t>
  </si>
  <si>
    <t>Ma, Zhiqiang; Wang, Achuan &amp; Guo, Jifeng</t>
  </si>
  <si>
    <t>Implementation of Dijkstraś Token Circulation on Sensor Network</t>
  </si>
  <si>
    <t>Sensor networks can consist of large number of sensors. Often, sensors networks use low cost units and thus a subject to malfunctions that can bring the system to inconsistent states. After deployment, the system can be situated in places that are hard to reach and therefore manual reboot operations are undesirable and even unfeasible. Therefore, it is imperative to consider the eventual recovery of arbitrary fault when designing sensor networks. Dijkstraś algorithm is an important foundation of self-managing computer system and fault-tolerance computing system in distributed systems, since it allows a distributed system to recover from arbitrary starting state within a finite time. The arbitrary starting state ca model arbitrary failure (as long as the code segment stays correct). Another key advantage of Dijkstraś asynchronous algorithm is that no global clock is needed. This project tests an implementation of Dijkstraś algorithm using snapshotting techniques that we developed in an earlier work. These sensors can initiate from any state but they come into a consistent one after several cycles of running. We demonstrate the usefulness of our testing technique.</t>
  </si>
  <si>
    <t>978-3-662-46248-5</t>
  </si>
  <si>
    <t>137--143</t>
  </si>
  <si>
    <t>https://doi.org/10.1007/978-3-662-46248-5_17</t>
  </si>
  <si>
    <t>Intelligent Computation in Big Data Era: International Conference of Young Computer Scientists, Engineers and Educators, ICYCSEE 2015, Harbin, China, January 10-12, 2015. Proceedings</t>
  </si>
  <si>
    <t>Wang, Hongzhi; Qi, Haoliang; Che, Wanxiang; Qiu, Zhaowen; Kong, Leilei; Han, Zhongyuan; Lin, Junyu &amp; Lu, Zeguang</t>
  </si>
  <si>
    <t>10.1109/DATE.2012.6176441</t>
  </si>
  <si>
    <t>Marongiu, A.; Burgio, P. &amp; Benini, L.</t>
  </si>
  <si>
    <t>Fast and lightweight support for nested parallelism on cluster-based embedded many-cores</t>
  </si>
  <si>
    <t>Several recent many-core accelerators have been architected as fabrics of tightly-coupled shared memory clusters. A hierarchical interconnection system is used - with a crossbar-like medium inside each cluster and a network-on-chip (NoC) at the global level - which make memory operations non-uniform (NUMA). Nested parallelism represents a powerful programming abstraction for these architectures, where a first level of parallelism can be used to distribute coarse-grained tasks to clusters, and additional levels of fine-grained parallelism can be distributed to processors within a cluster. This paper presents a lightweight and highly optimized support for nested parallelism on cluster-based embedded many-cores. We assess the costs to enable multi-level parallelization and demonstrate that our techniques allow to extract high degrees of parallelism.</t>
  </si>
  <si>
    <t>embedded systems;network-on-chip;shared memory systems;NUMA;NoC;cluster based embedded manycores;fine grained parallelism;hierarchical interconnection system;manycore accelerators;memory operations nonuniform;nested parallelism;network-on-chip;programming abstraction;shared memory clusters;Arrays;Instruction sets;Parallel processing;Programming;Synchronization</t>
  </si>
  <si>
    <t>105-110</t>
  </si>
  <si>
    <t>2012 Design, Automation Test in Europe Conference Exhibition (DATE)</t>
  </si>
  <si>
    <t>10.1109/43.736181</t>
  </si>
  <si>
    <t>Macii, E.; Pedram, M. &amp; Somenzi, F.</t>
  </si>
  <si>
    <t>High-level power modeling, estimation, and optimization</t>
  </si>
  <si>
    <t>Silicon area, performance, and testability have been, so far, the major design constraints to be met during the development of digital very-large-scale-integration (VLSI) systems. In recent years, however, things have changed; increasingly, power has been given weight comparable to the other design parameters. This is primarily due to the remarkable success of personal computing devices and wireless communication systems, which demand high-speed computations with low power consumption. In addition, there exists a strong pressure for manufacturers of high-end products to keep power under control, due to the increased costs of packaging and cooling this type of device. Last, the need of ensuring high circuit reliability has turned out to be more stringent. The availability of tools for the automatic design of low-power VLSI systems has thus become necessary. More specifically, following a natural trend, the interests of the researchers have lately shifted to the investigation of power modeling, estimation, synthesis, and optimization techniques that account for power dissipation during the early stages of the design flow. This paper surveys representative contributions to this area that have appeared in the recent literature</t>
  </si>
  <si>
    <t>VLSI;circuit optimisation;design for testability;high level synthesis;integrated circuit design;integrated circuit modelling;integrated circuit reliability;low-power electronics;VLSI;automatic design;circuit optimization;circuit reliability;cooling;design constraints;design flow;design parameters;estimation;high-end products;high-level power modeling;high-speed computations;low-power VLSI systems;power consumption;power dissipation;power modeling;testability;wireless communication systems;Automatic control;Energy consumption;Manufacturing;Power system modeling;Pressure control;Silicon;System testing;Temperature control;Very large scale integration;Wireless communication</t>
  </si>
  <si>
    <t>1061-1079</t>
  </si>
  <si>
    <t>Colnarič2008</t>
  </si>
  <si>
    <t>10.1007/978-1-84800-052-0_4</t>
  </si>
  <si>
    <t>Programming of Embedded Systems</t>
  </si>
  <si>
    <t>Similar to the development in other domains of embedded systems, in practice control applications are often programmed by improper means. For a number of pragmatic reasons, the same methods, techniques, and programming languages as for general-purpose desktop applications are employed. One of the reasons for this is common knowledge of programming: the languages and methods learned can do the job to a certain extent, so most practitioners use them with little concern about the rather specific circumstances of embedded systems</t>
  </si>
  <si>
    <t>978-1-84800-052-0</t>
  </si>
  <si>
    <t>107--163</t>
  </si>
  <si>
    <t>https://doi.org/10.1007/978-1-84800-052-0_4</t>
  </si>
  <si>
    <t>Distributed Embedded Control Systems: Improving Dependability with Coherent Design</t>
  </si>
  <si>
    <t>Shin20061304</t>
  </si>
  <si>
    <t>10.1016/j.jpdc.2006.06.003</t>
  </si>
  <si>
    <t>Shin, Chulho; Lee, Seong-Won &amp; Gaudiot, Jean-Luc</t>
  </si>
  <si>
    <t>Adaptive dynamic thread scheduling for simultaneous multithreaded architectures with a detector thread</t>
  </si>
  <si>
    <t xml:space="preserve">Simultaneous multithreading (SMT) is an architectural technique that improves resource utilization by allowing instructions from multiple threads to coexist in a processor and share resources. However, earlier studies have shown that the performance of an SMT\ architecture begins to saturate as the number of coexisting threads increases beyond four. We show that no single fetch policy can be the best solution during the entire execution time and that a significant performance improvement can be attained by dynamically switching the fetch policies. We propose an implementation method which includes an extremely lightweight thread to control fetch policies (a detector thread) and a processor architecture to run the detector thread without impact on the user application threads. We evaluate various heuristics for the detector thread to determine the best fetch policies. We show that, with eight threads running on our simulated SMT, the proposed approach can outperform fixed scheduling mechanisms by up to 30%. </t>
  </si>
  <si>
    <t xml:space="preserve">Simultaneous multithreading, Fetch policy, Detector thread, Adaptive dynamic thread scheduling </t>
  </si>
  <si>
    <t>1304 - 1321</t>
  </si>
  <si>
    <t>http://www.sciencedirect.com/science/article/pii/S0743731506001286</t>
  </si>
  <si>
    <t>10.1109/MICRO.2006.13</t>
  </si>
  <si>
    <t>Palatin, P.; Lhuillier, Y. &amp; Temam, O.</t>
  </si>
  <si>
    <t>CAPSULE: Hardware-Assisted Parallel Execution of Component-Based Programs</t>
  </si>
  <si>
    <t>Since processor performance scalability will now mostly be achieved through thread-level parallelism, there is a strong incentive to parallelize a broad range of applications, including those with complex control flow and data structures. And writing parallel programs is a notoriously difficult task. In this article, among the many issues associated with writing parallel programs, we focus on finding the appropriate parallelism granularity, and efficiently mapping tasks with complex control and dataflow to threads. We propose to relieve the user and compiler of both tasks by delegating the parallelization decision to the architecture at run-time, through a combination of hardware and software support and a tight dialogue between both. For the software support, we leverage an increasingly popular approach in software engineering, called component-based programming; the component contract assumes tight encapsulation of code and data for easy manipulation. Previous research works have shown that it is possible to augment components with the ability to split/spawn, providing a simple and fitting approach for programming parallel applications with complex control and data structures. However, such environments still require the programmer to determine the appropriate granularity of parallelism, and spawning incurs significant overheads due to software run-time system management. For that purpose, we provide an environment with the ability to spawn conditionally depending on available hardware resources, and we delegate spawning decisions and actions to the architecture. This conditional spawning is implemented through frequent hardware resource probing by the program. This, in turn, enables rapid adaptation to varying workload conditions, data sets and hardware resources. Furthermore, thanks to appropriate combined hardware and compiler support, the probing has no significant overhead on program performance. We demonstrate this approach on an 8-context SMT, several non-t- rivial algorithms and re-engineered SPEC CINT2000 benchmarks, written using component syntax processed by our toolchain. We achieve speedups ranging from 1.1 to 3.0 on our test suite</t>
  </si>
  <si>
    <t>data encapsulation;multi-threading;object-oriented programming;parallel programming;program compilers;software tools;CAPSULE;component-based programs;conditional spawning;hardware-assisted parallel execution;parallel programs;parallelism granularity;program compiler;software run-time system management;software toolchain;Computer architecture;Contracts;Data structures;Encapsulation;Hardware;Runtime;Scalability;Software engineering;Writing;Yarn</t>
  </si>
  <si>
    <t>247-258</t>
  </si>
  <si>
    <t>2006 39th Annual IEEE/ACM International Symposium on Microarchitecture (MICRO0́6)</t>
  </si>
  <si>
    <t>10.1109/HPCC-CSS-ICESS.2015.292</t>
  </si>
  <si>
    <t>Yunge, D.; Kindt, P.; Balszun, M. &amp; Chakraborty, S.</t>
  </si>
  <si>
    <t>Hybrid Apps: Apps for the Internet of Things</t>
  </si>
  <si>
    <t>Smartphones have become popular mainly because of the large variety of applications they can run. In contrast, most devices in the phoneś environment - e.g., household appliances or environmental sensors - are much less flexible because their functionality is hardcoded at the design time. In order to realize the vision of the Internet of Things (IoT), where all devices communicate with each other to realize joint tasks, it is necessary that these devices are able to extend and adapt their functionalities on-the-fly based on their surrounding. To realize smart functionalities for IoT devices, we propose hybrid Apps, the concept of Smartphone Apps applied to small embedded systems. In contrast with current packaged smart home solutions, where all appliances have to be changed to their smart counterparts at the same time, hybrid Apps permit an incremental and hence feasible deployment of the IoT vision. In this paper we discuss the challenges and opportunities associated with this approach. We argue code interpretation as a candidate reprogramming method for IoT devices and analyzed its feasibility with real-world measurements of key parameters such as computational and energy overhead. While in general, code interpretation incurs a large energy-overhead, we show that for typical IoT applications executed every few seconds, it is as low as 1%.</t>
  </si>
  <si>
    <t>Internet of Things;embedded systems;home computing;smart phones;Internet of Things;IoT applications;IoT devices;candidate reprogramming method;code interpretation;embedded systems;energy-overhead;hybrid apps;packaged smart home solutions;smartphone apps;Hardware;Java;Middleware;Protocols;Random access memory;Temperature sensors;Apps;Code Interpreter;Reprogrammability;Virtual Machines;Wireless Sensor Networks</t>
  </si>
  <si>
    <t>1175-1180</t>
  </si>
  <si>
    <t>Allen1987</t>
  </si>
  <si>
    <t>10.1007/BFb0022113</t>
  </si>
  <si>
    <t>Allen, R. C.</t>
  </si>
  <si>
    <t>Softbus --- An approach to Software Engineering for distributed real-time long-lifetime spacecraft data management systems</t>
  </si>
  <si>
    <t>Software Engineering can be defined as a systematic approach to the development, operation and maintenance of software systems with defined qualities, properties and reliability delivered to a pre-defined schedule and budget. This paper describes an architectural concept and design intended to contribute to software engineering activities in the field of distributed real-time long-lifetime spacecraft on-board data management systems. This architecture is based on the concept of a software bus --- hence the name SOFTBUS. The SOFTBUS is equally applicable to centralised systems which are then capable of later distribution. Application software interfaced to the SOFTBUS is capable of being re-used and is portable. Prototyping and simulation is straightforward. The standard design and associated support tools will enhance potential reliability during the various phases of the software life cycle. The SOFTBUS is designed to accommodate changes in hardware and software technology.</t>
  </si>
  <si>
    <t>978-3-540-48117-1</t>
  </si>
  <si>
    <t>202--211</t>
  </si>
  <si>
    <t>https://doi.org/10.1007/BFb0022113</t>
  </si>
  <si>
    <t>ESEC 8́7: 1st European Software Engineering Conference Strasbourg, France, September 9--11, 1987 Proceedings</t>
  </si>
  <si>
    <t>Nichols, Howard &amp; Simpson, Dan</t>
  </si>
  <si>
    <t>10.1109/DATE.2005.275</t>
  </si>
  <si>
    <t>Software thread integration and synthesis for real-time applications</t>
  </si>
  <si>
    <t>Software thread integration (STI) (Dean, A.G., Proc. 23rd IEEE Real-Time Systems Symp., 2002) and asynchronous STI (ASTI) (Kumar, N.J. et al., Proc. 2004 ACM SIGPLAN/SIGBED Conf. on Languages, Compilers and Tools for Embedded Systems, 2004) are compiler techniques which interleave functions from separate program threads at the assembly language level, creating implicitly multithreaded functions which provide low-cost concurrency on generic hardware. This extends the reach of software and reduces the need to rely upon dedicated hardware. We target applying STI and ASTI to 8 and 16 bit microcontrollers. STI and ASTI extend the performance of commodity low-end microcontrollers through static scheduling techniques, potentially avoiding the need for dedicated hardware or faster clock speeds.</t>
  </si>
  <si>
    <t>assembly language;microcontrollers;multi-threading;processor scheduling;program compilers;assembly language level;asynchronous software thread integration;compiler techniques;dedicated hardware;generic hardware;low-cost concurrency;microcontrollers;multithreaded functions;real-time applications;static scheduling techniques;synthesis;Application software;Assembly systems;Embedded software;Embedded system;Hardware;Microcontrollers;Program processors;Real time systems;Software tools;Yarn</t>
  </si>
  <si>
    <t>68-69 Vol. 1</t>
  </si>
  <si>
    <t>Design, Automation and Test in Europe</t>
  </si>
  <si>
    <t>10.1109/ICUAS.2014.6842273</t>
  </si>
  <si>
    <t>Cekmez, U.; Ozsiginan, M. &amp; Sahingoz, O. K.</t>
  </si>
  <si>
    <t>A UAV path planning with parallel ACO algorithm on CUDA platform</t>
  </si>
  <si>
    <t>Solving the path planning problem of a UAV is a challenging issue especially if there are too many checkpoints to visit. Mainly, the brute force approach is used to find the shortest path in the mission area, which requires too many times to find a solution. Therefore, evolutionary algorithms and swarm intelligence techniques are used to find a feasible solution in an acceptable time. In this study, path planning problem of a UAV is solved by using a highly parallelized Ant Colony Optimization (ACO) algorithm on CUDA platform. The UAV path is constructed for disseminating keys and collecting data from a Wireless Sensor Network, which is previously defined. Due to its simplicity and effectiveness, ACO is selected as a path planning algorithm. However, ACO is not satisfactory if the mission area becomes large and there are an excessive number of checkpoints and/or additional constraints. In order to increase the performance, some parallelization techniques must be used in high performance computing platforms. GPU architecture has emerged as a powerful and low cost architecture for enabling impressive speedups for scientific calculations. Therefore, the parallel structure is constructed on CUDA architecture. The experimental results are compared with the CPU performance of the serial algorithm, and they clearly show that the proposed approach have a great potential for acceleration of ACO and allow to solve many complex tasks such as UAV path planning problem. We also present the execution results with different parameter values to expose the results for the researchers.</t>
  </si>
  <si>
    <t>ant colony optimisation;autonomous aerial vehicles;graphics processing units;mobile robots;parallel architectures;path planning;CUDA platform;GPU architecture;UAV path planning;ant colony optimization;brute force approach;compute unified device architecture;evolutionary algorithms;graphics processing units;parallel ACO algorithm;swarm intelligence techniques;unmanned aerial vehicle;wireless sensor network;Central Processing Unit;Cities and towns;Computer architecture;Graphics processing units;Instruction sets;Path planning;Planning</t>
  </si>
  <si>
    <t>347-354</t>
  </si>
  <si>
    <t>2014 International Conference on Unmanned Aircraft Systems (ICUAS)</t>
  </si>
  <si>
    <t>McPhillips2006</t>
  </si>
  <si>
    <t>10.1007/11799511_23</t>
  </si>
  <si>
    <t>McPhillips, Timothy; Bowers, Shawn &amp; Ludäscher, Bertram</t>
  </si>
  <si>
    <t>Collection-Oriented Scientific Workflows for Integrating and Analyzing Biological Data</t>
  </si>
  <si>
    <t>Steps in scientific workflows often generate collections of results, causing the data flowing through workflows to become increasingly nested. Because conventional workflow components (or actors) typically operate on simple or application-specific data types, additional actors often are required to manage these nested data collections. As a result, conventional workflows become increasingly complex as data becomes more nested. This paper describes a new paradigm for developing scientific workflows that transparently manages nested data collections. Collection-oriented workflows have a number of advantages over conventional approaches including simpler workflow designs (e.g., requiring fewer actors and control-flow constructs) that are invariant under changes in data nesting. Our implementation within the Kepler scientific workflow system enables the explicit representation of collections and collection schemas, concurrent operation over collection contents via multi-level pipeline parallelism, and allows collection-aware actors to be composed readily from conventional actors.</t>
  </si>
  <si>
    <t>978-3-540-36595-2</t>
  </si>
  <si>
    <t>248--263</t>
  </si>
  <si>
    <t>https://doi.org/10.1007/11799511_23</t>
  </si>
  <si>
    <t>Data Integration in the Life Sciences: Third International Workshop, DILS 2006, Hinxton, UK, July 20-22, 2006. Proceedings</t>
  </si>
  <si>
    <t>Leser, Ulf; Naumann, Felix &amp; Eckman, Barbara</t>
  </si>
  <si>
    <t>10.1109/NABIC.2010.5716321</t>
  </si>
  <si>
    <t>Sabir, K. &amp; Lowe, D.</t>
  </si>
  <si>
    <t>Embryonic stream processing using morphogens</t>
  </si>
  <si>
    <t>Stream processing has been shown to be a computing paradigm that is well suited to the distributed processing of massive amounts of continuous real-time data. In stream processing, tasks are distributed across processing nodes and the information flow passes from task to task. The allocation of tasks to nodes has typically been carried out by a centralized task manager. Whilst this allocation approach has allowed optimization of the task allocation for constrained domains, it is likely to suffer problems as the complexity of the processing tasks and the scale of the network rise and the network becomes more dynamic. In this paper we explore the potential for a distributed autonomous task allocation based on an embryonic approach combined with a node differentiation that uses reaction-diffusion techniques. In this approach each processing node contains a full description of the processing tasks, and determines its own optimal role based on interactions with its neighbors. We describe the approach and provide preliminary results that indicate that it is likely to provide elegant scalability and therefore warrants further consideration.</t>
  </si>
  <si>
    <t>biology computing;data analysis;differentiation;distributed processing;optimisation;constrained optimization;distributed autonomous task allocation;distributed processing;embryonic stream processing;information flow;node differentiation;reaction diffusion technique;real time data;task manager;Bioinformatics;Genomics;Robot kinematics;Variable speed drives;Amorphous Computing;Distributed Dataflow;Embryonic Computing;Morphogenics;Stream Processing</t>
  </si>
  <si>
    <t>603-610</t>
  </si>
  <si>
    <t>2010 Second World Congress on Nature and Biologically Inspired Computing (NaBIC)</t>
  </si>
  <si>
    <t>Polishchuk2008</t>
  </si>
  <si>
    <t>10.1007/978-3-540-92862-1_12</t>
  </si>
  <si>
    <t>Polishchuk, Valentin &amp; Suomela, Jukka</t>
  </si>
  <si>
    <t>Optimal Backlog in the Plane</t>
  </si>
  <si>
    <t>Suppose that a cup is installed at every point of a planar set P, and that somebody pours water into the cups. The total rate at which the water flows into the cups is 1. A player moves in the plane with unit speed, emptying the cups. At any time, the player sees how much water there is in every cup. The player has no information on how the water will be poured into the cups in the future; in particular, the pouring may depend on the playerś motion. The backlog of the player is the maximum amount of water in any cup at any time, and the playerś objective is to minimise the backlog. Let D be the diameter of P. If the water is poured at the rate of 1/2 into the cups at the ends of a diameter, the backlog is Ω(D). We show that there is a strategy for the player that guarantees the backlog of O(D), matching the lower bound up to a multiplicative constant. Note that our guarantee is independent of the number of the cups.</t>
  </si>
  <si>
    <t>978-3-540-92862-1</t>
  </si>
  <si>
    <t>141--150</t>
  </si>
  <si>
    <t>https://doi.org/10.1007/978-3-540-92862-1_12</t>
  </si>
  <si>
    <t>Algorithmic Aspects of Wireless Sensor Networks: Fourth International Workshop, ALGOSENSORS 2008, Reykjavik, Iceland, July 2008. Revised Selected Papers</t>
  </si>
  <si>
    <t>Fekete, Sándor P.</t>
  </si>
  <si>
    <t>Currie2006</t>
  </si>
  <si>
    <t>10.1007/s10766-005-0004-8</t>
  </si>
  <si>
    <t>Currie, David; Feng, Xiushan; Fujita, Masahiro; Hu, Alan J.; Kwan, Mark &amp; Rajan, Sreeranga</t>
  </si>
  <si>
    <t>Embedded Software Verification Using Symbolic Execution and Uninterpreted Functions</t>
  </si>
  <si>
    <t>Symbolic simulation and uninterpreted functions have long been staple techniques for formal hardware verification. In recent years, we have adapted these techniques for the automatic, formal verification of low-level embedded software---specifically, checking the equivalence of different versions of assembly language programs. Our approach, though limited in scalability, has proven particularly promising for the intricate code optimizations and complex architectures typical of high-performance embedded software, such as for DSPs and VLIW processors. Indeed, one of our key findings was how easy it was to create or retarget our verification tools to different, even very complex, machines. The resulting tools automatically verified or found previously unknown bugs in several small sequences of industrial and published example code. This paper provides an introduction to these techniques and a review of our results.</t>
  </si>
  <si>
    <t>61--91</t>
  </si>
  <si>
    <t>https://doi.org/10.1007/s10766-005-0004-8</t>
  </si>
  <si>
    <t>vonHanxleden:2009:SCP:1629335.1629366</t>
  </si>
  <si>
    <t>10.1145/1629335.1629366</t>
  </si>
  <si>
    <t>von Hanxleden, Reinhard</t>
  </si>
  <si>
    <t>SyncCharts in C: A Proposal for Light-weight, Deterministic Concurrency</t>
  </si>
  <si>
    <t>SyncCharts in C (SC) extends C with control flow operators for deterministic, light-weight concurrency and preemption. SC is based on SyncCharts, a synchronous variant of Statecharts with a sound formal basis. SC implements concurrency via a simulation of multi-threading, inspired by reactive processing. This approach permits very fast context switches and allows to express SC operators with regular, sequential C code. Thus a concurrent SC program requires neither a special compiler nor OS support for concurrency.  A reference implementation of SC, based on C macros, is available as open source code. SC can be used in a number of scenarios: 1) as a regular programming language, requiring just a C compiler; 2) as an intermediate target language for synthesizing graphical SyncChart models into executable code, in a traceable manner; 3) as instruction set architecture for programming precision timed (PRET) or reactive architectures, abstracting functionality from physical timing; or 4) as a virtual machine instruction set, with a very dense encoding.</t>
  </si>
  <si>
    <t>SyncCharts, esterel, model-based design, multi-threading, reactive processing, statecharts, synchronous programming</t>
  </si>
  <si>
    <t>978-1-60558-627-4</t>
  </si>
  <si>
    <t>225--234</t>
  </si>
  <si>
    <t>http://doi.acm.org/10.1145/1629335.1629366</t>
  </si>
  <si>
    <t>Proceedings of the Seventh ACM International Conference on Embedded Software</t>
  </si>
  <si>
    <t>EMSOFT '09</t>
  </si>
  <si>
    <t>10.1109/REAL.1993.393508</t>
  </si>
  <si>
    <t>Nakajima, T.; Kitayama, T.; Arakawa, H. &amp; Tokuda, H.</t>
  </si>
  <si>
    <t>Integrated management of priority inversion in Real-Time Mach</t>
  </si>
  <si>
    <t>Synchronization and communication are two common sources of priority inversion which may make the behavior of systems unpredictable and unanalyzable. In microkernel-based systems, they are heavily used for building operating system servers and decomposing applications into several tasks. The management of priorities in IPC and synchronization should be integrated using a uniform mechanism since priority inversion occurs if such integration is not supported. Also, a highly preemptable server structure should be provided because the execution in a server may take up too much time. We propose an integrated real-time resource management model, and a real-time server model which solve the above problems. We implemented and evaluated the models in Real-Time Mach using a uniform mechanism. Our approach enables us to build operating system servers and to decompose applications into several tasks without incurring priority inversion</t>
  </si>
  <si>
    <t>operating systems (computers);real-time systems;resource allocation;synchronisation;IPC;Real-Time Mach;communication;microkernel-based systems;operating system servers;preemptable server structure;priority inversion;real-time resource management model;real-time server model;synchronization;unanalyzable;unpredictable;Communication industry;Computer industry;Contracts;Environmental management;Network servers;Operating systems;Protocols;Real time systems;Subspace constraints;Teleconferencing</t>
  </si>
  <si>
    <t>120-130</t>
  </si>
  <si>
    <t>1993 Proceedings Real-Time Systems Symposium</t>
  </si>
  <si>
    <t>10.1145/1878961.1878985</t>
  </si>
  <si>
    <t>Geilen, M. &amp; Stuijk, S.</t>
  </si>
  <si>
    <t>Worst-case performance analysis of Synchronous Dataflow scenarios</t>
  </si>
  <si>
    <t>Synchronous Dataflow (SDF) is a powerful analysis tool for regular, cyclic, parallel task graphs. The behaviour of SDF graphs however is static and therefore not always able to accurately capture the behaviour of modern, dynamic dataflow applications, such as embedded multimedia codecs. An approach to tackle this limitation is by means of scenarios. In this paper we introduce a technique and a tool to automatically analyse a scenario-aware dataflow model for its worst-case performance. A system is specified as a collection of SDF graphs representing individual scenarios of behaviour and a finite state machine that specifies the possible orders of scenario occurrences. This combination accurately captures more dynamic applications and this way provides tighter results than an existing analysis based on a conservative static dataflow model, which is too pessimistic, while looking only at the `worst-case ́individual scenario, without considering scenario transitions, can be too optimistic. We introduce a formal semantics of the model, in terms of (max; +) linear system-theory and in particular (max; +) automata. Leveraging existing results and algorithms from this domain, we give throughput analysis and state space generation algorithms for worst-case performance analysis. The method is implemented in a tool and the effectiveness of the approach is experimentally evaluated.</t>
  </si>
  <si>
    <t>computational complexity;data analysis;data flow analysis;data flow graphs;finite state machines;SDF graph;embedded multimedia codecs;finite state machine;formal semantics;linear system theory;parallel task graph;scenario-aware dataflow model;state space generation algorithm;synchronous dataflow scenario;worst case performance analysis;(max; +) algebra;Synchronous Data Flow;worst-case performance analysis</t>
  </si>
  <si>
    <t>125-134</t>
  </si>
  <si>
    <t>2010 IEEE/ACM/IFIP International Conference on Hardware/Software Codesign and System Synthesis (CODES+ISSS)</t>
  </si>
  <si>
    <t>10.7873/DATE.2013.128</t>
  </si>
  <si>
    <t>von Hanxleden, R.; Mendler, M.; Aguado, J.; Duderstadt, B.; Fuhrmann, I.; Motika, C.; Mercer, S. &amp; OB́rien, O.</t>
  </si>
  <si>
    <t>Sequentially constructive concurrency A conservative extension of the synchronous model of computation</t>
  </si>
  <si>
    <t>Synchronous languages ensure deterministic concurrency, but at the price of heavy restrictions on what programs are considered valid, or constructive. Meanwhile, sequential languages such as C and Java offer an intuitive, familiar programming paradigm but provide no guarantees with regard to deterministic concurrency. The sequentially constructive model of computation (SC MoC) presented here harnesses the synchronous execution model to achieve deterministic concurrency while addressing concerns that synchronous languages are unnecessarily restrictive and difficult to adopt. In essence, the SC MoC extends the classical synchronous MoC by allowing variables to be read and written in any order as long as sequentiality expressed in the program provides sufficient scheduling information to rule out race conditions. The SC MoC is a conservative extension in that programs considered constructive in the common synchronous MoC are also SC and retain the same semantics. In this paper, we identify classes of variable accesses, define sequential constructiveness based on the concept of SC-admissible scheduling, and present a priority-based scheduling algorithm for analyzing and compiling SC programs.</t>
  </si>
  <si>
    <t>Computational modeling;Concurrent computing;Electronic mail;Instruction sets;Java;Programming;Schedules</t>
  </si>
  <si>
    <t>581-586</t>
  </si>
  <si>
    <t>2013 Design, Automation Test in Europe Conference Exhibition (DATE)</t>
  </si>
  <si>
    <t>10.1109/TCAD.2006.884859</t>
  </si>
  <si>
    <t>Patel, H. D.; Shukla, S. K. &amp; Bergamaschi, R. A.</t>
  </si>
  <si>
    <t>Heterogeneous Behavioral Hierarchy Extensions for SystemC</t>
  </si>
  <si>
    <t>System level design methodology and language support for high-level modeling enhances productivity for designing complex embedded systems. For an effective methodology, efficiency of simulation and a sound refinement-based implementation path are also necessary. Although some of the recent system level design languages (SLDLs) such as SystemC, SystemVerilog, or SpecC have features for system level abstractions, several essential ingredients are missing from these. We consider: 1) explicit support for multiple models of computation (MoCs) or heterogeneity so that distributed reactive embedded systems with hardware and software components can be easily modeled; 2) the ability to build complex behaviors by hierarchically composing simpler behaviors and the ability to distinguish between structural and heterogeneous behavioral hierarchy; and 3) hierarchical composition of behaviors that belong to distinct MoCs, as essential for successful SLDLs. One important requirement for such an SLDL should be that the simulation semantics are compositional, and hence no flattening of hierarchically composed behaviors are needed for simulation. In this paper, we show how we designed SystemC extensions to facilitates for heterogeneous behavioral hierarchy, compositional simulation semantics, and a simulation kernel that shows up to 40% more efficient than standard SystemC simulation</t>
  </si>
  <si>
    <t>circuit simulation;embedded systems;high level synthesis;logic design;specification languages;SystemC;behavioral decomposition;compositional simulation semantics;distributed reactive embedded systems;heterogeneous behavioral hierarchy;hierarchical finite state machine;hierarchical synchronous data flow;high-level modeling;language support;multiple models of computation;simulation kernel;structural modeling;system level abstractions;system level design;Circuit simulation;Computational modeling;Design methodology;Embedded computing;Embedded software;Embedded system;Hardware design languages;Productivity;Software systems;System-level design;Behavioral decomposition;SystemC;behavioral modeling;embedded system design;heterogeneous behavioral hierarchy;hierarchical finite state machine (HFSM);hierarchical synchronous data flow (SDF);models of computation (MoCs);simulation efficiency;structural modeling;system level designs</t>
  </si>
  <si>
    <t>765-780</t>
  </si>
  <si>
    <t>Lohmann2006</t>
  </si>
  <si>
    <t>10.1007/11741060_6</t>
  </si>
  <si>
    <t>Lohmann, Daniel; Schröder-Preikschat, Wolfgang &amp; Spinczyk, Olaf</t>
  </si>
  <si>
    <t>The Design of Application-Tailorable Operating System Product Lines</t>
  </si>
  <si>
    <t>System software for deeply embedded devices has to cope with a broad variety of requirements and platforms, but especially with strict resource constraints. To compete against proprietary systems (and thereby to facilitate reuse), an operating system product line for deeply embedded systems has to be highly configurable and tailorable. It is therefore crucial that all selectable and configurable features can be encapsulated into fine-grained, exchangeable and reusable implementation components. However, the encapsulation of non-functional properties is often limited, due to their cross-cutting character. Fundamental system policies, like synchronization or activation points for the scheduler, have typically to be reflected in many points of the operating system component code. The presented approach is based on feature modeling, C++ class composition and overcomes the above mentioned problems by means of aspect-oriented programming (AOP). It facilitates a fine-grained encapsulation and configuration of even non-functional properties in system software.</t>
  </si>
  <si>
    <t>978-3-540-33691-4</t>
  </si>
  <si>
    <t>99--117</t>
  </si>
  <si>
    <t>https://doi.org/10.1007/11741060_6</t>
  </si>
  <si>
    <t>Construction and Analysis of Safe, Secure, and Interoperable Smart Devices: Second International Workshop, CASSIS 2005, Nice, France, March 8-11, 2005, Revised Selected Papers</t>
  </si>
  <si>
    <t>Barthe, Gilles; Grégoire, Benjamin; Huisman, Marieke &amp; Lanet, Jean-Louis</t>
  </si>
  <si>
    <t>Edwards2000</t>
  </si>
  <si>
    <t>10.1007/978-1-4615-4325-1_16</t>
  </si>
  <si>
    <t>Edwards, Stephen A.</t>
  </si>
  <si>
    <t>SystemC</t>
  </si>
  <si>
    <t>SystemC is a subset of C++ combined with a set of libraries aimed at the specification, simulation, and synthesis of digital hardware. It arose as a formal specification of what many designers had been doing for years to simulate very large systems, namely writing them in C or C++ in a structural style that would eventually lend itself to implementation in synchronous digital hardware.</t>
  </si>
  <si>
    <t>978-1-4615-4325-1</t>
  </si>
  <si>
    <t>247--257</t>
  </si>
  <si>
    <t>https://doi.org/10.1007/978-1-4615-4325-1_16</t>
  </si>
  <si>
    <t>Languages for Digital Embedded Systems</t>
  </si>
  <si>
    <t>10.1109/LES.2011.2112634</t>
  </si>
  <si>
    <t>Liu, W.; Xu, J.; Muppala, J. K.; Zhang, W.; Wu, X. &amp; Ye, Y.</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</si>
  <si>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</si>
  <si>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</si>
  <si>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C++ language;embedded systems;operating systems (computers);SystemC models;coroutine-based synthesis;electronic system-level design language;embedded software synthesis;real-time operating system threads;Context;Instruction sets;Kernel;Prototypes;Switches;Synchronization;Performance;SystemC;software synthesis</t>
  </si>
  <si>
    <t>IEEE Embedded Systems Letters</t>
  </si>
  <si>
    <t>46-49</t>
  </si>
  <si>
    <t>Liu201146</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</si>
  <si>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</si>
  <si>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 © 2010 IEEE.</t>
  </si>
  <si>
    <t>https://www.scopus.com/inward/record.uri?eid=2-s2.0-79953090043&amp;doi=10.1109%2fLES.2011.2112634&amp;partnerID=40&amp;md5=cda7ca81ba1ad7f9b463aef6ea7de23e</t>
  </si>
  <si>
    <t>10.1109/Innovations.2013.6544384</t>
  </si>
  <si>
    <t>Asaduzzaman, A.; Sibai, F. N.; Aramco, S. &amp; El-Sayed, H.</t>
  </si>
  <si>
    <t>Performance and power comparisons of MPI Vs Pthread implementations on multicore systems</t>
  </si>
  <si>
    <t>The advancement of multicore systems demands applications with more threads. In order to facilitate this demand, parallel programming models such as message passing interface (MPI) are developed. By using such models, the execution time and the power consumption can be reduced significantly. However, the performance of MPI programming depends on the total number of threads and the number of processing cores in the system. In this work, we experimentally study the impact of Open MPI and POSIX Thread (Pthread) implementations on performance and power consumption of multicore systems. Data dependent (like heat conduction on 2D surface) and data independent (like matrix multiplication) applications are used with high performance hardware in the experiments. Simulation results suggest that both implementations of more threads running in a system with more cores have potential to reduce the execution time with negligible or little increase in total power consumption. It is observed that the performance of MPI implementation varies (due to the dynamic communication overhead among the processing cores).</t>
  </si>
  <si>
    <t>application program interfaces;matrix algebra;message passing;multiprocessing systems;parallel programming;power aware computing;Open MPI;POSIX thread;Pthread implementations;data dependent;dynamic communication;matrix multiplication;message passing interface;multicore systems;parallel programming models;performance comparisons;performance hardware;power comparisons;power consumption;processing cores;pthread implementations;Instruction sets;Message systems;Multicore processing;Parallel programming;Power demand;Supercomputers;Workstations;Open MPI;Pthread;data dependency;message passing interface;multicore architecture</t>
  </si>
  <si>
    <t>2013 9th International Conference on Innovations in Information Technology (IIT)</t>
  </si>
  <si>
    <t>10.1109/ISSS.1996.565883</t>
  </si>
  <si>
    <t>Balboni, A.; Fornaciari, W.; Sciuto, D. &amp; Vincenzi, M.</t>
  </si>
  <si>
    <t>The use of a virtual instruction set for the software synthesis of Hw/Sw embedded systems</t>
  </si>
  <si>
    <t>The application range of embedded computing is going to cover the majority of market products spanning from consumer electronic, automotive, telecom and process control. For such applications, typically there is strong cooperation between dedicated hardware modules and software systems. An important issue toward a fully automated system-level implementation is represented by the software development process. The basic requirements are: accurate timing characterization to be used during the early stages of the design to compare alternative architectures and reliable synthesis techniques to ensure the respect of the correct functionality by avoiding, as much as possible, the direct designerś intervention during the development process. This paper describes a novel methodology to address the needs of concurrently synthesizing the software component of a control-dominated hardware-software system, possibly under real-time constraints. An intermediate model (Virtual Instruction Set) for the software is presented, suitable for both for synthesis and analysis purposes. The overall system synthesis is presented with particular emphasis on the problem of low level performance estimation, static scheduling of the software process and retargetable code synthesis</t>
  </si>
  <si>
    <t>instruction sets;real-time systems;software engineering;control-dominated hardware-software system;embedded computing;embedded systems;performance estimation;real-time constraints;retargetable code synthesis;software development;software synthesis;static scheduling;system synthesis;virtual instruction set;Application software;Automotive engineering;Consumer electronics;Control system synthesis;Embedded computing;Hardware;Process control;Programming;Software systems;Timing</t>
  </si>
  <si>
    <t>77-82</t>
  </si>
  <si>
    <t>Proceedings of 9th International Symposium on Systems Synthesis</t>
  </si>
  <si>
    <t>Huang2009</t>
  </si>
  <si>
    <t>10.1631/jzus.A0820085</t>
  </si>
  <si>
    <t>Huang, Kai; Yan, Xiao-lang; Han, Sang-il; Chae, Soo-ik; Jerraya, Ahmed A.; Popovici, Katalin; Guerin, Xavier; Brisolara, Lisane &amp; Carro, Luigi</t>
  </si>
  <si>
    <t>Gradual refinement for application-specific MPSoC design from Simulink model to RTL implementation</t>
  </si>
  <si>
    <t>The application-specific multiprocessor system-on-chip (MPSoC) architecture is becoming an attractive solution to deal with increasingly complex embedded applications, which require both high performance and flexible programmability. As an effective method for MPSoC development, we present a gradual refinement flow starting from a high-level Simulink model to a synthesizable and executable hardware and software specification. The proposed methodology consists of five different abstract levels: Simulink combined algorithm and architecture model (CAAM), virtual architecture (VA), transactional accurate architecture (TA), virtual prototype (VP) and field-programmable gate array (FPGA) emulation. Experimental results of Motion-JPEG and H.264 show that the proposed gradual refinement flow can generate various MPSoC architectures from an original Simulink model, allowing processor, communication and tasks design space exploration.</t>
  </si>
  <si>
    <t>Journal of Zhejiang University-SCIENCE A</t>
  </si>
  <si>
    <t>151--164</t>
  </si>
  <si>
    <t>https://doi.org/10.1631/jzus.A0820085</t>
  </si>
  <si>
    <t>10.1109/ICSE.1988.93709</t>
  </si>
  <si>
    <t>An operational requirement description model for open systems</t>
  </si>
  <si>
    <t>The author presents a conceptual model, REMOS, for incomplete requirement descriptions. The model is especially designed for supporting the requirement specification and the analysis of open systems. An analysis of existing models and languages shows the main problem in requirement engineering to be the harmony between a well-defined basic model and a convenient language. REMOS combines the complex requirements of open systems with the basic characteristics of transaction-oriented systems, which are fault-tolerant and offer security and privacy mechanisms. REMOS and the applicative language RELOS take advantage of transaction properties. REMOS aids users with making their requirements more clear, and RELOS offers a medium for requirement definition</t>
  </si>
  <si>
    <t>software engineering;specification languages;RELOS;REMOS;applicative language;fault-tolerant;open systems;privacy mechanisms;requirement definition;requirement description model;requirement engineering;requirement specification;security;transaction-oriented systems;Application software;Broadcasting;Communities;Computer science;Contracts;Data engineering;Data security;Open systems;Privacy;Software systems</t>
  </si>
  <si>
    <t>286-295</t>
  </si>
  <si>
    <t>Proceedings. [1989] 11th International Conference on Software Engineering</t>
  </si>
  <si>
    <t>10.1109/ROBOT.1992.220000</t>
  </si>
  <si>
    <t>Rees, J. &amp; Donald, B.</t>
  </si>
  <si>
    <t>Program mobile robots in Scheme</t>
  </si>
  <si>
    <t>The authors have implemented a software environment that permits a small mobile robot to be programmed using the Scheme programming language. The environment supports incremental modifications to running programs and interactive debugging using a distributed read-evaluate-print loop. The programming environment separates the essential onboard run-time system from the development environment, which runs on a separate workstation. The development environment takes advantage of the workstationś large address space and user environment. It is fully detachable, so that the robot can operate autonomously if desired, and can be reattached for retrospective analysis of the robots behavior. To make concurrent applications easier to write, the run-time library provides multitasking and synchronization primitives. Tasks are lightweight, and all tasks run in the same address space</t>
  </si>
  <si>
    <t>mobile robots;program debugging;programming environments;robot programming;Scheme programming language;address space;development environment;distributed read-evaluate-print loop;incremental modifications;interactive debugging;mobile robot;multitasking;retrospective analysis;software environment;synchronization primitives;user environment;Computer science;Hardware;Mobile robots;Orbital robotics;Programming environments;Robot programming;Robot vision systems;Runtime;Sonar;Transducers</t>
  </si>
  <si>
    <t>2681-2688 vol.3</t>
  </si>
  <si>
    <t>Proceedings 1992 IEEE International Conference on Robotics and Automation</t>
  </si>
  <si>
    <t>10.1109/ICSE.1991.130644</t>
  </si>
  <si>
    <t>Bass, A.; Boyle, M. &amp; Ratcliff, B.</t>
  </si>
  <si>
    <t>PRESTIGE: a CASE workbench for the JSD implementor</t>
  </si>
  <si>
    <t>The authors provide an overview of PRESTIGE, a CASE toolkit which supports the implementation phase of Jackson System Development (JSD). The authors present an outline of JSD, a brief discussion on operational specifications, and a description of the two-stage model of JSD implementation which forms the basis of the toolkitś functionality. The toolkitś current capabilities are described and illustrated through simple examples. Finally, the authors indicate directions for further work</t>
  </si>
  <si>
    <t>software tools;systems analysis;CASE toolkit;CASE workbench;JSD;Jackson System Development;PRESTIGE;two-stage model;Bars;Computer aided software engineering;Computer science;History;Inspection;Law;Legal factors;Mathematics;Programming;Software tools</t>
  </si>
  <si>
    <t>198-207</t>
  </si>
  <si>
    <t>[1991 Proceedings] 13th International Conference on Software Engineering</t>
  </si>
  <si>
    <t>Martorella2014</t>
  </si>
  <si>
    <t>10.1007/978-3-319-03992-3_9</t>
  </si>
  <si>
    <t>Martorella, Gloria; Peri, Daniele &amp; Toscano, Elena</t>
  </si>
  <si>
    <t>Hardware and Software Platforms for Distributed Computing on Resource Constrained Devices</t>
  </si>
  <si>
    <t>The basic idea of distributed computing is that it is possible to solve a large problem by using the resources of various computing devices connected in a network. Each device interacts with each other in order to process a part of a problem, contributing to the achievement of a global solution. Wireless sensor networks (WSNs) are an example of distributed computing on low resources devices. WSNs encountered a considerable success in many application areas. Due to the constraints related to the small sensor nodes capabilities, distributed computing in WSNs allows to perform complex tasks in a collaborative way, reducing power consumption and increasing battery life. Many hardware platforms compose the ecosystem of WSNs and some lightweight operating systems have also been designed to ease application deployment, to ensure efficient resources management, and to decrease energy consumption. In this chapter we focus on distributed computing from several points of view emphasizing important aspects, ranging from hardware platforms to applications on resource constrained devices.</t>
  </si>
  <si>
    <t>978-3-319-03992-3</t>
  </si>
  <si>
    <t>121--133</t>
  </si>
  <si>
    <t>https://doi.org/10.1007/978-3-319-03992-3_9</t>
  </si>
  <si>
    <t>Advances onto the Internet of Things: How Ontologies Make the Internet of Things Meaningful</t>
  </si>
  <si>
    <t>Gaglio, Salvatore &amp; Lo Re, Giuseppe</t>
  </si>
  <si>
    <t>Ball, T.; Protzenko, J.; Bishop, J.; Moskal, M.; de Halleux, J.; Braun, M.; Hodges, S. &amp; Riley, C.</t>
  </si>
  <si>
    <t>Microsoft Touch Develop and the BBC micro:bit</t>
  </si>
  <si>
    <t>The chance to influence the lives of a million children does not come often. Through a partnership between the BBC and several technology companies, a small instructional computing device called the BBC micro:bit will be given to a million children in the UK in 2016. Moreover, using the micro:bit will be part of the CS curriculum. We describe how Microsoftś Touch Develop programming platform works with the BBC micro:bit. We describe the design and architecture of the micro:bit and the software engineering hurdles that had to be overcome to ensure it was as accessible as possible to children and teachers. The combined hardware/software platform is evaluated and early anecdotal evidence is presented.</t>
  </si>
  <si>
    <t>hardware-software codesign;BBC micro:bit;Microsoft touch develop programming platform;combined hardware-software platform;instructional computing device;software engineering;C++ languages;Computers;Encoding;Hardware;Libraries;Programming;Software;BBC micro:bit;K-12 education;Touch Develop;cloud;devices</t>
  </si>
  <si>
    <t>637-640</t>
  </si>
  <si>
    <t>2016 IEEE/ACM 38th International Conference on Software Engineering Companion (ICSE-C)</t>
  </si>
  <si>
    <t>Cooling199667</t>
  </si>
  <si>
    <t>10.1016/0141-9331(95)01067-X</t>
  </si>
  <si>
    <t>Cooling, J. E.</t>
  </si>
  <si>
    <t>Languages for the programming of real-time embedded systems a survey and comparison</t>
  </si>
  <si>
    <t xml:space="preserve">The choice of programming language for use in a real-time embedded systems project can be a crucial one. It is clear, however, that decisions are frequently made purely on commercial and/or ‘fashion’ grounds rather than technical aspects. While commercial factors are often the more important, software developers should be aware of the associated technical implications. This paper details the technical requirements of real-time embedded systems programming: then evaluates a variety of modern languages in the light of such requirements. A general overview of 13 languages is given, followed by a detailed evaluation of Ada, C, C++, Modula-2/Pascal and Oberon-2. </t>
  </si>
  <si>
    <t xml:space="preserve">Programming languages, Embedded systems, Survey </t>
  </si>
  <si>
    <t>67 - 77</t>
  </si>
  <si>
    <t>http://www.sciencedirect.com/science/article/pii/014193319501067X</t>
  </si>
  <si>
    <t>Halang1991</t>
  </si>
  <si>
    <t>10.1007/978-1-4615-4032-8_2</t>
  </si>
  <si>
    <t>Real Time Features of High Level Languages</t>
  </si>
  <si>
    <t>The choice of the programming language plays a decisive rôle when building a computing system. Naturally, this general statement holds for real time systems as well. Therefore, it is the purpose of this Chapter to evaluate available languages, to compare them with the typical real time requirements, and to propose remedies for deficiencies, which impair the predictability of real time systems.</t>
  </si>
  <si>
    <t>978-1-4615-4032-8</t>
  </si>
  <si>
    <t>19--95</t>
  </si>
  <si>
    <t>https://doi.org/10.1007/978-1-4615-4032-8_2</t>
  </si>
  <si>
    <t>Constructing Predictable Real Time Systems</t>
  </si>
  <si>
    <t>10.1049/ic:19951130</t>
  </si>
  <si>
    <t>Orphanos, G.; Malataras, A.; Mountzouris, I.; Kanellopoulos, D.; Mandalos, L.; Koubias, S. &amp; Papadopoulos, G.</t>
  </si>
  <si>
    <t>Client-server computing requirements of networked multimedia services</t>
  </si>
  <si>
    <t>The client-server programming model has traditionally supported numerous data applications which can tolerate delay and jitter bounds. The quality of service (QoS) concept is mandatory for multimedia associations since it expresses the application requirements towards the communication subsystem. The application developer should be provided with a mechanism to select and control those QoS parameters that are applicable to the context of continuous media information transfer. As a consequence, the application programmer can easily express his requirement for a multimedia multiparty call. At the user perception level, diverse QoS parameters are issued, which should be interpreted on specific performance parameters by the communication subsystem. Dynamic management of QoS parameters should be provided either at the association establishment phase or at the data transfer phase. The QoS parameter tuple identifies the entire multimedia association in space (i.e. end-to-end) as well as in time (i.e. during the lifetime of the association). This paper discusses the main weaknesses of existing client-server programming interfaces and proposes enhancements that should take place to achieve appropriate computing for the development of multimedia networked services in view of new high-speed network technologies. Furthermore, the attractive features of new multimedia multiparty programming interfaces are presented and analysed</t>
  </si>
  <si>
    <t>multimedia communication;application requirements;association establishment;client-server computing requirements;client-server programming interfaces;communication subsystem;continuous media information transfer;data applications;data transfer;delay;high-speed network technologies;jitter bounds;multimedia multiparty call;multimedia multiuser programming interfaces;networked multimedia services;parameter tuple;performance parameters;service quality;user perception</t>
  </si>
  <si>
    <t>3/1-315 vol.1</t>
  </si>
  <si>
    <t>International Seminar on Client/Server Computing. Seminar Proceedings (Digest No. 1995/184)</t>
  </si>
  <si>
    <t>10.1109/DATE.2009.5090916</t>
  </si>
  <si>
    <t>Vecchie, E.; Talpin, J. P. &amp; Schneider, K.</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</si>
  <si>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</si>
  <si>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</si>
  <si>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data flow analysis;program compilers;Esterel language;imperative synchronous language;imperative synchronous modules;minimalistic runtime system;module compilation;module execution;sequential code generation;source code control flow;Automata;Computational modeling;Computer languages;Domain specific languages;Embedded system;Flow graphs;Intellectual property;Real time systems;Virtual prototyping;Yarn</t>
  </si>
  <si>
    <t>1580-1583</t>
  </si>
  <si>
    <t>2009 Design, Automation Test in Europe Conference Exhibition</t>
  </si>
  <si>
    <t>Paul2013</t>
  </si>
  <si>
    <t>10.1007/s11277-012-0582-x</t>
  </si>
  <si>
    <t>Paul, Bastien; Marcombes, Séverin; David, Alexandre; Andreasen Struijk, Lotte N. S. &amp; Le Moullec, Yannick</t>
  </si>
  <si>
    <t>A Context-Aware User Interface for Wireless Personal-Area Network Assistive Environments</t>
  </si>
  <si>
    <t>The daily life of people with severe motor system impairments is challenging and thus often subordinated to extensive external help; increasing their level of self-support is thus highly desirable. Recent advances in wireless communications, in particular in wireless personal-area networks, serve as technological enablers well suited for implementing smart and convenient assistive environments which can increase self-support. This paper presents the design and prototyping of a versatile interface for such wireless assistive environments. We propose a modular framework that can accommodate several wireless personal-area network standards. The interface is built upon this framework and is designed in such a way that it can be controlled by various types of input devices such as a touch screen or a tongue-control unit. The interface can automatically discover consumer appliances (e.g. Zigbee and Bluetooth enabled lights and computers) in the userś environment and display the services supported by these devices on a user-friendly graphical user interface. A demonstrator is prototyped and experimental results show that the proposed interface is context-aware, i.e. it successfully detects available appliances, adapts itself to the changes that occur in the userś environment, and automatically informs the user about these changes. The results also show that the proposed interface is versatile and easy to use, i.e. the user can easily control multiple devices by means of a browser menu. Hence, the proposed work illustrates how assistive technology based on wireless personal-area networks can contribute to improving the quality of life of motor system impaired persons.</t>
  </si>
  <si>
    <t>Wireless Personal Communications</t>
  </si>
  <si>
    <t>427--447</t>
  </si>
  <si>
    <t>https://doi.org/10.1007/s11277-012-0582-x</t>
  </si>
  <si>
    <t>10.1109/2.76288</t>
  </si>
  <si>
    <t>Kenny, K. B. &amp; Lin, K. J.</t>
  </si>
  <si>
    <t>Building flexible real-time systems using the Flex language</t>
  </si>
  <si>
    <t>The design and implementation of a real-time programming language called Flex, which is a derivative of C++, are presented. It is shown how different types of timing requirements might be expressed and enforced in Flex, how they might be fulfilled in a flexible way using different program models, and how the programming environment can help in making binding and scheduling decisions. The timing constraint primitives in Flex are easy to use yet powerful enough to define both independent and relative timing constraints. Program models like imprecise computation and performance polymorphism can carry out flexible real-time programs. In addition, programmers can use a performance measurement tool that produces statistically correct timing models to predict the expected execution time of a program and to help make binding decisions. A real-time programming environment is also presented.&lt;&gt;</t>
  </si>
  <si>
    <t>high level languages;programming environments;real-time systems;C++;Flex language;imprecise computation;performance measurement tool;performance polymorphism;programming environment;real-time programming language;real-time systems;timing constraint primitives;timing requirements;Buildings;Computational modeling;Computer languages;Measurement;Predictive models;Processor scheduling;Programming environments;Programming profession;Real time systems;Timing</t>
  </si>
  <si>
    <t>70-78</t>
  </si>
  <si>
    <t>10.1109/ASPDAC.2012.6164943</t>
  </si>
  <si>
    <t>Roloff, S.; Hannig, F. &amp; Teich, J.</t>
  </si>
  <si>
    <t>Approximate time functional simulation of resource-aware programming concepts for heterogeneous MPSoCs</t>
  </si>
  <si>
    <t>The design and the programming of heterogeneous future MPSoCs including thousands of processor cores is a hard challenge. Means are necessary to program and simulate the dynamic behavior of such systems in order to dimension the hardware design and to verify the software functionality as well as performance goals. Cycle-accurate simulation of multiple parallel applications simultaneously running on different cores of the architecture would be much too slow and is not the desired level of detail. In this paper, we therefore present a novel high-level simulation approach which tackles the complexity and the heterogeneity of such systems and enables the investigation of a new computing paradigm called invasive computing. Here, the workload and its distribution are not known at compile-time but are highly dynamic and have to be adapted to the status (load, temperature, etc.) of the underlying architecture at run-time. We propose an approach for the modeling of tiled MPSoC architectures and the simulation of resource-aware programming concepts on these. This approach delivers important timing information about the parallel execution and also is taking into account the computational properties of possibly different types of cores.</t>
  </si>
  <si>
    <t>Computational modeling;Computer architecture;Programming;Reduced instruction set computing;Synchronization;Tiles</t>
  </si>
  <si>
    <t>187-192</t>
  </si>
  <si>
    <t>17th Asia and South Pacific Design Automation Conference</t>
  </si>
  <si>
    <t>Turini:1984:MLO:1780.1784</t>
  </si>
  <si>
    <t>10.1145/1780.1784</t>
  </si>
  <si>
    <t>Turini, Franco</t>
  </si>
  <si>
    <t>Magma2: A Language Oriented Toward Experiments in Control</t>
  </si>
  <si>
    <t xml:space="preserve">The design of a programming language, Magma2, is outlined. The language provides the facilities for programming new control regimes and encapsulating them into appropriate modules. The general paradigm of abstraction of control is applied to sequential control regimes. The language is presented via a formal model and a few examples of its use. The semantic model has a denotational flavor and can be used to describe the semantics of languages with unconventional control features.  </t>
  </si>
  <si>
    <t>ACM Trans. Program. Lang. Syst.</t>
  </si>
  <si>
    <t>468--486</t>
  </si>
  <si>
    <t>http://doi.acm.org/10.1145/1780.1784</t>
  </si>
  <si>
    <t>10.1109/TUFFC.2012.2341</t>
  </si>
  <si>
    <t>Martin-Arguedas, C. J.; Romero-Laorden, D.; Martinez-Graullera, O.; Perez-Lopez, M. &amp; Gomez-Ullate, L.</t>
  </si>
  <si>
    <t>An ultrasonic imaging system based on a new SAFT approach and a GPU beamformer</t>
  </si>
  <si>
    <t>The design of newer ultrasonic imaging systems attempts to obtain low-cost, small-sized devices with reduced power consumption that are capable of reaching high frame rates with high image quality. In this regard, synthetic aperture techniques have been very useful. They reduce hardware requirements and accelerate information capture. However, the beamforming process is still very slow, limiting the overall speed of the system. Recently, general-purpose computing on graphics processing unit techniques have been proposed as a way to accelerate image composition. They provide excellent computing power with which a very large volume of data can easily and quickly be processed. This paper describes a new system architecture that merges both principles. Thus, using a minimum-redundancy synthetic aperture technique to acquire the signals (2R-SAFT), and a graphics processing unit as a beamformer, we have developed a new scanner with full dynamic focusing, both on emission and reception, that attains real-time imaging with very few resources.</t>
  </si>
  <si>
    <t>array signal processing;computerised instrumentation;graphics processing units;signal detection;ultrasonic imaging;2R-SAFT approach;GPU beamforming processing;dynamic focusing;general-purpose computing;graphics processing unit technique;hardware requirement;image composition acceleration;image quality;information capture acceleration;minimum-redundancy synthetic aperture technique;power consumption;real-time imaging;signal acquisition;ultrasonic imaging system;Apertures;Array signal processing;Focusing;Graphics processing unit;Hardware;Ultrasonic imaging;0</t>
  </si>
  <si>
    <t>IEEE Transactions on Ultrasonics Ferroelectrics and Frequency Control</t>
  </si>
  <si>
    <t>1402-1412</t>
  </si>
  <si>
    <t>10.1109/2945.485622</t>
  </si>
  <si>
    <t>Bimbo, A. Del &amp; Vicario, E.</t>
  </si>
  <si>
    <t>Specification by-example of virtual agents behavior</t>
  </si>
  <si>
    <t>The development of virtual agents running within graphic environments which emulate real-life contexts may largely benefit from the use of visual specification by-example. To support this specification, the development system must be able to interpret the examples and cast their underlying rules into an internal representation language. This language must find a suitable trade-off among a number of contrasting requirements regarding expressiveness, automatic executability, and suitability to the automatic representation of rules deriving from the analysis of examples. A language is presented which attains this trade-off by combining together an operational and a declarative fragment to separately represent the autonomous execution of each individual agent and its interaction with the environment, respectively. While the declarative part permits to capture interaction rules emerging from specification examples, the operational part supports the automatic execution in the operation of the virtual environment. A system is presented which embeds this language within a visual shell to support a behavioral training in which the animation rules of virtual agents are defined through visual examples</t>
  </si>
  <si>
    <t>computer animation;interactive systems;spatial reasoning;temporal reasoning;user interfaces;virtual reality;animation;automatic executability;behavioral training;interaction rules;internal representation language;spatio temporal reasoning;specification by-example;virtual agents;virtual reality;visual examples;visual specification by-example;Animation;Delay;Graphics;Humans;Intrusion detection;Libraries;Shape;Virtual environment;Virtual prototyping;Virtual reality</t>
  </si>
  <si>
    <t>IEEE Transactions on Visualization and Computer Graphics</t>
  </si>
  <si>
    <t>350-360</t>
  </si>
  <si>
    <t>Ozkarahan1987</t>
  </si>
  <si>
    <t>10.1007/BF03037467</t>
  </si>
  <si>
    <t>Ozkarahan, Esen A. &amp; Penaloza, Manuel A.</t>
  </si>
  <si>
    <t>On-the-fly and background data filtering system for database architectures</t>
  </si>
  <si>
    <t>The discrepancy between the capacities of mass storage devices and main memory of computing systems is here to stay. The article introduces the concept of cost effective filtering with various options such as basic filter for selections, concurrent filtering extension for selections and projections, and concurrent filtering extension incorporating dynamic filtering for join, projection, and selection. After presenting these, detailed performance modeling of the filtering options is provided. Based on these performance models, a simulator is constructed and experiments for comparative filtering performance assessments are conducted. The results showed performance gains on the part of the systems employing filtering, especially in environments where high selectivities and concurrency are involved.</t>
  </si>
  <si>
    <t>New Generation Computing</t>
  </si>
  <si>
    <t>281--314</t>
  </si>
  <si>
    <t>https://doi.org/10.1007/BF03037467</t>
  </si>
  <si>
    <t>Hannig:2011:RPS:1988932.1988941</t>
  </si>
  <si>
    <t>10.1145/1988932.1988941</t>
  </si>
  <si>
    <t>Hannig, Frank; Roloff, Sascha; Snelting, Gregor; Teich, Jürgen &amp; Zwinkau, Andreas</t>
  </si>
  <si>
    <t>Resource-aware Programming and Simulation of MPSoC Architectures Through Extension of X10</t>
  </si>
  <si>
    <t xml:space="preserve">The efficient use of future MPSoCs with 1000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t>
  </si>
  <si>
    <t>MPSoC, X10, resource-aware programming, simulation</t>
  </si>
  <si>
    <t>978-1-4503-0763-5</t>
  </si>
  <si>
    <t>48--55</t>
  </si>
  <si>
    <t>http://doi.acm.org/10.1145/1988932.1988941</t>
  </si>
  <si>
    <t>Proceedings of the 14th International Workshop on Software and Compilers for Embedded Systems</t>
  </si>
  <si>
    <t>SCOPES '11</t>
  </si>
  <si>
    <t>Hannig201148</t>
  </si>
  <si>
    <t>Hannig, F.; Roloff, S.; Snelting, G.; Teich, J. &amp; Zwinkau, A.</t>
  </si>
  <si>
    <t>Resource-aware programming and simulation of MPSoC architectures through extension of X10</t>
  </si>
  <si>
    <t>The efficient use of future MPSoCs with f 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Copyright © 2011 ACM.</t>
  </si>
  <si>
    <t>Proceedings of the 14th International Workshop on Software and Compilers for Embedded Systems SCOPES 2011</t>
  </si>
  <si>
    <t>https://www.scopus.com/inward/record.uri?eid=2-s2.0-80051884920&amp;doi=10.1145%2f1988932.1988941&amp;partnerID=40&amp;md5=3d1519478e4656a28a3cdf2d77e7d51c</t>
  </si>
  <si>
    <t>Lavagno1996</t>
  </si>
  <si>
    <t>10.1007/978-94-009-0187-2_9</t>
  </si>
  <si>
    <t>Lavagno, Luciano; Sangiovanni-Vincentelli, Alberto &amp; Hsieh, Harry</t>
  </si>
  <si>
    <t>Embedded System Co-Design</t>
  </si>
  <si>
    <t>The electronics industry has been growing at an impressive rate for the past few years. A reason for its growth is the use of electronics components in almost all traditional systems such as automobiles, home appliances, and personal communication devices. In this framework, objects assume an electronic dimension that makes them more effective, more reliable, and less expensive. Home personal computers will not be as pervasive as they are today because more dedicated electronic components will be more appealing and cost-effective for the final user.</t>
  </si>
  <si>
    <t>978-94-009-0187-2</t>
  </si>
  <si>
    <t>213--242</t>
  </si>
  <si>
    <t>Dordrecht</t>
  </si>
  <si>
    <t>https://doi.org/10.1007/978-94-009-0187-2_9</t>
  </si>
  <si>
    <t>Hardware/Software Co-Design</t>
  </si>
  <si>
    <t>De Micheli, Giovanni &amp; Sami, Mariagiovanna</t>
  </si>
  <si>
    <t>Springer Netherlands</t>
  </si>
  <si>
    <t>10.1109/MCSoC.2016.36</t>
  </si>
  <si>
    <t>Ooi, J. O.; Hussin, F. A. B. &amp; Zakaria, N.</t>
  </si>
  <si>
    <t>Dual-Engine Cross-ISA DBTO Technique Utilising MultiThreaded Support for Multicore Processor System</t>
  </si>
  <si>
    <t>The emergence of new era of Internet of Things or IoT have encouraged intensive if not extensive usage of modern mobile apps, thus multi-ISA equipped multicore processor gain great potential to be used for more efficient instruction binary processing in near future. In order to support this ISA diversity of computing platforms, mix modes of statically and dynamically Binary Translation and Optimization system, popularly consists of QEMU and LLVM or similar system, is the default technique used. However this complex system exhibits heavy slowdown (60x slowdown as compare to generic QEMU) [21] which impede its performance especially for short running application codes, typically used in IoT based apps applications. This research introduce a dual binary code translation engines to support apps based and kernel based application codes, through utilising multithreaded supported apart of original single thread supported binary translation processing in run-time. The dual engine consists of TCG generator from QEMU, and LLVM which include rich optimisations library. The evaluation through PARSEC-3.0 Benchmark shows our Hybrid DBTO system achieved performance improvement approaching 2.0x for apps based programs and 1.25x for kernel based programs, for x86 to X86-64 emulation. This technique possess great potential and serve as research based platform for future binary translation technique development, including adaptive method.</t>
  </si>
  <si>
    <t>Internet of Things;binary codes;mobile computing;multi-threading;multiprocessing systems;Internet of Things;IoT;LLVM;PARSEC-3.0 benchmark;QEMU;TCG generator;X86-64 emulation;apps based application codes;dual binary code translation engines;dual-engine cross-ISA DBTO technique;dynamically binary translation and optimization system;hybrid DBTO system;instruction binary processing;kernel based application codes;mobile apps;multiISA equipped multicore processor;multicore processor system;multithreaded support;optimisations library;short running application codes;statically binary translation and optimization system;Emulation;Instruction sets;Kernel;Multicore processing;Optimization;Registers;Virtual machining;Binary Optimization;Binary Translation;Multi-ISA processor;Multicores;Multitheraded</t>
  </si>
  <si>
    <t>257-264</t>
  </si>
  <si>
    <t>2016 IEEE 10th International Symposium on Embedded Multicore/Many-core Systems-on-Chip (MCSOC)</t>
  </si>
  <si>
    <t>10.1109/40.62726</t>
  </si>
  <si>
    <t>Haworth, G.; Leunig, S.; Hammer, C. &amp; Reeve, M.</t>
  </si>
  <si>
    <t>The European Declarative System, database, and languages</t>
  </si>
  <si>
    <t>The EP2025 EDS project, which is developing a highly parallel information server that supports established high-value interfaces, is discussed. The motivation for the project, the architecture of the system, and the design and application of its database and language subsystems are described. The Elipsys logic programming language, its advanced applications, EDS Lisp, and the Metal machine translation system are examined.&lt;&gt;</t>
  </si>
  <si>
    <t>database management systems;logic programming;EP2025 EDS project;Elipsys logic programming language;European Declarative System;Lisp;Metal machine translation system;database;design;high-value interfaces;highly parallel information server;language subsystems;Application software;Computer aided software engineering;Computer architecture;Databases;Defense industry;Information analysis;Information resources;Logic programming;Machine intelligence;Proposals</t>
  </si>
  <si>
    <t>20-23</t>
  </si>
  <si>
    <t>10.1109/TSE.1986.6312946</t>
  </si>
  <si>
    <t>Zave, P. &amp; Schell, W.</t>
  </si>
  <si>
    <t>Salient features of an executable specification language and its environment</t>
  </si>
  <si>
    <t>The executable specification language PAISLey and its environment are presented as a case study in the design of computer languages. It is shown that PAISLey is unusual (and for some features unique) in having the following desirable features: (1) there is both synchronous and asynchronous parallelism free of mutual-exclusion problems, (2) all computations are encapsulated, (3) specifications in the language can be executed no matter how incomplete they are, (4) timing constraints are executable, (5) specifications are organized so that bounded resource consumption can be guaranteed, (6) almost all forms of inconsistency can be detected by automated checking, and (7) a notable degree of simplicity is maintained. Conclusions are drawn concerning the differences between executable specification languages and programming languages, and potential uses for PAISLey are given.</t>
  </si>
  <si>
    <t>specification languages;PAISLey;automated checking;computer languages;executable specification language;mutual-exclusion;parallelism;simplicity;timing constraints;Computational modeling;Functional programming;Monitoring;Parallel processing;Specification languages;Distributed systems;executable specifications;functional programming;interpreters;language design;operational approach to software development;parallelism;performance simulation;programming environments;real-time systems;user interfaces</t>
  </si>
  <si>
    <t>312-325</t>
  </si>
  <si>
    <t>Fairley1989</t>
  </si>
  <si>
    <t>10.1007/978-1-4613-9614-7_38</t>
  </si>
  <si>
    <t>Fairley, Richard &amp; Freeman, Peter</t>
  </si>
  <si>
    <t>Panel Session on Ada in Education</t>
  </si>
  <si>
    <t>The first question I would like to ask refers to the goals of computer science education and software engineering education. Because these goals differ, what is the proper role of Ada in each?</t>
  </si>
  <si>
    <t>978-1-4613-9614-7</t>
  </si>
  <si>
    <t>567--595</t>
  </si>
  <si>
    <t>https://doi.org/10.1007/978-1-4613-9614-7_38</t>
  </si>
  <si>
    <t>Issues in Software Engineering Education</t>
  </si>
  <si>
    <t>10.1109/WSTFES.2004.1300413</t>
  </si>
  <si>
    <t>Suri, N.</t>
  </si>
  <si>
    <t>On dependability driven software and hardware integration</t>
  </si>
  <si>
    <t>The functionality of embedded systems is increasingly defined by software (SW). As these systems face resource constraints - computational capabilities, power, space, cost etc - a natural consequence is the consolidation of diverse SW functionality onto shared hardware (HW) resources. Unfortunately, dependability is rarely an explicit design consideration over such consolidations. Focusing explicitly on provision of dependability, we propose a framework for structuring of SW functions to provide for desired dependability attributes as SW integrations transpire. A strategy for decomposing SW functions into conceptual error containment modules (ECMs) is proposed such that interference during SW interaction is (quantifiably) minimized. Subsequently, the rules of composition of ECMs for integrating software modules and HW-SW mappings can be developed via established co-design techniques. Overall, our aim is provision of dependability by design  considering access to white-box SW.</t>
  </si>
  <si>
    <t>embedded systems;fault tolerant computing;hardware-software codesign;integrated software;object-oriented programming;program testing;conceptual error containment module;dependability driven software;embedded system;face resource constraint;hardware integration;hardware software codesign techniques;integrating software module;Aerospace control;Brushless DC motors;Computer science;Cost function;Embedded software;Embedded system;Hardware;Interference;Software systems;Timing</t>
  </si>
  <si>
    <t>45-49</t>
  </si>
  <si>
    <t>Second IEEE Workshop on Software Technologies for Future Embedded and Ubiquitous Systems, 2004. Proceedings.</t>
  </si>
  <si>
    <t>Sanden:1985:SPJ:4372.4376</t>
  </si>
  <si>
    <t>10.1145/4372.4376</t>
  </si>
  <si>
    <t>Sanden, Bo</t>
  </si>
  <si>
    <t>Systems Programming with JSP: Example&amp;Mdash;a VDU Controller</t>
  </si>
  <si>
    <t>The generation of an embedded microprogram controlling a video display unit demonstrates how Jackson Structured Programming can be used effectively for both systems programming and microprocessor applications.</t>
  </si>
  <si>
    <t>Commun. ACM</t>
  </si>
  <si>
    <t>1059--1067</t>
  </si>
  <si>
    <t>http://doi.acm.org/10.1145/4372.4376</t>
  </si>
  <si>
    <t>10.1147/sj.161.0018</t>
  </si>
  <si>
    <t>Alfonseca, M.; Tavera, M. L. &amp; Casajuana, R.</t>
  </si>
  <si>
    <t>An APL interpreter and system for a small computer</t>
  </si>
  <si>
    <t>The implementation of an APL system on a small computer (System/7) presented the following challenges: 1. The limited set of machine language instructions, where bit handling, floating point, multiplication, and division operations do not appear, made it necessary to simulate most of them by means of software. In particular, a special decimal floating point representation was devised. 2. The small size of the main storage was a problem that we did not want to solve by reducing the power of the language. It was thus necessary to simulate a virtual memory allocation processor controlling a modular interpreter. 3. The implementation of a time-sharing system capable of supporting several terminals was solved in a nonstandard fashion, taking advantage of the fact that the interpreter continuously calls the virtual memory supervisor. This fact gives rise to a time-sharing system with variable time-slicing. 4. Disk file management and sensor-based i/o operations were problems that we decided to solve by making use of the shared variable concept. In solving the problems thus presented, the experimental APL/7 system12 was built and is fully operational, including the sensorbased i/o operations. The extension of the system to sensor management makes it possible to analyze the suitability of APL for process control applications.</t>
  </si>
  <si>
    <t>18-40</t>
  </si>
  <si>
    <t>Grover2017</t>
  </si>
  <si>
    <t>10.1007/s40171-017-0159-3</t>
  </si>
  <si>
    <t>Grover, Purva &amp; Kar, Arpan Kumar</t>
  </si>
  <si>
    <t>Big Data Analytics: A Review on Theoretical Contributions and Tools Used in Literature</t>
  </si>
  <si>
    <t xml:space="preserve">The importance of data science and big data analytics is growing very fast as organizations are gearing up to leverage their information assets to gain competitive advantage. The flexibility offered through big data analytics empowers functional as well as firm-level performance. In the first phase of the study, we attempt to analyze the research on big data published in high-quality business management journals. The analysis was visualized using tools for big data and text mining to understand the dominant themes and how they are connected. Subsequently, an industry-specific categorization of the studies was done to understand the key use cases. It was found that most of the existing research focuses majorly on consumer discretionary, followed by public administration. Methodologically, a major focus in such exploration is in social media analytics, text mining and machine learning applications for meeting objectives in marketing and supply chain management. However, it was found that not much focus was highlighted in these studies to demonstrate the tools used for the analysis. To address this gap, this study also discusses the evolution, types and usage of big data tools. The brief overview of big data technologies grouped by the services they enable and some of their applications are presented. The study categorizes these tools into big data analysis platforms, databases and data warehouses, programming languages, search tools, and data aggregation and transfer tools. Finally, based on the review, future directions for exploration in big data has been provided for academic and practice.              </t>
  </si>
  <si>
    <t>Global Journal of Flexible Systems Management</t>
  </si>
  <si>
    <t>203--229</t>
  </si>
  <si>
    <t>https://doi.org/10.1007/s40171-017-0159-3</t>
  </si>
  <si>
    <t>10.1109/NCM.2008.165</t>
  </si>
  <si>
    <t>Kim, D. G.; Lee, S. M. &amp; Shin, D. R.</t>
  </si>
  <si>
    <t>Design of the Operating System Virtualization on L4 Microkernel</t>
  </si>
  <si>
    <t>The importance of the virtualization in embedded computing area is currently emerging. The virtualization can enhance system flexibility by enabling the concurrent execution of an application OS and a real-time OS (RTOS) on the same processor. L4 microkernel can be used as an efficient hypervisor which provides environment for operating systems virtualization. In order to run the application OSes on L4 microkernel, the application OSes should be adapted. The source code of Linux kernel can be readily accessed and modified. Hence, the Linux kernel is chosen as virtualized operating systems. In this paper, the architecture for virtualization of Linux kernel which is based on L4 microkernel is proposed.</t>
  </si>
  <si>
    <t>Linux;operating system kernels;virtual machines;L4 microkernel;Linux kernel virtualization;concurrent execution;embedded computing;hypervisor;operating system virtualization;real-time operating system;system flexibility;Application software;Application virtualization;Embedded computing;Kernel;Linux;Operating systems;Platform virtualization;Real time systems;Virtual machine monitors;Yarn</t>
  </si>
  <si>
    <t>307-310</t>
  </si>
  <si>
    <t>2008 Fourth International Conference on Networked Computing and Advanced Information Management</t>
  </si>
  <si>
    <t>10.1109/JETCAS.2013.2243032</t>
  </si>
  <si>
    <t>Lazarescu, M. T.</t>
  </si>
  <si>
    <t>Design of a WSN Platform for Long-Term Environmental Monitoring for IoT Applications</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</si>
  <si>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This paper presents the functional design and implementation of a complete WSN platform that can be used for a range of long-term environmental monitoring IoT applications. The application requirements for low cost, high number of sensors, fast deployment, long lifetime, low maintenance, and high quality of service are considered in the specification and design of the platform and of all its components. Low-effort platform reuse is also considered starting from the specifications and at all design levels for a wide array of related monitoring applications.</t>
  </si>
  <si>
    <t>IP networks;Internet of Things;data acquisition;environmental monitoring (geophysics);environmental science computing;quality of service;sensor placement;telecommunication network reliability;wireless sensor networks;Internet Protocol;Internet-of-Things;IoT application;IoT representation;WSN platform;functional design;long-term environmental data acquisition;long-term environmental monitoring;network lifetime;quality of service;sensor deployment;ubiquitous generalized access;wireless sensor networks;Internet of Things (IoT);IoT applications;WSN optimized design;WSN platform;WSN protocol;long term environmental monitoring applications;wireless sensor networks (WSN)</t>
  </si>
  <si>
    <t>IEEE Journal on Emerging and Selected Topics in Circuits and Systems</t>
  </si>
  <si>
    <t>45-54</t>
  </si>
  <si>
    <t>10.1109/2.84876</t>
  </si>
  <si>
    <t>Marzullo, K.; Cooper, R.; Wood, M. D. &amp; Birman, K. P.</t>
  </si>
  <si>
    <t>Tools for distributed application management</t>
  </si>
  <si>
    <t>The issues of managing distributed applications are discussed, and a set of tools, the meta system, that solves some longstanding problems is presented. The Meta model of a distributed application is described. To make the discussion concrete, it is shown how NuMon, a seismological analysis system for monitoring compliance with nuclear test-ban treaties is managed within the Meta framework. The three steps entailed in using Meta are described. First the programmer instruments the application and its environment with sensors and actuators. The programmer then describes the application structure using the object-oriented data modeling facilities of the authors ́high-level control language, Lomita. Finally, the programmer writes a control program referencing the data model. Metaś performance and real-time behavior are examined.&lt;&gt;</t>
  </si>
  <si>
    <t>data structures;distributed processing;geophysics computing;object-oriented databases;object-oriented programming;real-time systems;seismology;Lomita;Meta model;NuMon;actuators;application structure;control program;distributed application management;high-level control language;nuclear test-ban treaties;object-oriented data modeling;real-time behavior;seismological analysis system;sensors;Actuators;Application software;Condition monitoring;Distributed computing;Engineering management;Environmental management;Hardware;Software performance;Systems engineering and theory;Writing</t>
  </si>
  <si>
    <t>42-51</t>
  </si>
  <si>
    <t>10.1109/DATE.2003.1253636</t>
  </si>
  <si>
    <t>Singh, S.</t>
  </si>
  <si>
    <t>System level specification in Lava</t>
  </si>
  <si>
    <t>The Lava system provides novel techniques for representing system level specifications which are supported by a design flow that maps Lava descriptions onto system-on-chip platforms implemented on very large FPGAs. The key contribution of this paper is a type class based approach for specifying bus-based system configurations. This provides a very flexible and parameterised flow for combining predesigned IP blocks into a complete FPGA-based system.</t>
  </si>
  <si>
    <t>field programmable gate arrays;formal specification;hardware description languages;high level synthesis;industrial property;logic design;system buses;system-on-chip;FPGA-based systems;Lava system;SoC platforms;bus-based system configuration specification;design flow system descriptions;predesigned IP blocks;system level specification;system-on-chip;type class based approach;Field programmable gate arrays;LAN interconnection;Logic;MATLAB;Mathematical model;Power generation;Power system interconnection;Signal design;Space exploration;System-on-a-chip</t>
  </si>
  <si>
    <t>370-375</t>
  </si>
  <si>
    <t>2003 Design, Automation and Test in Europe Conference and Exhibition</t>
  </si>
  <si>
    <t>Balboni1996</t>
  </si>
  <si>
    <t>10.1007/978-94-009-0187-2_11</t>
  </si>
  <si>
    <t>Balboni, Alessandro; Fornaciari, William &amp; Sciuto, Donatella</t>
  </si>
  <si>
    <t>Tosca: A Pragmatic Approach To Co-Design Automation Of Control-Dominated Systems</t>
  </si>
  <si>
    <t>The level of interest in balancing the performance of customized hardware with the low cost and flexibility of software components is quickly growing in many application fields such as telecom, automotive and consumer electronics. In fact, for many applications requiring an ASIC approach, heterogeneous hardware/software architectures may provide a more effective design solution for some target performance/cost figures with respect to fully dedicated hardware implementations. Therefore, new design automation methodologies should be placed on top of current ASIC design flows in order to integrate dedicated logic obtained by register-transfer level synthesis with CPU core cells and the related software.</t>
  </si>
  <si>
    <t>265--294</t>
  </si>
  <si>
    <t>https://doi.org/10.1007/978-94-009-0187-2_11</t>
  </si>
  <si>
    <t>10.1109/SMC-IT.2011.29</t>
  </si>
  <si>
    <t>Crago, S. P.; Kang, D. I.; Kang, M.; Kost, R.; Singh, K.; Suh, J. &amp; Walters, J. P.</t>
  </si>
  <si>
    <t>Programming Models and Development Software for a Space-Based Many-Core Processor</t>
  </si>
  <si>
    <t>The Maestro processor is a 49-core many-core processor for space based on the TILE64 architecture and implemented in rad-hard-by-design technology by Boeing. In this paper we discuss the programming models for Maestro, the implications of the programming model on fault tolerance and flight software, and the software development tools that have been developed for Maestro. The software described here is experimental development software that allows application and algorithm evaluation on the architecture, but we believe this software can be used as the basis for flight software. The software includes libraries, performance analysis and optimization tools, and compilers. While this work was done on the Maestro chip, the principles discussed can be applied to any multi-core or many-core processor.</t>
  </si>
  <si>
    <t>aerospace computing;computer architecture;microprocessor chips;multiprocessing systems;program compilers;program processors;software architecture;software fault tolerance;software libraries;software performance evaluation;49-core manycore processor;Maestro chip;Maestro processor;TILE64 architecture;fault tolerance;flight software;multicore processor;optimization tool;programming model;rad-hard-by-design technology;software compiler;software development tool;software library;space-based manycore processor;Computer architecture;Libraries;Linux;Message passing;Programming;Real time systems;Software;Multi-core programming;parallel software;space-based processing</t>
  </si>
  <si>
    <t>95-102</t>
  </si>
  <si>
    <t>2011 IEEE Fourth International Conference on Space Mission Challenges for Information Technology</t>
  </si>
  <si>
    <t>Parizek2009</t>
  </si>
  <si>
    <t>10.1007/978-3-642-04570-7_10</t>
  </si>
  <si>
    <t>Parizek, Pavel &amp; Kalibera, Tomas</t>
  </si>
  <si>
    <t>Platform-Specific Restrictions on Concurrency in Model Checking of Java Programs</t>
  </si>
  <si>
    <t>The main limitation of software model checking is that, due to state explosion, it does not scale to real-world multi-threaded programs. One of the reasons is that current software model checkers adhere to full semantics of programming languages, which are based on very permissive models of concurrency. Current runtime platforms for programs, however, restrict concurrency in various ways --- it is visible especially in the case of critical embedded systems, which typically involve only a single processor and use a threading model based on limited preemption.</t>
  </si>
  <si>
    <t>978-3-642-04570-7</t>
  </si>
  <si>
    <t>117--132</t>
  </si>
  <si>
    <t>https://doi.org/10.1007/978-3-642-04570-7_10</t>
  </si>
  <si>
    <t>Formal Methods for Industrial Critical Systems: 14th International Workshop, FMICS 2009, Eindhoven, The Netherlands, November 2-3, 2009. Proceedings</t>
  </si>
  <si>
    <t>Alpuente, María; Cook, Byron &amp; Joubert, Christophe</t>
  </si>
  <si>
    <t>10.1109/52.2020</t>
  </si>
  <si>
    <t>Stroustrup, B.</t>
  </si>
  <si>
    <t>What is object-oriented programming?</t>
  </si>
  <si>
    <t>The meaning of the term óbject oriented ́is examined in the context of the general-purpose programming language C++. This choice is made partly to introduce C++ and partly because C++ is one of the few languages that supports data abstraction, object-oriented programming, and traditional programming techniques. The support of programming paradigms by languages is discussed and four paradigms are examined: procedural, data hiding, data abstraction, and object-oriented programming. The support of the latter two by C++ is discussed in some detail.&lt;&gt;</t>
  </si>
  <si>
    <t>C language;programming;C++;data abstraction;data hiding;general-purpose programming language;object-oriented programming;procedural programming;programming paradigms;Computer languages;Concurrent computing;Hardware;Object oriented programming;Runtime;Wire;Writing</t>
  </si>
  <si>
    <t>IEEE Software</t>
  </si>
  <si>
    <t>10.1109/CMPSAC.1991.170212</t>
  </si>
  <si>
    <t>Inohara, S.; Kato, K.; Narita, A. &amp; Masuda, T.</t>
  </si>
  <si>
    <t>A thread facility based on user/kernel cooperation in the XERO operating system</t>
  </si>
  <si>
    <t>The mechanisms for executing concurrent applications proposed so far fall into one of three groups: processes, kernel-level threads, and user-level threads. Each of them is insufficient in terms of either parallelism, the flexibility to combine separately developed programs at run-time, or costs of operations such as creation, switching, and destruction. A thread facility in the XERO operating system overcomes this problem and provides a uniform framework for executing concurrent applications. To achieve parallelism of threads, the flexibility to combine separately developed programs at run-time, and fast thread operations, the operating system kernel and a thread management module in a user address space manage threads cooperatively. The authors implemented the cooperative thread management mechanism and measured its performance to examine the effectiveness of the approach</t>
  </si>
  <si>
    <t>operating systems (computers);parallel programming;XERO operating system;concurrent applications;parallelism;thread facility;thread management module;user/kernel cooperation;Control systems;Costs;Extraterrestrial measurements;Information science;Joining processes;Kernel;Operating systems;Runtime;Software systems;Yarn</t>
  </si>
  <si>
    <t>398-405</t>
  </si>
  <si>
    <t>[1991] Proceedings The Fifteenth Annual International Computer Software Applications Conference</t>
  </si>
  <si>
    <t>10.1109/SEsCPS.2015.12</t>
  </si>
  <si>
    <t>Hölzl, M. &amp; Gabor, T.</t>
  </si>
  <si>
    <t>Continuous Collaboration: A Case Study on the Development of an Adaptive Cyber-physical System</t>
  </si>
  <si>
    <t>The need to interact with complex environments that are often not well understood at design time makes the development of smart cyber-physical systems (sCPS) a challenging endeavor. We propose a set of practices and tools that support the design and implementation of sCPS using continuous collaboration -- a development lifecycle and architecture to continuously incorporate data gained from the operation of the sCPS into the system. Continuous collaboration attempts to harmonize three interlocking feedback cycles: refinement of the system design by the developers, autonomous evolution of agents in the sCPS, and feedback from the evolving system to the developers. To support the process we introduce tools and techniques that we have found helpful to realize continuous collaboration: The HADES/Hexameter platform, extended behavior trees and the teacher/student learning pattern.</t>
  </si>
  <si>
    <t>software architecture;HADES-Hexameter platform;adaptive cyber-physical system;complex environments;continuous collaboration;extended behavior trees;interlocking feedback cycles;sCPS;software architecture;software development lifecycle approach;system design;teacher-student learning pattern;Collaboration;Cyber-physical systems;Hardware;Navigation;Rescue robots;Software;Cyber-Physical Systems;Embodied Evolution;Evolutionary Algorithms;Reinforcement Learning;Software Engineering</t>
  </si>
  <si>
    <t>19-25</t>
  </si>
  <si>
    <t>2015 IEEE/ACM 1st International Workshop on Software Engineering for Smart Cyber-Physical Systems</t>
  </si>
  <si>
    <t>Chapman2013</t>
  </si>
  <si>
    <t>10.1007/s10766-012-0230-9</t>
  </si>
  <si>
    <t>Chapman, Barbara; Eachempati, Deepak &amp; Hernandez, Oscar</t>
  </si>
  <si>
    <t>Experiences Developing the OpenUH Compiler and Runtime Infrastructure</t>
  </si>
  <si>
    <t>The OpenUH compiler is a branch of the open source Open64 compiler suite for C, C++, and Fortran 95/2003, with support for a variety of targets including x8664, IA-64, and IA-32. For the past several years, we have used OpenUH to conduct research in parallel programming models and their implementation, static and dynamic analysis of parallel applications, and compiler integration with external tools. In this paper, we describe the evolution of the OpenUH infrastructure and how wev́e used it to carry out our research and teaching efforts.</t>
  </si>
  <si>
    <t>825--854</t>
  </si>
  <si>
    <t>https://doi.org/10.1007/s10766-012-0230-9</t>
  </si>
  <si>
    <t>Zave198615</t>
  </si>
  <si>
    <t>10.1016/0096-0551(86)90014-7</t>
  </si>
  <si>
    <t>Zave, Pamela</t>
  </si>
  <si>
    <t>Case study: The PAISLey approach applied to its own software tools</t>
  </si>
  <si>
    <t xml:space="preserve">The operational approach to software development is based on executable specifications and transformational implementation. PAISLey\ is an operational specification language intended to be the core of a method which is an instance of the operational approach, although only the initial (specification) phase of the method has been developed. This paper describes and evaluates the application of this method to the PAISLey\ implementation. Since PAISLey\ is intended for real-time systems and the application discussed here is in the area of programming environments, the method has obvious weaknesses as well as strengths. </t>
  </si>
  <si>
    <t>15 - 28</t>
  </si>
  <si>
    <t>http://www.sciencedirect.com/science/article/pii/0096055186900147</t>
  </si>
  <si>
    <t>Powell1991</t>
  </si>
  <si>
    <t>10.1007/978-3-642-84696-0_9</t>
  </si>
  <si>
    <t>Powell, David</t>
  </si>
  <si>
    <t>Extra Performance Architecture (XPA)</t>
  </si>
  <si>
    <t>The OSA architecture offers a wide range of solutions for distributed fault tolerance. However, the conjunction of the attributes offered, especially the complexity inherent in its generality and openness, precludes its successful use in certain niche applications.</t>
  </si>
  <si>
    <t>978-3-642-84696-0</t>
  </si>
  <si>
    <t>211--266</t>
  </si>
  <si>
    <t>https://doi.org/10.1007/978-3-642-84696-0_9</t>
  </si>
  <si>
    <t>Delta-4: A Generic Architecture for Dependable Distributed Computing</t>
  </si>
  <si>
    <t>Kumar:2007:ESI:1210268.1210270</t>
  </si>
  <si>
    <t>10.1145/1210268.1210270</t>
  </si>
  <si>
    <t>Kumar, Nagendra J.; Asokan, Vasanth; Shivshankar, Siddhartha &amp; Dean, Alexander G.</t>
  </si>
  <si>
    <t>Efficient Software Implementation of Embedded Communication Protocol Controllers Using Asynchronous Software Thread Integration with Time- and Space-efficient Procedure Calls</t>
  </si>
  <si>
    <t xml:space="preserve">The overhead of context switching limits efficient scheduling of multiple concurrent threads on a uniprocessor when real-time requirements exist. A software-implemented protocol controller may be crippled by this problem. The available idle time may be too short to recover through context switching, so only the primary thread can execute during message activity, slowing the secondary threads and potentially missing deadlines. Asynchronous software thread integration (ASTI) uses coroutine calls and integration, letting threads make independent progress efficiently, and reducing the needed context switches. We demonstrate the methods with a software implementation of an automotive communication protocol (J1850) and several secondary threads. </t>
  </si>
  <si>
    <t>Asynchronous software thread integration, J1850, fine-grain concurrency, hardware to software migration, software-implemented communication protocol controllers</t>
  </si>
  <si>
    <t>ACM Trans. Embed. Comput. Syst.</t>
  </si>
  <si>
    <t>February</t>
  </si>
  <si>
    <t>http://doi.acm.org/10.1145/1210268.1210270</t>
  </si>
  <si>
    <t>Kumar:2004:AST:997163.997170</t>
  </si>
  <si>
    <t>10.1145/997163.997170</t>
  </si>
  <si>
    <t>Kumar, Nagendra J.; Shivshankar, Siddhartha &amp; Dean, Alexander G.</t>
  </si>
  <si>
    <t>Asynchronous Software Thread Integration for Efficient Software</t>
  </si>
  <si>
    <t xml:space="preserve">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 </t>
  </si>
  <si>
    <t>J1850, asynchronous software thread integration, fine-grain concurrency, hardware to software migration, software-implemented communication protocol controllers</t>
  </si>
  <si>
    <t>1-58113-806-7</t>
  </si>
  <si>
    <t>37--46</t>
  </si>
  <si>
    <t>http://doi.acm.org/10.1145/997163.997170</t>
  </si>
  <si>
    <t>Proceedings of the 2004 ACM SIGPLAN/SIGBED Conference on Languages, Compilers, and Tools for Embedded Systems</t>
  </si>
  <si>
    <t>LCTES '04</t>
  </si>
  <si>
    <t>Kumar:2004:AST:998300.997170</t>
  </si>
  <si>
    <t>10.1145/998300.997170</t>
  </si>
  <si>
    <t>SIGPLAN Not.</t>
  </si>
  <si>
    <t>http://doi.acm.org/10.1145/998300.997170</t>
  </si>
  <si>
    <t>Kumar200437</t>
  </si>
  <si>
    <t>Kumar, N. J.; Shivshankar, S. &amp; Dean, A. G.</t>
  </si>
  <si>
    <t>Asynchronous software thread integration for efficient software implementations of embedded communication protocol controllers</t>
  </si>
  <si>
    <t>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 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t>
  </si>
  <si>
    <t>Proceedings of the ACM SIGPLAN Conference on Languages Compilers and Tools for Embedded Systems (LCTES)</t>
  </si>
  <si>
    <t>37-46</t>
  </si>
  <si>
    <t>https://www.scopus.com/inward/record.uri?eid=2-s2.0-4544322267&amp;partnerID=40&amp;md5=4965cc5886f583e2da3481865273bdc6</t>
  </si>
  <si>
    <t>ACM SIGPLAN Notices</t>
  </si>
  <si>
    <t>https://www.scopus.com/inward/record.uri?eid=2-s2.0-4544258307&amp;partnerID=40&amp;md5=3e71bdb5b5e56133c5848a9a65c06fcd</t>
  </si>
  <si>
    <t>Smart1996</t>
  </si>
  <si>
    <t>10.1007/BFb0013512</t>
  </si>
  <si>
    <t>Smart, John D.</t>
  </si>
  <si>
    <t>A decade of development and deployment of distributed Ada systems</t>
  </si>
  <si>
    <t>The paper describes the design and implementation methods used by BAeSEMA to support their development, over the last ten years, of very large Distributed Command and Control Systems written in Ada 83. It describes the characteristics of our Common Framework and the strategy for extensive use of automatic generation of Ada 83 code from a Design Data Base. Over 2.5 million lines of code have successfully been delivered and the paper provides metrics on the composition of the delivered systems. Finally, we present an assessment of how Ada 95 could provide better support for such large scale Ada developments.</t>
  </si>
  <si>
    <t>978-3-540-68457-2</t>
  </si>
  <si>
    <t>485--499</t>
  </si>
  <si>
    <t>https://doi.org/10.1007/BFb0013512</t>
  </si>
  <si>
    <t>Reliable Software Technologies --- Ada-Europe 9́6: 1996 Ada-Europe International Conference on Reliable Software Technologies Montreux, Switzerland, June 10--14, 1996 Proceedings</t>
  </si>
  <si>
    <t>Strohmeier, Alfred</t>
  </si>
  <si>
    <t>Arendt199039</t>
  </si>
  <si>
    <t>10.1016/0141-9331(90)90012-K</t>
  </si>
  <si>
    <t>Arendt, Daniel &amp; Postół, Mariusz</t>
  </si>
  <si>
    <t>Realtime multiprogramming system for mine control centre</t>
  </si>
  <si>
    <t xml:space="preserve">The paper discusses some issues in the development of a modular realtime program for an industrial microcomputer system. Experience gained in the design of a multiprogramming computer system for the Brown Coal Mine Control Centre in Betchatow (Poland) is presented. Brief remarks about the aims of the system are followed by an analysis of the choice of programming tools and methods, as well as their influence on the efficiency of the program creation process and its reliability. The hierarchical internal structure of the program is also presented. </t>
  </si>
  <si>
    <t xml:space="preserve">microcomputers, programming, realtime control </t>
  </si>
  <si>
    <t>39 - 46</t>
  </si>
  <si>
    <t>http://www.sciencedirect.com/science/article/pii/014193319090012K</t>
  </si>
  <si>
    <t>Yeung1992543</t>
  </si>
  <si>
    <t>10.1016/0950-5849(92)90148-I</t>
  </si>
  <si>
    <t>Yeung, W. L.; Smith, P.; Topping, G. &amp; Bailey, E.</t>
  </si>
  <si>
    <t>Theoretical basis for Jackson System Development</t>
  </si>
  <si>
    <t xml:space="preserve">The paper discusses the use of communicating sequential processes as a theoretical basis for the Jackson System Development (JSD) method. A simple recurring example is used for the discussion. The theoretical basis also leads to a formalization of the JSD\ notations. </t>
  </si>
  <si>
    <t xml:space="preserve">Jackson System Development, communicating sequential processes, denotational semantics </t>
  </si>
  <si>
    <t>543 - 551</t>
  </si>
  <si>
    <t>http://www.sciencedirect.com/science/article/pii/095058499290148I</t>
  </si>
  <si>
    <t>Ostrowski2010</t>
  </si>
  <si>
    <t>10.1007/978-3-642-14107-2_22</t>
  </si>
  <si>
    <t>Ostrowski, Krzysztof; Sakoda, Chuck &amp; Birman, Ken</t>
  </si>
  <si>
    <t>Self-Replicating Objects for Multicore Platforms</t>
  </si>
  <si>
    <t>The paper introduces Self-Replicating Objects (SROs), a new concurrent programming abstraction. An SRO is implemented and used much like an ordinary .NET object and can expose arbitrary user-defined APIs, but it is aggressive about automatically exploiting multicore CPUs. It does so by spontaneously and transparently partitioning its state into a set of replicas that handle method calls in parallel and automatically merging replicas before processing calls that cannot execute in the replicated state. Developers need not be concerned about protecting access to shared data; each replica is a monitor and has its own state. The runtime ensures proper synchronization, scheduling, decides when to split/merge, and can transparently migrate replicas to other processes to decrease contention. Compared to threads/locks or toolkits such as .NET Parallel Extensions, SROs offer a simpler, more versatile programming model while delivering comparable, and in some cases even higher performance.</t>
  </si>
  <si>
    <t>978-3-642-14107-2</t>
  </si>
  <si>
    <t>452--477</t>
  </si>
  <si>
    <t>https://doi.org/10.1007/978-3-642-14107-2_22</t>
  </si>
  <si>
    <t>ECOOP 2010 -- Object-Oriented Programming: 24th European Conference, Maribor, Slovenia, June 21-25, 2010. Proceedings</t>
  </si>
  <si>
    <t>DH́ondt, Theo</t>
  </si>
  <si>
    <t>Berry198211</t>
  </si>
  <si>
    <t>10.1016/0096-0551(82)90017-0</t>
  </si>
  <si>
    <t>Berry, D. M.; Ghezzi, C.; Mandrioli, D. &amp; Tisato, F.</t>
  </si>
  <si>
    <t>Language constructs for real-time distributed systems</t>
  </si>
  <si>
    <t xml:space="preserve">The paper observes syntactic and semantic requirements for a language for programming real-time distributed systems. A proposal for language features that meet these requirements is offered, and the features are applied to an example. </t>
  </si>
  <si>
    <t xml:space="preserve">Real-time programming, Distributed systems, Intra and inter-node communication, Process, Scheduling, Nondeterminism </t>
  </si>
  <si>
    <t>http://www.sciencedirect.com/science/article/pii/0096055182900170</t>
  </si>
  <si>
    <t>10.1109/EURCON.2007.4400379</t>
  </si>
  <si>
    <t>Krystosik, A.</t>
  </si>
  <si>
    <t>Model Checking in Concurrent Programming Teaching</t>
  </si>
  <si>
    <t>The paper presents an application of model checking in teaching a concurrent programming. The success of this approach is based on features of DT-CSM automata and EMLAN modeling language. EMLAN is a C-like, high level language for modeling and model checking of embedded systems. The language is equipped with a lot of synchronization mechanisms (semaphores, mutexes, monitors). This allows easy modeling and verification of concurrent, cooperating tasks, which is very useful for educational purposes. As an example, a typical student exercise: a producer-consumer is given.</t>
  </si>
  <si>
    <t>computer science education;distributed programming;embedded systems;finite state machines;program verification;specification languages;synchronisation;DT-CSM automata;EMLAN C-like high level language;EMLAN modeling language;concurrent programming teaching;embedded system model checking;synchronization mechanisms;Automata;Computer science;Concurrent computing;Education;Embedded system;Error correction;Information technology;Logic;Paper technology;Programming profession;Modeling;Software verification and validation;Teaching</t>
  </si>
  <si>
    <t>2390-2396</t>
  </si>
  <si>
    <t>EUROCON 2007 - The International Conference on Computer as a Tool""</t>
  </si>
  <si>
    <t>Bemmerl1987181</t>
  </si>
  <si>
    <t>10.1016/0165-6074(87)90036-6</t>
  </si>
  <si>
    <t>Bemmerl, Thomas &amp; Schöder, Gerhard</t>
  </si>
  <si>
    <t>A portable realtime multitasking kernel for embedded microprocessor systems</t>
  </si>
  <si>
    <t xml:space="preserve">The paper presents the features, the design concepts and the implementation of a new portable realtime multitasking kernel (RMK) for microprocessors. The kernel is used in a cross-software development system for designing realtime software of embedded microprocessor systems. Thatś why RMK\ fulfills — apart from realtime and multitasking requirements — additional requirements about portability, adaptability, modularity and expandability. Additionally the paper discusses the support of realtime high level debugging, monitoring and analyzer tools by realtime multitasking kernels. </t>
  </si>
  <si>
    <t>http://www.sciencedirect.com/science/article/pii/0165607487900366</t>
  </si>
  <si>
    <t>10.1109/NETUWB.2005.1469994</t>
  </si>
  <si>
    <t>Bonivento, A. &amp; Sangiovanni-Vincentelli, A.</t>
  </si>
  <si>
    <t>Platform based design for wireless sensor networks</t>
  </si>
  <si>
    <t>The platform-based design (PBD) methodology we present has its foundations in a clear definition of the different abstraction layers of a wireless sensor network (WSN). At the application layer, we introduce the sensor network service platform that allows the user to describe the application independently from the network architecture. This functional description is then mapped into an instance of the sensor network implementation platform. These two layers of abstraction are the basis for the design methodology. An essential feature of the methodology is the capability of defining the design as a refinement process between contiguous layers that is based on synthesis given the existence of a formal definition of the layers of abstraction. We present a framework, called Rialto, which translates application specifications into network constraints. Furthermore, we present a synthesis engine, called Genesis, that starting from these constraints and an abstraction of the hardware platform performance generates a topology and a communication protocol that satisfy constraints and optimizes energy consumption. We present a case study that shows how the methodology covers all the aspects of the design process, from conceptual description to implementation.</t>
  </si>
  <si>
    <t>protocols;telecommunication network topology;wireless sensor networks;Genesis;Rialto;communication protocol;hardware platform performance;optimizes energy consumption;platform based design;sensor network implementation platform;sensor network service platform;topology;wireless sensor networks;Constraint optimization;Design methodology;Energy consumption;Engines;Hardware;Network synthesis;Network topology;Protocols;Sensor phenomena and characterization;Wireless sensor networks</t>
  </si>
  <si>
    <t>2nd International Workshop Networking with Ultra Wide Band and Workshop on Ultra Wide Band for Sensor Networks, 2005. Networking with UWB 2005.</t>
  </si>
  <si>
    <t>10.1109/TC.1984.1676348</t>
  </si>
  <si>
    <t>Kirrmann, H. D. &amp; Kaufmann, F.</t>
  </si>
  <si>
    <t>Poolpo amp;#8212;A Pool of Processors for Process Control Applications</t>
  </si>
  <si>
    <t>The Poolpo of Brown, Boveri &amp; Company (BBC) Research Center is an experimental multiprocessor that was built to test the validity of the concept of a pool of processors in the process control field. It is a tightly coupled multiprocessor which consists of 9 processors (LSI-1l) sharing a common memory by means of a high-speed bus (an early prototype of the IEEE P896 backplane bus). The processors are interchangeable and can be configured into dynamic pools, in which tasks can change their processor during their lifetime. The real-time multitasking operating system kernel has been completely written in Modula 2 under RT-11, following the EWICS-TC8 reference model. This paper describes the experiences with this project and draws conclusions about the industrial applications of multiprocessors in general and of the pool structure in particular.</t>
  </si>
  <si>
    <t>Common bus;Modula 2;embedded systems;parallel processing;performance evaluation;pool of processors;real-time operating system;tightly coupled multiprocessor;Application software;Central Processing Unit;Communication system control;Computer displays;Operating systems;Parallel processing;Process control;Real time systems;Speech analysis;Weather forecasting;Common bus;Modula 2;embedded systems;parallel processing;performance evaluation;pool of processors;real-time operating system;tightly coupled multiprocessor</t>
  </si>
  <si>
    <t>C-33</t>
  </si>
  <si>
    <t>869-878</t>
  </si>
  <si>
    <t>10.1109/CMPSAC.1990.139447</t>
  </si>
  <si>
    <t>Ratcliff, B.</t>
  </si>
  <si>
    <t>An inversion capability for the PRESTIGE workbench: some basic issues</t>
  </si>
  <si>
    <t>The PRESTIGE workbench is an integrated CASE (computer-aided software environment) intended to provide full implementation support for Jackson System Development (JSD). JSD is an operational software development method, and thus implementation in JSD is essentially a transformational process. The main objective is to offer a generalized transformational facility that the JSD implementor can apply as desired to suit the needs of any particular implementation scenario, although a default implementation capability is also provided. Many of the transformations required can be automated, and the so-called `inversion ́transformations play a pivotal role in that capability. The author addresses a variety of technical issues that need to be considered in providing a user-controlled inversion facility within the PRESTIGE environment. The issues discussed include schedulerless implementation, rough merges, multiple inversion, buffering, and write inversions</t>
  </si>
  <si>
    <t>programming environments;structured programming;CASE;Jackson System Development;PRESTIGE workbench;buffering;computer-aided software environment;multiple inversion;operational software development method;rough merges;schedulerless implementation;transformational process;user-controlled inversion facility;write inversions;Computer aided software engineering;Concurrent computing;Databases;History;Law;Legal factors;Mathematics;Object oriented modeling;Programming;Software engineering</t>
  </si>
  <si>
    <t>623-628</t>
  </si>
  <si>
    <t>Proceedings., Fourteenth Annual International Computer Software and Applications Conference</t>
  </si>
  <si>
    <t>10.1049/ip-cdt:20045065</t>
  </si>
  <si>
    <t>Lee, E. A. &amp; Neuendorffer, S.</t>
  </si>
  <si>
    <t>Concurrent models of computation for embedded software</t>
  </si>
  <si>
    <t>The prevailing abstractions for software are better suited to the traditional problem of computation, namely transformation of data, than to the problems of embedded software. These abstractions have weak notions of concurrency and the passage of time, which are key elements of embedded software. Innovations such as nesC/TinyOS (developed for programming very small programmable sensor nodes called ḿotes)́, Click (created to support the design of software-based network routers), Simulink with Real-Time Workshop (created for embedded control software) and Lustre/SCADE (created for safety-critical embedded software) offer abstractions that address some of these issues and differ significantly from the prevailing abstractions in software engineering. The paper surveys some of the abstractions that have been explored.</t>
  </si>
  <si>
    <t>distributed programming;embedded systems;software engineering;Click;Lustre/SCADE;Simulink with Real-Time Workshop;TinyOS;concurrent computation models;embedded control software;embedded software;nesC;safety-critical embedded software;software engineering;software-based network router design;very small programmable sensor node programming</t>
  </si>
  <si>
    <t>239-250</t>
  </si>
  <si>
    <t>10.1109/FRUCT.2015.7117986</t>
  </si>
  <si>
    <t>Pavlov, M. &amp; Petrov, A.</t>
  </si>
  <si>
    <t>Software architecture for scalable computing systems with automatic granularity selection of executable code</t>
  </si>
  <si>
    <t>The problem of developing software architecture and its platform implementation for scalable cloud services is addressed in the paper. New scheme of distributed software developing and executing is presented with argumentation and main principles behind solution. Performance evaluation of one of the platform components (data storage) is described.</t>
  </si>
  <si>
    <t>cloud computing;granular computing;software architecture;automatic granularity selection;data storage;distributed software development;distributed software execution;executable code;performance evaluation;scalable cloud services;scalable computing systems;software architecture;Computer architecture;Memory;Optimization;Runtime;Software;Software architecture;Virtual machining</t>
  </si>
  <si>
    <t>151-156</t>
  </si>
  <si>
    <t>2015 17th Conference of Open Innovations Association (FRUCT)</t>
  </si>
  <si>
    <t>10.1145/1878961.1879020</t>
  </si>
  <si>
    <t>Brooks, C.; Lee, E. A. &amp; Tripakis, S.</t>
  </si>
  <si>
    <t>Exploring models of computation with Ptolemy II</t>
  </si>
  <si>
    <t>The Ptolemy project studies modeling, simulation, and design of concurrent, real-time, embedded systems. The focus is on assembly of concurrent components. The key underlying principle in the project is the use of well-defined models of computation that govern the interaction between components. A major problem area being addressed is the use of heterogeneous mixtures of models of computation. Ptolemy II takes a component view of design, in that models are constructed as a set of interacting components. A model of computation governs the semantics of the interaction, and thus imposes an execution-time discipline. Ptolemy II has implementations of many models of computation including Synchronous Data Flow, Kahn Process Networks, Discrete Event, Continuous Time, Synchronous/Reactive and Modal Models This hands-on tutorial explores how these models of computation are implemented in Ptolemy II and how to create new models of computation such as a non-dogmatic Process Networks example and a left-to-right execution policy example.</t>
  </si>
  <si>
    <t>embedded systems;object-oriented methods;public domain software;Kahn process networks;Ptolemy II;concurrent embedded systems;continuous time models;discrete event models;execution time discipline;left-to-right execution policy;modal models;non dogmatic process networks;real time embedded systems;synchronous data flow;synchronous-reactive models;Computational modeling;Data models;Object oriented modeling;Real time systems;Semantics;Software;Tutorials;Modeling;concurrency;simulation</t>
  </si>
  <si>
    <t>331-332</t>
  </si>
  <si>
    <t>Lindstrom2005</t>
  </si>
  <si>
    <t>10.1007/11562948_33</t>
  </si>
  <si>
    <t>Lindstrom, Gary; Mehlitz, Peter C. &amp; Visser, Willem</t>
  </si>
  <si>
    <t>Model Checking Real Time Java Using Java PathFinder</t>
  </si>
  <si>
    <t>The Real Time Specification for Java (RTSJ) is an augmentation of Java for real time applications of various degrees of hardness. The central features of RTSJ are real time threads; user defined schedulers; asynchronous events, handlers, and control transfers; a priority inheritance based default scheduler; non-heap memory areas such as immortal and scoped, and non-heap real time threads whose execution is not impeded by garbage collection. The Robust Software Systems group at NASA Ames Research Center has Java PathFinder (JPF) under development, a Java model checker. JPF at its core is a state exploring JVM which can examine alternative paths in a Java program (e.g., via backtracking) by trying all nondeterministic choices, including thread scheduling order. This paper describes our implementation of an RTSJ profile (subset) in JPF, including requirements, design decisions, and current implementation status. Two examples are analyzed: jobs on a multiprogramming operating system, and a complex resource contention example involving autonomous vehicles crossing an intersection. The utility of JPF in finding logic and timing errors is illustrated, and the remaining challenges in supporting all of RTSJ are assessed.</t>
  </si>
  <si>
    <t>978-3-540-31969-6</t>
  </si>
  <si>
    <t>444--456</t>
  </si>
  <si>
    <t>https://doi.org/10.1007/11562948_33</t>
  </si>
  <si>
    <t>Automated Technology for Verification and Analysis: Third International Symposium, ATVA 2005, Taipei, Taiwan, October 4-7, 2005. Proceedings</t>
  </si>
  <si>
    <t>Peled, Doron A. &amp; Tsay, Yih-Kuen</t>
  </si>
  <si>
    <t>Halang198379</t>
  </si>
  <si>
    <t>10.1016/0165-6074(83)90185-0</t>
  </si>
  <si>
    <t>Halang, Wolfgang A.</t>
  </si>
  <si>
    <t>On real-time features available in high-level languages and yet to be implemented</t>
  </si>
  <si>
    <t xml:space="preserve">The requirements to be fulfilled by languages and systems in hard real-time environments are summarized. Subsequently, a comparison of the most prominent languages, viz. Ada, HAL/S, LTR, Pearl, as well as the real-time extensions of Fortran and PL/1, reveals how existing languages meet these demands and which features still need to be incorporated to enable the development of reliable software. </t>
  </si>
  <si>
    <t xml:space="preserve">Hard real-time applications, real-time languages, language requirements, language comparison, Ada, HAL/S, LTR, Pearl, Real-Time Fortran, Real-Time PL/1, real-time operating system features, process control computers </t>
  </si>
  <si>
    <t>79 - 87</t>
  </si>
  <si>
    <t>http://www.sciencedirect.com/science/article/pii/0165607483901850</t>
  </si>
  <si>
    <t>Aguado2015</t>
  </si>
  <si>
    <t>10.1007/s00236-015-0238-x</t>
  </si>
  <si>
    <t>Aguado, Joaquín; Mendler, Michael; von Hanxleden, Reinhard &amp; Fuhrmann, Insa</t>
  </si>
  <si>
    <t>Denotational fixed-point semantics for constructive scheduling of synchronous concurrency</t>
  </si>
  <si>
    <t>The synchronous model of concurrent computation (SMoCC) is well established for programming languages in the domain of safety-critical reactive and embedded systems. Translated into mainstream C/Java programming, the SMoCC corresponds to a cyclic execution model in which concurrent threads are synchronised on a logical clock that cuts system computation into a sequence of macro-steps. A causality analysis verifies the existence of a schedule on memory accesses to ensure each macro-step is deadlock-free and determinate. We introduce an abstract semantic domain                                                                           $$I(backslashmathbb D, backslashmathbb P)$$                                                                                    I                        (                        D                        ,                        P                        )                                                                             and an associated denotational fixed-point semantics for reasoning about concurrent and sequential variable accesses within a synchronous cycle-based model of computation. We use this domain for a new and extended behavioural definition of Berryś causality analysis in terms of approximation intervals. The domain                                                                           $$I(backslashmathbb D, backslashmathbb P)$$                                                                                    I                        (                        D                        ,                        P                        )                                                                             extends the domain                                                                           $$I(backslashmathbb D)$$                                                                                    I                        (                        D                        )                                                                             from our previous work and fixes a mistake in the treatment of initialisations. Based on this fixed-point semantics we propose the notion of Input Berry-constructiveness (IBC) for synchronous programs. This new IBC class lies properly between strong (SBC) and normal Berry-constructiveness (BC) defined in previous work. SBC and BC are two ways to interpret the standard constructive semantics of synchronous programming, as exemplified by imperative SMoCC languages such as Esterel or Quartz. SBC is often too restrictive as it requires all variables to be initialised by the program. BC can be too permissive because it initialises all variables to a fixed value, by default. Where the initialisation happens through the memory, e.g., when carrying values from one synchronous tick to the next, then IBC is more appropriate. IBC links two levels of execution, the macro-step level and the micro-step level. We prove that the denotational fixed-point analysis for IBC, and hence Berryś causality analysis, is sound with respect to operational micro-level scheduling. The denotational model can thus be viewed as a compositional presentation of a synchronous scheduling strategy that ensures reactiveness and determinacy for imperative concurrent programming.</t>
  </si>
  <si>
    <t>Acta Informatica</t>
  </si>
  <si>
    <t>393--442</t>
  </si>
  <si>
    <t>https://doi.org/10.1007/s00236-015-0238-x</t>
  </si>
  <si>
    <t>Zdenek2007</t>
  </si>
  <si>
    <t>10.1109/EPE.2007.4417219</t>
  </si>
  <si>
    <t>Zdenek, J.</t>
  </si>
  <si>
    <t>Efficient scheduler-dispatcher software architecture of the spacepower facility distributed control computer</t>
  </si>
  <si>
    <t>The system software architecture of the distributed control computer (computer network) of the mechatronic scientific facility (crystallizer) for automatic high temperature material processing in a orbital space station in micro-gravitation environment is presented in this paper. The scientific facility consists of the multi-zone high temperature furnace with heating system, PWM controlled heating converters, the precise extra low speed vibration-less electric drives to make possible to manipulate the processed material samples during experiments, very precise temperature measurement module, telemetric channel, crew interface computer, free programmable central controller and several further units. Facility computer network nodes have many user tasks (processes) divided into many threads running in real time environment. Using preemptive real time operating system tends to have unacceptable high overhead therefore the system of table driven coroutines with low system resource requirement (overhead, stack space) was designed. Emphasis is given on the design of efficient, reliable and self documented scheduler-dispatcher of the user tasks with minimized overhead and easily extensible descriptors of table driven user finite state automata. Presented scheduler architecture is used in the distributed network control computer of newly designed facility (Advanced TITUS) intended to be placed in the ISS space station. It is advanced version of the proved software utilized in the distributed control computer of the TITUS scientific equipment which was successfully operated several years in the MIR orbital station especially during ESA missions EUROMIR.</t>
  </si>
  <si>
    <t>2007 European Conference on Power Electronics and Applications EPE</t>
  </si>
  <si>
    <t>https://www.scopus.com/inward/record.uri?eid=2-s2.0-51049091406&amp;doi=10.1109%2fEPE.2007.4417219&amp;partnerID=40&amp;md5=50231f281f2419efddf4a253dc552647</t>
  </si>
  <si>
    <t>Zdenek, Jiri</t>
  </si>
  <si>
    <t>aerospace computing;aerospace control;aerospace instrumentation;computer networks;crystallisers;distributed control;electric furnaces;finite state machines;mechatronics;PWM controlled heating converters;TITUS scientific equipment;automatic high temperature material processing;crew interface computer;crystallizer;distributed control computer;distributed network control computer;facility computer network nodes;finite state automata;free programmable central controller;heating system;high temperature furnace;mechatronic scientific facility;microgravitation environment;orbital space station;real time operating system;scheduler-dispatcher software architecture;space power facility;telemetric channel;temperature measurement module;vibrationless electric drives;Automatic control;Centralized control;Computer architecture;Computer networks;Distributed computing;Distributed control;Processor scheduling;Resistance heating;Software architecture;Space stations;Measurement;Mechatronics;Real time processing;Software;Space</t>
  </si>
  <si>
    <t>2007 European Conference on Power Electronics and Applications</t>
  </si>
  <si>
    <t>Henry1990133</t>
  </si>
  <si>
    <t>10.1016/0141-9331(90)90063-2</t>
  </si>
  <si>
    <t>Henry, Roger</t>
  </si>
  <si>
    <t>The state of the MODULA-2 standard</t>
  </si>
  <si>
    <t xml:space="preserve">The Third Working Draft of the Modula-2 International Standard has been registered with the International Standards Organization (ISO) as a draft proposal. Successive drafts have been prepared by the British Standards Institute (BSI) Modula-2 panel IST/5/13 as guided by consensus decisions of the ISO/IEC working group JTC1/ SC22/WG13. In the proposed standard, the semantics of conforming MODULA-2 programs, and of standard library modules, are formally defined using the denotational specification language vdm-sl. The semantics are also described by an informal English language definition. Apart from delivering the specified behaviour for programs, certain conformance requirements are imposed on implementations of MODULA-2. The paper summarizes major language changes and clarifications including rules for use before declaration, import and export, numeric types and conversions, set types, structured value constructors, open arrays and protected modules. </t>
  </si>
  <si>
    <t xml:space="preserve">programming languages, standards, modula-2 </t>
  </si>
  <si>
    <t>133 - 143</t>
  </si>
  <si>
    <t>http://www.sciencedirect.com/science/article/pii/0141933190900632</t>
  </si>
  <si>
    <t>10.1109/JSEN.2016.2519924</t>
  </si>
  <si>
    <t>Amjad, M.; Sharif, M.; Afzal, M. K. &amp; Kim, S. W.</t>
  </si>
  <si>
    <t>TinyOS-New Trends, Comparative Views, and Supported Sensing Applications: A Review</t>
  </si>
  <si>
    <t>The wireless sensor network (WSN) is an interesting area for modern day research groups. Tiny sensor nodes are deployed in a diversity of environments but with limited resources. Scarce resources compel researchers to employ an operating system that requires limited memory and minimum power. Tiny operating system (TinyOS) is a widely used operating system for sensor nodes, which provides concurrency and flexibility while adhering to the constraints of scarce resources. Comparatively, TinyOS is considered to be the most robust, innovative, energy-efficient, and widely used operating system in sensor networks. This paper looks at the state-of-the-art TinyOS and the different dimensions of its design paradigm, programming model, execution model, scheduling algorithms, concurrency, memory management, hardware support platforms, and other features. The addition of different features in TinyOS makes it the operating system of choice for WSNs. Sensing nodes with TinyOS seem to show more flexibility in supporting diverse types of sensing applications.</t>
  </si>
  <si>
    <t>systems software;wireless sensor networks;Tiny operating system;concurrency;design paradigm;execution model;hardware support platforms;memory management;programming model;scheduling algorithms;sensor nodes;wireless sensor network;Adaptation models;Concurrent computing;Instruction sets;Operating systems;Programming;Sensors;Wireless sensor networks;Wireless sensor networks;energy efficiency;operating system;sensor nodes</t>
  </si>
  <si>
    <t>IEEE Sensors Journal</t>
  </si>
  <si>
    <t>2865-2889</t>
  </si>
  <si>
    <t>Hewitt1989</t>
  </si>
  <si>
    <t>10.1007/978-1-349-11260-9_12</t>
  </si>
  <si>
    <t>Hewitt, Jill A. &amp; Frank, Raymond J.</t>
  </si>
  <si>
    <t>Accessing Hardware Objects</t>
  </si>
  <si>
    <t>There are some circumstances when we wish to reach individual bits in known memory locations. In the case of developing software for an embedded system the program running on the microprocessor will need to access standard and non-standard devices.</t>
  </si>
  <si>
    <t>978-1-349-11260-9</t>
  </si>
  <si>
    <t>180--200</t>
  </si>
  <si>
    <t>https://doi.org/10.1007/978-1-349-11260-9_12</t>
  </si>
  <si>
    <t>Software Engineering in Modula-2: An Object-Oriented Approach</t>
  </si>
  <si>
    <t>Nobakht2014</t>
  </si>
  <si>
    <t>10.1007/978-3-662-45231-8_4</t>
  </si>
  <si>
    <t>Nobakht, Behrooz &amp; de Boer, Frank S.</t>
  </si>
  <si>
    <t>Programming with Actors in Java 8</t>
  </si>
  <si>
    <t>There exist numerous languages and frameworks that support an implementation of a variety of actor-based programming models in Java using concurrency utilities and threads. Java 8 is released with fundamental new features: lambda expressions and further dynamic invocation support. We show in this paper that such features in Java 8 allow for a high-level actor-based methodology for programming distributed systems which supports the programming to interfaces discipline. The embedding of our actor-based Java API is shallow in the sense that it abstracts from the actual thread-based deployment models. We further discuss different concurrent execution and thread-based deployment models and an extension of the API for its actual parallel and distributed implementation. We present briefly the results of a set of experiments which provide evidence of the potential impact of lambda expressions in Java 8 regarding the adoption of the actor concurrency model in large-scale distributed applications.</t>
  </si>
  <si>
    <t>978-3-662-45231-8</t>
  </si>
  <si>
    <t>37--53</t>
  </si>
  <si>
    <t>https://doi.org/10.1007/978-3-662-45231-8_4</t>
  </si>
  <si>
    <t>Leveraging Applications of Formal Methods, Verification and Validation. Specialized Techniques and Applications: 6th International Symposium, ISoLA 2014, Imperial, Corfu, Greece, October 8-11, 2014, Proceedings, Part II</t>
  </si>
  <si>
    <t>Margaria, Tiziana &amp; Steffen, Bernhard</t>
  </si>
  <si>
    <t>tagkey1994267</t>
  </si>
  <si>
    <t>10.1016/B978-0-444-89872-2.50010-X</t>
  </si>
  <si>
    <t>Chapter 6 - System engineering</t>
  </si>
  <si>
    <t xml:space="preserve">This chapter covers the following concepts: Engineering Activities, Actors, Viewpoints, Models, Methodologies, Conceptual models, Engineering process, Mixed language models, Message Sequence Charts, Environment behaviour, SDL\ ‘Errors,́ Function Interaction, Essential models, Naming guidelines, Incorrect specifications, Support engineering. Most of the other chapters of this book focus on features of SDL\ as a language which enables systems to be described. In this chapter the use of SDL\ in a wider context is considered. The reader should expect to learn what issues to consider when using SDL\ and some guidelines for its use. It is assumed that it is already understood what can be written in SDL\ (the types of system is given briefly in chapter 1 section 1.1). Before the use of SDL\ for systems engineering is considered in detail, the meaning of the term systems engineering is defined. Methodologies for systems engineering using SDL\ are described. The issues encountered when integrating the usage of SDL-92 into existing engineering methods of an organisation are covered including the use of SDL\ with other languages. </t>
  </si>
  <si>
    <t>978-0-444-89872-2</t>
  </si>
  <si>
    <t>267 - 390</t>
  </si>
  <si>
    <t>Amsterdam</t>
  </si>
  <si>
    <t>http://www.sciencedirect.com/science/article/pii/B978044489872250010X</t>
  </si>
  <si>
    <t>Systems Engineering Using Sdl-92</t>
  </si>
  <si>
    <t>Olsen, Anders; Færgemand, Ove; Møller-Pedersen, Birger; Reed, Rick &amp; Smith, J. R. W.</t>
  </si>
  <si>
    <t>Klein1993</t>
  </si>
  <si>
    <t>10.1007/978-1-4615-2796-1_7</t>
  </si>
  <si>
    <t>Klein, Mark H.; Ralya, Thomas; Pollak, Bill; Obenza, Ray &amp; Harbour, Michael González</t>
  </si>
  <si>
    <t>Effects of Operating System and Runtime Services on Timing Analysis</t>
  </si>
  <si>
    <t>This chapter describes the effects of operating systems and runtime system services on the timing analysis of real-time systems. In most of the real-time situations described in Part 3 of this book, we have not considered the effects of the operating system or the runtime system on which the application runs. However, this underlying software can have important effects on the timing behavior of the system. It is important to be able to identify and evaluate these effects and to know when they must be included in the real-time analysis of a system.</t>
  </si>
  <si>
    <t>978-1-4615-2796-1</t>
  </si>
  <si>
    <t>437--532</t>
  </si>
  <si>
    <t>https://doi.org/10.1007/978-1-4615-2796-1_7</t>
  </si>
  <si>
    <t>A Practitionerś Handbook for Real-Time Analysis: Guide to Rate Monotonic Analysis for Real-Time Systems</t>
  </si>
  <si>
    <t>Walls2012229</t>
  </si>
  <si>
    <t>10.1016/B978-0-12-415822-1.00006-4</t>
  </si>
  <si>
    <t>Chapter 6 - Real Time</t>
  </si>
  <si>
    <t xml:space="preserve">This chapter focuses on the core features of real time systems. Four ways to implement a real time system have been described. Visualizing program models and event handling in embedded systems are presented in “question and answer” format. The importance of interrupts in a real-time program is also discussed. It was concluded that programming to accommodate interrupts is being readily accomplished in C using modern development tools. </t>
  </si>
  <si>
    <t>978-0-12-415822-1</t>
  </si>
  <si>
    <t>229 - 241</t>
  </si>
  <si>
    <t>http://www.sciencedirect.com/science/article/pii/B9780124158221000064</t>
  </si>
  <si>
    <t>Embedded Software (Second Edition)</t>
  </si>
  <si>
    <t>Gupta1995b</t>
  </si>
  <si>
    <t>10.1007/978-1-4615-2287-4_8</t>
  </si>
  <si>
    <t>Examples and Results</t>
  </si>
  <si>
    <t xml:space="preserve">This chapter presents results of system co-synthesis for benchmark examples. We present the following two case studies in hardware-software co-design and compare hardware-software implementations against purely hardware implementations:                                  Graphics controller design. The purpose of the graphics controller is to provide a dedicated controller for generating actual pixel coordinates from parameters for different geometries. The input to the controller is a specification of the geometry and its parameters, such as end points of a line. The current design handles drawing of lines and circles. However, it is a modular design to which additional drawing capabilities can be added. The controller is intended for use in a system where the graphics controller accepts input geometries at the rate of 200,000 per second and outputs at about 2 million samples per second to a drawing buffer that is connected to a (CRT) device controller. Typically the path from the drawing buffer to the CRT controller runs at a substantially higher rate of about 40 million samples per second.                                                  Network controller design. This controller implements the functionality of a carrier-sense, collision-detection protocol for handling multiple accesses over a shared communication medium. The controller works under specified timing constraints. However, a deterministic resolution of the timing constraints is difficult due to non-deterministic operations involved in handling multiple, variable-length data packets.                              </t>
  </si>
  <si>
    <t>221--234</t>
  </si>
  <si>
    <t>https://doi.org/10.1007/978-1-4615-2287-4_8</t>
  </si>
  <si>
    <t>Marròn2011</t>
  </si>
  <si>
    <t>10.1007/978-3-642-16946-5_3</t>
  </si>
  <si>
    <t>Marròn, Pedro José; Karnouskos, Stamatis; Minder, Daniel &amp; Ollero, Aníbal</t>
  </si>
  <si>
    <t>State of the Art in Cooperating Objects Research</t>
  </si>
  <si>
    <t>This chapter provides an overview of the State of the Art in Cooperating Object research and, thus, serves as basis for subsequent examinations of the research gaps. Although it tries to give a broad overview of Cooperating Object research it does not cover aspects that seem to be solved from the point of view of academic or industrial research. Having this in mind, we present the State of the Art in hardware, algorithms, non-functional properties, systems and other aspects of Cooperating Objects.</t>
  </si>
  <si>
    <t>978-3-642-16946-5</t>
  </si>
  <si>
    <t>19--124</t>
  </si>
  <si>
    <t>https://doi.org/10.1007/978-3-642-16946-5_3</t>
  </si>
  <si>
    <t>The Emerging Domain of Cooperating Objects</t>
  </si>
  <si>
    <t>Marron, Pedro José; Karnouskos, Stamatis; Minder, Daniel &amp; Ollero, Aníbal</t>
  </si>
  <si>
    <t>10.1109/5.558710</t>
  </si>
  <si>
    <t>Edwards, S.; Lavagno, L.; Lee, E. A. &amp; Sangiovanni-Vincentelli, A.</t>
  </si>
  <si>
    <t>Design of embedded systems: formal models, validation, and synthesis</t>
  </si>
  <si>
    <t>This paper addresses the design of reactive real-time embedded systems. Such systems are often heterogeneous in implementation technologies and design styles, for example by combining hardware application-specific integrated circuits (ASICs) with embedded software. The concurrent design process for such embedded systems involves solving the specification, validation, and synthesis problems. We review the variety of approaches to these problems that have been taken</t>
  </si>
  <si>
    <t>application specific integrated circuits;computer architecture;formal specification;formal verification;logic design;real-time systems;systems analysis;ASIC;application-specific integrated circuits;concurrent design process;embedded software;embedded systems design;formal models;formal validation;heterogeneous systems;reactive real-time system design;specification;Application software;Application specific integrated circuits;Computer architecture;Consumer electronics;Embedded computing;Embedded system;Hardware;Microcontrollers;Real time systems;Safety</t>
  </si>
  <si>
    <t>Proceedings of the IEEE</t>
  </si>
  <si>
    <t>366-390</t>
  </si>
  <si>
    <t>Snyder199535</t>
  </si>
  <si>
    <t>10.1016/0141-9331(95)93086-X</t>
  </si>
  <si>
    <t>Snyder, Jeffrey S.; Whalley, David B. &amp; Baker, Theodore P.</t>
  </si>
  <si>
    <t>Fast context switches: compiler and architectural support for preemptive scheduling</t>
  </si>
  <si>
    <t xml:space="preserve">This paper addresses the possibility of reducing the overhead due to preemptive context switching in real-time systems that use preemptive scheduling. The method introduced attempts to avoid saving and restoring registers by performing context switches at points in the program where only a small subset of the registers are live. When context switches occur frequently, which is the case in some real-time systems, performing context switches at fast context switch points is found to significantly reduce the total number of memory references. A new optimization technique, known as register remapping, is introduced which increases the number of these fast context switch points without degrading the efficiency of the code. </t>
  </si>
  <si>
    <t xml:space="preserve">context switches, preemptive scheduling, register remapping </t>
  </si>
  <si>
    <t>35 - 42</t>
  </si>
  <si>
    <t>http://www.sciencedirect.com/science/article/pii/014193319593086X</t>
  </si>
  <si>
    <t>Lee2006</t>
  </si>
  <si>
    <t>10.1007/11867340_2</t>
  </si>
  <si>
    <t>Concurrent Semantics Without the Notions of State or State Transitions</t>
  </si>
  <si>
    <t>This paper argues that basing the semantics of concurrent systems on the notions of state and state transitions is neither advisable nor necessary. The tendency to do this is deeply rooted in our notions of computation, but these roots have proved problematic in concurrent software in general, where they have led to such poor programming practice as threads. I review approaches (some of which have been around for some time) to the semantics of concurrent programs that rely on neither state nor state transitions. Specifically, these approaches rely on a broadened notion of computation consisting of interacting components. The semantics of a concurrent compositions of such components generally reduces to a fixed point problem. Two families of fixed point problems have emerged, one based on metric spaces and their generalizations, and the other based on domain theories. The purpose of this paper is to argue for these approaches over those based on transition systems, which require the notion of state.</t>
  </si>
  <si>
    <t>978-3-540-45031-3</t>
  </si>
  <si>
    <t>18--31</t>
  </si>
  <si>
    <t>https://doi.org/10.1007/11867340_2</t>
  </si>
  <si>
    <t>Formal Modeling and Analysis of Timed Systems: 4th International Conference, FORMATS 2006, Paris, France, September 25-27, 2006. Proceedings</t>
  </si>
  <si>
    <t>Asarin, Eugene &amp; Bouyer, Patricia</t>
  </si>
  <si>
    <t>Elizabeth1987255</t>
  </si>
  <si>
    <t>10.1016/0745-7138(87)90041-8</t>
  </si>
  <si>
    <t>Elizabeth, M.; Hull, C. &amp; Zarea-Aliabadi, Adib</t>
  </si>
  <si>
    <t>Embedded microcomputer systems—a comparative study of two implementation methods</t>
  </si>
  <si>
    <t xml:space="preserve">This paper compares two approaches that may be used in implementing embedded microcomputer systems. The approaches are based on the application of parallel processing encompassing quasi-parallel as well as genuine parallel methods. The software involving both types of parallelism can be effectively developed and evaluated using a cross-computer technique. </t>
  </si>
  <si>
    <t>Journal of Microcomputer Applications</t>
  </si>
  <si>
    <t>255 - 281</t>
  </si>
  <si>
    <t>http://www.sciencedirect.com/science/article/pii/0745713887900418</t>
  </si>
  <si>
    <t>Unger1982263</t>
  </si>
  <si>
    <t>10.1016/0376-5075(82)90126-X</t>
  </si>
  <si>
    <t>Unger, Brian W. &amp; Bidulock, Don S.</t>
  </si>
  <si>
    <t>The design and simulation of a multi-computer network message processor</t>
  </si>
  <si>
    <t xml:space="preserve">This paper describes a simulation language and its application to the design of a multicomputer network message processor. The language, called OASIS, provides a programming environment which facilitates the development of distributed software. Modular software, computer system hardware models, and the simulated execution of this software by the hardware models can be defined within OASIS. The network message processor supports bidirectional data transmission among terminals, host computers, and other network message processors. A modular design of this network message processor is implemented by a local network of five microcomputers communicating over a time shared bus. In this paper, OASIS\ is used to develop system software before network message processor hardware is available. </t>
  </si>
  <si>
    <t xml:space="preserve">software prototyping, software simulation, computer simulation, multicomputer, computer networks, simulation environments, programming environments, performance evaluation, modular design </t>
  </si>
  <si>
    <t>Computer Networks (1976)</t>
  </si>
  <si>
    <t>263 - 277</t>
  </si>
  <si>
    <t>http://www.sciencedirect.com/science/article/pii/037650758290126X</t>
  </si>
  <si>
    <t>10.1109/PIMRC.2007.4394196</t>
  </si>
  <si>
    <t>Koutsoubelias, M. &amp; Lalis, S.</t>
  </si>
  <si>
    <t>Design and Implementation of an Extensible Architecture for the Efficient Remote Access of Simple RFID-Readers</t>
  </si>
  <si>
    <t>This paper describes a software architecture for the remote monitoring of warehouses equipped with simple RFID reader devices. Its main design objective is to enable a flexible and efficient integration of resource constrained readers that may be implemented as low-cost embedded systems, while allowing higher-level middleware components to access them in a transparent way. The proposed design has been implemented in a Linux-based environment and is currently being tested in conjunction with early prototypes of simple RFID readers that are accessed over low-bandwidth.</t>
  </si>
  <si>
    <t>embedded systems;radiofrequency identification;software architecture;telecontrol;warehouse automation;efficient remote access;extensible architecture;higher-level middleware components;low-cost embedded systems;simple RFID-readers;software architecture;Computer architecture;Hardware;Information filtering;Information filters;Middleware;Mobile communication;Protocols;Radiofrequency identification;Remote monitoring;Testing</t>
  </si>
  <si>
    <t>2007 IEEE 18th International Symposium on Personal, Indoor and Mobile Radio Communications</t>
  </si>
  <si>
    <t>10.1109/RTOSS.1994.292569</t>
  </si>
  <si>
    <t>Baker, T. P.; Mueller, F. &amp; Rustagi, V.</t>
  </si>
  <si>
    <t>Experience with a prototype of the POSIX ldquo;minimal realtime system profile rdquo;</t>
  </si>
  <si>
    <t>This paper describes experience in prototyping the proposed IEEE standard “Minimal Realtime System Profile”, whose primary component is support for real-time threads. It provides some background, describes the implementation, and reports preliminary performance measurements</t>
  </si>
  <si>
    <t>operating systems (computers);real-time systems;software portability;standards;Ada;IEEE standard;Minimal Realtime System Profile;POSIX;application portability;performance measurements;programming;prototype;real-time threads;Application software;Computer science;Concurrent computing;IEC standards;ISO standards;Operating systems;Proposals;Prototypes;Scheduling;Yarn</t>
  </si>
  <si>
    <t>Proceedings of 11th IEEE Workshop on Real-Time Operating Systems and Software</t>
  </si>
  <si>
    <t>10.1109/ETFA.2005.1612697</t>
  </si>
  <si>
    <t>Andrews, D.; Peck, W.; Agron, J.; Preston, K.; Komp, E.; Finley, M. &amp; Sass, R.</t>
  </si>
  <si>
    <t>hthreads: a hardware/software co-designed multithreaded RTOS kernel</t>
  </si>
  <si>
    <t>This paper describes the hardware/software co-design of a multithreaded RTOS kernel on a new Xilinx Virtex II Pro FPGA. Our multithreaded RTOS kernel is an integral part of our hybrid thread programming model being developed for hybrid systems which are comprised of both software resident and hardware resident concurrently executing threads. Additionally, we provide new interrupt semantics by migrating uncontrollable asynchronous interrupt invocations into controllable, priority based thread scheduling requests. Performance tests verify our hardware/software codesign approach provides significantly tighter bounds on scheduling precision and significant jitter reduction when compared to traditionally implemented RTOS kernels. It also eliminates the jitter associated with asynchronous interrupt invocations</t>
  </si>
  <si>
    <t>field programmable gate arrays;hardware-software codesign;interrupts;multi-threading;operating system kernels;real-time systems;scheduling;Xilinx Virtex II Pro FPGA;controllable priority based thread scheduling request;hardware resident;hardware/software codesign;interrupt semantics;multithreaded RTOS kernel;software resident;thread programming model;uncontrollable asynchronous interrupt invocation;Application software;Field programmable gate arrays;Hardware;Jitter;Kernel;Operating systems;Real time systems;Software testing;Switches;Yarn</t>
  </si>
  <si>
    <t>8 pp.-338</t>
  </si>
  <si>
    <t>2005 IEEE Conference on Emerging Technologies and Factory Automation</t>
  </si>
  <si>
    <t>Park1990484</t>
  </si>
  <si>
    <t>10.1016/0360-8352(90)90165-I</t>
  </si>
  <si>
    <t>Park, Eui H.; Ntuen, Celestine A.; Ferguson, Greta &amp; Park, Young H.</t>
  </si>
  <si>
    <t>A Task-Oriented System Simulator for Telerobotic Environments</t>
  </si>
  <si>
    <t xml:space="preserve">This paper discusses a task-oriented simulator known as TOTSS, Task-Oriented Telerobotic System Simulator, developed by Robotic and Artificial Intelligence Laboratory (RAIL) at North Carolina A&amp;amp;T State University. TOTSS\ is a knowledge-based simulator for planning and scheduling activities in a telerobotic environment. </t>
  </si>
  <si>
    <t>Computers \&amp; Industrial Engineering</t>
  </si>
  <si>
    <t>1–4</t>
  </si>
  <si>
    <t>484 - 488</t>
  </si>
  <si>
    <t>http://www.sciencedirect.com/science/article/pii/036083529090165I</t>
  </si>
  <si>
    <t>10.1109/APSEC.1997.640163</t>
  </si>
  <si>
    <t>Yeung, W. L.</t>
  </si>
  <si>
    <t>Denotational semantics for JSD</t>
  </si>
  <si>
    <t>This paper discusses the use of denotational semantics in formalizing the notations of structured methods. Using the Jackson System Development (JSD) method as an example, the techniques of denotational semantics are applied to the JSD notations to give them a formal semantics based on lambda calculus and communicating sequential processes (CSP). A JSD design can then be readily translated into CSP based on the semantic definition</t>
  </si>
  <si>
    <t>communicating sequential processes;lambda calculus;programming theory;software engineering;CSP;JSD;Jackson System Development;communicating sequential processes;denotational semantics;formal semantics;lambda calculus;structured methods;Calculus;Computer languages;Concurrent computing;Design methodology;Educational institutions;Embedded system;Specification languages;System analysis and design;System recovery;Writing</t>
  </si>
  <si>
    <t>72-80</t>
  </si>
  <si>
    <t>Proceedings of Joint 4th International Computer Science Conference and 4th Asia Pacific Software Engineering Conference</t>
  </si>
  <si>
    <t>10.1109/DATE.2004.1269104</t>
  </si>
  <si>
    <t>A demonstration of co-design and co-verification in a synchronous language</t>
  </si>
  <si>
    <t>This paper illustrates how the synchronous programming language Esterel [3] can be used to design and verify both hardware and software. Also illustrates that power of combining these two complementary technologies for the design and verification of embedded systems. Finally we show how the Esterel technique fits into a conventional system level design flow based on Xilinxś Virtex-II PRO FPGA and present several case studies and actual demonstration of a complete system from concept to implementation.</t>
  </si>
  <si>
    <t>embedded systems;field programmable gate arrays;formal verification;hardware-software codesign;programming languages;Esterel technique;FPGA;Xilinx;co-verification;embedded system design;embedded system verification;field programmable gate array;hardware-software codesign;synchronous programming language;system level design;Control systems;Embedded software;Field programmable gate arrays;Hardware;Logic programming;Portable computers;Power system modeling;Software safety;Space exploration;System-level design</t>
  </si>
  <si>
    <t>1394-1395 Vol.2</t>
  </si>
  <si>
    <t>Proceedings Design, Automation and Test in Europe Conference and Exhibition</t>
  </si>
  <si>
    <t>Halbwachs199875</t>
  </si>
  <si>
    <t>10.1016/S0167-6423(96)00041-X</t>
  </si>
  <si>
    <t>Halbwachs, Nicolas</t>
  </si>
  <si>
    <t>About synchronous programming and abstract interpretation</t>
  </si>
  <si>
    <t xml:space="preserve">This paper intends to highlight the connection between synchronous programming and abstract interpretation. First, the specific technique for compiling synchronous programs into interpreted automata can be seen as a partial evaluation. The second point concerns program verification. Most critical properties of reactive systems are safety properties, which can be translated into invariants, through the use of synchronous observers. Invariants can be proved by means of approximate reachability analysis, which is probably the most studied application of abstract interpretation. </t>
  </si>
  <si>
    <t>75 - 89</t>
  </si>
  <si>
    <t>http://www.sciencedirect.com/science/article/pii/S016764239600041X</t>
  </si>
  <si>
    <t>10.1109/SIES.2008.4577683</t>
  </si>
  <si>
    <t>Schweppe, H.; Zimmermann, A. &amp; Grilly, D.</t>
  </si>
  <si>
    <t>Flexible in-vehicle stream processing with distributed automotive control units for engineering and diagnosis</t>
  </si>
  <si>
    <t>This paper introduces a method for selectively pre-processing and recording sensor data for engineering testing purposes in vehicles. In order to condense data, methodologies from the domain of sensor networks and stream processing are applied, which results in a reduction of the quantity of data, while maintaining information quality. A situation-dependent modification of recording parameters allows for a detailed profiling of vehicle-related errors. We developed a data-flow oriented model, in which data streams are connected by processing nodes. These nodes filter and aggregate the data and can be connected in nearly any order, which permits a successive composition of the aggregation and recording strategy. The integration with an event-condition-action model provides adaptability of the processing and recording, depending on the state of the vehicle. In a proof-of-concept system, which we implemented on top of the automotive diagnostic protocols KWP and UDS, the feasibility of the approach was shown. The target platform was an embedded on-board computer that is connected to the OBD-II interface of the vehicle. As the scope of recording can be adjusted flexibly, the recording system can not only be used for diagnostic purposes, but also serves objectives in development, quality assurance, and even marketing.</t>
  </si>
  <si>
    <t>automobiles;automotive electronics;fault diagnosis;OBD-II interface;automotive diagnostic protocol;data-flow oriented model;diagnostic software interface;distributed automotive control unit;embedded onboard computer;engineering testing purpose;event-condition-action model;flexible in-vehicle stream processing;proof-of-concept system;sensor network;Aggregates;Automotive engineering;Computer interfaces;Data engineering;Distributed control;Filters;Maintenance engineering;Protocols;Testing;Vehicles</t>
  </si>
  <si>
    <t>74-81</t>
  </si>
  <si>
    <t>2008 International Symposium on Industrial Embedded Systems</t>
  </si>
  <si>
    <t>Yeung1997</t>
  </si>
  <si>
    <t>10.1007/3-540-63114-3_10</t>
  </si>
  <si>
    <t>Semantics-based support tools for high integrity Ada software</t>
  </si>
  <si>
    <t>This paper introduces a rigorous approach to developing high integrity software with Ada and the Jackson System Development (JSD) method. The approach involves the use of a specification language, called FJSD, in expressing JSD designs. FJSD is introduced and illustrated with a simple example in this paper. A semantic analysis tool and an Ada code generator have been developed based on the denotational semantics of FJSD. The semantic analysis tool translates an FJSD specification into the formalism of Communicating Sequential Processes (CSP) for formal reasoning and the Ada code generator produces Ada code from an FJSD specification. The strength of the approach lies in the rigour of FJSD and its semantic definition which have allowed the highly systematic development of the support tools.</t>
  </si>
  <si>
    <t>978-3-540-69150-1</t>
  </si>
  <si>
    <t>100--111</t>
  </si>
  <si>
    <t>https://doi.org/10.1007/3-540-63114-3_10</t>
  </si>
  <si>
    <t>Reliable Software Technologies --- Ada-Europe 9́7: 1997 Ada-Europe International Conference on Reliable Software Technologies London, UK, June 2--6, 1997 Proceedings</t>
  </si>
  <si>
    <t>Hardy, Keith &amp; Briggs, Jim</t>
  </si>
  <si>
    <t>Simões1999405</t>
  </si>
  <si>
    <t>10.1016/S0168-9002(98)00992-9</t>
  </si>
  <si>
    <t>Simões, J. Bası́lio &amp; Correia, Carlos M. B. A.</t>
  </si>
  <si>
    <t>Pulse processing architectures</t>
  </si>
  <si>
    <t xml:space="preserve">This paper introduces and discusses the features of a new multiprocessor architecture that aims at performing digital pulse processing at high throughput rates. It is based on a master Digital Signal Processor (DSP), special purpose trigger pulse locator and data routing circuits and an expandable array of slave peripheral DSPs. An historical perspective about the evolution of pulse spectrometry systems over the last 40 years is given. It is recognized that, up to the very recent commercial outcome of digital pulse processing systems, a tremendous evolution of technology but little change in their basic architecture has occurred. </t>
  </si>
  <si>
    <t xml:space="preserve">Digital pulse processing, Pulse locator, Pulse height, Spectrometry </t>
  </si>
  <si>
    <t>Nuclear Instruments and Methods in Physics Research Section A: Accelerators Spectrometers Detectors and Associated Equipment</t>
  </si>
  <si>
    <t>1–3</t>
  </si>
  <si>
    <t>405 - 410</t>
  </si>
  <si>
    <t>http://www.sciencedirect.com/science/article/pii/S0168900298009929</t>
  </si>
  <si>
    <t>Welch2005</t>
  </si>
  <si>
    <t>10.1007/11423348_10</t>
  </si>
  <si>
    <t>Welch, Peter H. &amp; Barnes, Frederick R. M.</t>
  </si>
  <si>
    <t>Communicating Mobile Processes</t>
  </si>
  <si>
    <t>This paper introduces occam-                        pi, an efficient and safe binding of key elements from Hoareś CSP and Milnerś pi-calculus into a programming language of industrial strength. A brief overview of classical occam is presented, before focussing on the extensions providing data, channel and process mobility. Some implementation details are given, along with current benchmark results. Application techniques exploiting mobile processes for the direct modelling of large-scale natural systems are outlined, including the modelling of locality (so that free-ranging processes can locate each other). Run-time overheads are sufficiently low so that systems comprising millions of dynamically assembling and communicating processes are practical on modest processor resources. The ideas and technology will scale further to address larger systems of arbitrary complexity, distributed over multiple processors with no semantic discontinuity. Semantic design, comprehension and analysis are made possible through a natural structuring of systems into multiple levels of network and the compositionality of the underlying algebra.</t>
  </si>
  <si>
    <t>978-3-540-32265-8</t>
  </si>
  <si>
    <t>175--210</t>
  </si>
  <si>
    <t>https://doi.org/10.1007/11423348_10</t>
  </si>
  <si>
    <t>Communicating Sequential Processes. The First 25 Years: Symposium on the Occasion of 25 Years of CSP, London, UK, July 7-8, 2004. Revised Invited Papers</t>
  </si>
  <si>
    <t>Abdallah, Ali E.; Jones, Cliff B. &amp; Sanders, Jeff W.</t>
  </si>
  <si>
    <t>Shivshankar:2005:BRP:1086297.1086335</t>
  </si>
  <si>
    <t>10.1145/1086297.1086335</t>
  </si>
  <si>
    <t>Shivshankar, Siddhartha; Vangara, Sunil &amp; Dean, Alexander G.</t>
  </si>
  <si>
    <t>Balancing Register Pressure and Context-switching Delays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</si>
  <si>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possible.We have implemented these analyses in our research compiler Thrint and a shell script to create an automated system for design space exploration. We present experimental results showing the secondary thread performance attainable on an 8-bit embedded microcontroller of the AVR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t>
  </si>
  <si>
    <t>asynchronous software thread integration, fine-grain concurrency, hardware to software migration, software-implemented-communication protocols</t>
  </si>
  <si>
    <t>1-59593-149-X</t>
  </si>
  <si>
    <t>286--294</t>
  </si>
  <si>
    <t>http://doi.acm.org/10.1145/1086297.1086335</t>
  </si>
  <si>
    <t>Proceedings of the 2005 International Conference on Compilers, Architectures and Synthesis for Embedded Systems</t>
  </si>
  <si>
    <t>CASES '05</t>
  </si>
  <si>
    <t>Shivshankar2005286</t>
  </si>
  <si>
    <t>Shivshankar, S.; Vangara, S. &amp; Dean, A. G.</t>
  </si>
  <si>
    <t>Balancing and context-switching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</si>
  <si>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 We have implemented these analyses in our research compiler Thrint and a shell script to create an automated system for design space exploration. We present experimental results showing the secondary thread performance attainable on an 8-bit embedded microcontroller of the AYR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 Copyright 2005 ACM.</t>
  </si>
  <si>
    <t>CASES 2005: International Conference on Compilers Architecture and Synthesis for Embedded Systems</t>
  </si>
  <si>
    <t>https://www.scopus.com/inward/record.uri?eid=2-s2.0-29144446991&amp;partnerID=40&amp;md5=45cd02a471132b195ce43c8b09d3e6ce</t>
  </si>
  <si>
    <t>Ishihara2000</t>
  </si>
  <si>
    <t>10.1007/3-540-44520-X_100</t>
  </si>
  <si>
    <t>Ishihara, Takashi; Li, Tiejun; Fodor, Eugene F. &amp; Olsson, Ronald A.</t>
  </si>
  <si>
    <t>A Comparison of Concurrent Programming and Cooperative Multithreading</t>
  </si>
  <si>
    <t>This paper presents a comparison of the cooperative mul- tithreading models with the general concurrent programming model. It focuses on the execution time performance of a range of standard con- current programming applications. The results show that in many, but not all, cases programs written in the cooperative multithreading model outperform those written in the general concurrent programming model. The contributions of this paper are an analysis of the performances of applications in the different models and an examination of the parallel cooperative multithreading programming style.</t>
  </si>
  <si>
    <t>978-3-540-44520-3</t>
  </si>
  <si>
    <t>729--738</t>
  </si>
  <si>
    <t>https://doi.org/10.1007/3-540-44520-X_100</t>
  </si>
  <si>
    <t>Euro-Par 2000 Parallel Processing: 6th International Euro-Par Conference Munich, Germany, August 29 -- September 1, 2000 Proceedings</t>
  </si>
  <si>
    <t>Bode, Arndt; Ludwig, Thomas; Karl, Wolfgang &amp; Wismüller, Roland</t>
  </si>
  <si>
    <t>Yeung, W. L.; Smith, P. &amp; Topping, G.</t>
  </si>
  <si>
    <t>A formalisation of Jackson system development</t>
  </si>
  <si>
    <t>This paper presents a formalisation of the Jackson system development (JSD) method based on the theory of communicating sequential processes (CSP). The paper describes how a specification written in the JSD notations can be translated into CSP, which is well suited for modelling and reasoning about the behaviour of concurrent systems. The translation process is formally defined and a tool has been developed to automate the process. The theoretical basis is extended to cover the JSD implementation phase which has not been previously tackled by other researchers</t>
  </si>
  <si>
    <t>formal specification;systems analysis;Jackson system development;communicating sequential processes theory;concurrent systems;formalisation;modelling;reasoning;specification;translation process</t>
  </si>
  <si>
    <t>31-39</t>
  </si>
  <si>
    <t>Third International Conference on Software Engineering for Real Time Systems, 1991.</t>
  </si>
  <si>
    <t>Shaver2012</t>
  </si>
  <si>
    <t>10.1007/978-3-642-33666-9_21</t>
  </si>
  <si>
    <t>Shaver, Chris &amp; Lee, Edward A.</t>
  </si>
  <si>
    <t>The Coroutine Model of Computation</t>
  </si>
  <si>
    <t>This paper presents a general denotational formalism called the Coroutine Model of Computation for control-oriented computational models. This formalism characterizes atomic elements with control behavior as Continuation Actors, giving them a static semantics with a functional interface. Coroutine Models are then defined as networks of Continuation Actors, representing a set of control locations between which control traverses during execution. This paper gives both a strict and non-strict denotational semantics for Coroutine Models in terms of compositions of Continuation Actors and their interfaces. In the strict form, the traversal of control locations forms a control path producing output values, whereas in the non-strict form, execution traverses a tree of potential control locations producing partial information about output values. Furthermore, the given non-strict form of these semantics is claimed to have useful monotonicity properties.</t>
  </si>
  <si>
    <t>978-3-642-33666-9</t>
  </si>
  <si>
    <t>319--334</t>
  </si>
  <si>
    <t>https://doi.org/10.1007/978-3-642-33666-9_21</t>
  </si>
  <si>
    <t>Model Driven Engineering Languages and Systems: 15th International Conference, MODELS 2012, Innsbruck, Austria, September 30--October 5, 2012. Proceedings</t>
  </si>
  <si>
    <t>France, Robert B.; Kazmeier, Jürgen; Breu, Ruth &amp; Atkinson, Colin</t>
  </si>
  <si>
    <t>Balboni1996a</t>
  </si>
  <si>
    <t>10.1007/BF00133305</t>
  </si>
  <si>
    <t>Co-synthesis and co-simulation of control-dominated embedded systems</t>
  </si>
  <si>
    <t>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t>
  </si>
  <si>
    <t>257--289</t>
  </si>
  <si>
    <t>https://doi.org/10.1007/BF00133305</t>
  </si>
  <si>
    <t>SaifAbrar2002</t>
  </si>
  <si>
    <t>10.1007/3-540-36265-7_10</t>
  </si>
  <si>
    <t>Saif Abrar, Syed</t>
  </si>
  <si>
    <t>High Performance Multiprocessor Architecture Design Methodology for Application-Specific Embedded Systems</t>
  </si>
  <si>
    <t>This paper presents a methodology for the design of application-specific multiprocessor systems. The methodology, named AIM, guides a designer to select the right heterogeneous architecture starting from a set of target applications. The methodology distinguishes between applications and architectures that are modeled as Kahn Process Networks and cycle-accurate bit-true models, respectively. A gradual mapping of applications over architectures is defined to analyze the performance of the resulting system by simulation. As a consequence, functionally complete system is always available with the designer without the overwhelming issues related with the multiprocessor architectures. The described methodology is illustrated through the design of a multiprocessor architecture for an MPEG-1 audio decoder application.</t>
  </si>
  <si>
    <t>978-3-540-36265-4</t>
  </si>
  <si>
    <t>102--111</t>
  </si>
  <si>
    <t>https://doi.org/10.1007/3-540-36265-7_10</t>
  </si>
  <si>
    <t>High Performance Computing --- HiPC 2002: 9th International Conference Bangalore, India, December 18--21, 2002 Proceedings</t>
  </si>
  <si>
    <t>Sahni, Sartaj; Prasanna, Viktor K. &amp; Shukla, Uday</t>
  </si>
  <si>
    <t>Ahrens1985479</t>
  </si>
  <si>
    <t>10.1016/0066-4138(85)90091-6</t>
  </si>
  <si>
    <t>Ahrens, Klaus</t>
  </si>
  <si>
    <t>Behaviour analysis of MODULA-2 programs by simulation</t>
  </si>
  <si>
    <t xml:space="preserve">This paper presents a new approach in using simulation and modelling for the investigation of computer systems as a unity of hard- and software. It is based on the idea to derive a model of a control system written in MODULA-2 from its source code by simulative execution on a modelled hardware. Thus it is possible to get information about the dynamical behaviour of those systems already in the design process. </t>
  </si>
  <si>
    <t xml:space="preserve">Programming environment, MODULA-2, Simulation, embedded systems, control software </t>
  </si>
  <si>
    <t>Annual Review in Automatic Programming</t>
  </si>
  <si>
    <t>12 Part 1</t>
  </si>
  <si>
    <t>479 - 482</t>
  </si>
  <si>
    <t>http://www.sciencedirect.com/science/article/pii/0066413885900916</t>
  </si>
  <si>
    <t>10.1109/ICCAS.2008.4694538</t>
  </si>
  <si>
    <t>Singh, D.; Tiwary, U. S. &amp; Chung, Wan-Young</t>
  </si>
  <si>
    <t>IP-based ubiquitous healthcare system</t>
  </si>
  <si>
    <t>This paper presents a new concept of MAC and LOAD protocols for IP based ubiquitous healthcare system. The system used IEEE 802.15.4 standard lowpan with integrated IPv6. For healthcare system we added LOAD (6lowpan Ad-hoc on Demand Distance Vector) and MAC (Medium Access Control) protocols in Harvanpsilas 6lowpan stack. 6lowpan stack has ability to connect the physical environment in real-world applications such as healthcare, wireless sensor network, network technology etc. IP-enable motes set on the patient body for retrieving biomedical from body in PAN. PAN network connected PC via gateway or base station for further analysis or to the doctorpsilas PDA (personal digital assistant). The doctor can recognize or analysis patient data from anywhere on globe by internet service provider equipments (PDA). Result shows the performance biomedical data packets in multi-hope routing as well as represents the topology of the networks. TelosB motes were tested on octopus simulator in tinyOS2.02 for performance of biomedical data communication and network topology.</t>
  </si>
  <si>
    <t>IP networks;Internet;access protocols;ad hoc networks;biomedical communication;data communication;health care;personal area networks;telecommunication network routing;telecommunication network topology;ubiquitous computing;wireless sensor networks;6lowpan ad-hoc on demand distance vector;IEEE 802.15.4 standard lowpan;IP-based ubiquitous healthcare system;IPv6;LOAD protocols;MAC protocols;biomedical data communication;multihope routing;network technology;network topology;personal digital assistant;tinyOS2.02;wireless sensor network;Access protocols;Base stations;Bioinformatics;Data analysis;Media Access Protocol;Medical services;Network topology;Personal digital assistants;Wireless application protocol;Wireless sensor networks;6lowpan;Body Area Networks;Healthcare;IP-based;PAN;TelosB;TinyOS</t>
  </si>
  <si>
    <t>131-136</t>
  </si>
  <si>
    <t>2008 International Conference on Control, Automation and Systems</t>
  </si>
  <si>
    <t>Gong2012</t>
  </si>
  <si>
    <t>10.1007/978-3-642-34038-3_84</t>
  </si>
  <si>
    <t>Gong, ShengWen</t>
  </si>
  <si>
    <t>Retracted: Modeling and Verifying the Kernel of RTOS</t>
  </si>
  <si>
    <t>This paper presents a study on modeling and verifying the kernel of Real-Time Operating Systems (RTOS). Advances in formally verifying such an RTOS both by refinement and by model checking approaches will be shown in this paper. The focus of the paper will be on verifying FreeRTOS. A number of ways to verify this operating system are investigated in the paper. At last, a preliminary set-up of verifying FreeRTOS using model checking is presented.</t>
  </si>
  <si>
    <t>978-3-642-34038-3</t>
  </si>
  <si>
    <t>610--617</t>
  </si>
  <si>
    <t>https://doi.org/10.1007/978-3-642-34038-3_84</t>
  </si>
  <si>
    <t>Information Computing and Applications: Third International Conference, ICICA 2012, Chengde, China, September 14-16, 2012. Proceedings, Part I</t>
  </si>
  <si>
    <t>Liu, Chunfeng; Wang, Leizhen &amp; Yang, Aimin</t>
  </si>
  <si>
    <t>10.1109/MEMCOD.2004.1459852</t>
  </si>
  <si>
    <t>Neuendorffer, S. &amp; Lee, E.</t>
  </si>
  <si>
    <t>Hierarchical reconfiguration of dataflow models</t>
  </si>
  <si>
    <t>This paper presents a unified approach to analyzing patterns of reconfiguration in dataflow graphs. The approach is based on hierarchical decomposition of the structure and execution of a dataflow model. In general, reconfiguration of any part of the system might occur at any point during the execution of a model. However, arbitrary reconfiguration must often be restricted, given the constraints of particular dataflow models of computation or modeling constructs. For instance, the reconfiguration of parameters that influence dataflow scheduling or soundness of data type checking must be more heavily restricted. The paper first presents an abstract mathematical model that is sufficient to represent the reconfiguration of many types of dataflow graphs. Using this model, a behavioral type theory is developed that bounds the points in the execution of a model when individual parameters can be reconfigured. This theory can be used to efficiently check semantic constraints on reconfiguration, enabling the safe use of parameter reconfiguration at all levels of hierarchy.</t>
  </si>
  <si>
    <t>data flow computing;data flow graphs;data type checking;dataflow graphs;dataflow models;dataflow scheduling;parameter reconfiguration;Computational modeling;Computer architecture;Distributed computing;Embedded computing;Embedded software;Finite impulse response filter;Libraries;Processor scheduling;Rivers;Signal processing algorithms</t>
  </si>
  <si>
    <t>179-188</t>
  </si>
  <si>
    <t>Formal Methods and Models for Co-Design, 2004. MEMOCODE 0́4. Proceedings. Second ACM and IEEE International Conference on</t>
  </si>
  <si>
    <t>Martins2014</t>
  </si>
  <si>
    <t>10.1007/978-3-642-54338-8_20</t>
  </si>
  <si>
    <t>Martins, Pedro; Fernandes, João P. &amp; Saraiva, João</t>
  </si>
  <si>
    <t>A Web Portal for the Certification of Open Source Software</t>
  </si>
  <si>
    <t>This paper presents a web portal for the certification of open source software. The portal aims at helping programmers in the internet age, when there are (too) many open source reusable libraries and tools available. Our portal offers programmers a web-based and easy setting to analyze and certify open source software, which is a crucial step to help programmers choosing among many available alternatives, and to get some guarantees before using one piece of software.</t>
  </si>
  <si>
    <t>978-3-642-54338-8</t>
  </si>
  <si>
    <t>244--260</t>
  </si>
  <si>
    <t>https://doi.org/10.1007/978-3-642-54338-8_20</t>
  </si>
  <si>
    <t>Information Technology and Open Source: Applications for Education, Innovation, and Sustainability: SEFM 2012 Satellite Events, InSuEdu, MoKMaSD, and OpenCert Thessaloniki, Greece, October 1--2, 2012 Revised Selected Papers</t>
  </si>
  <si>
    <t>Cerone, Antonio; Persico, Donatella; Fernandes, Sara; Garcia-Perez, Alexeis; Katsaros, Panagiotis; Shaikh, Siraj Ahmed &amp; Stamelos, Ioannis</t>
  </si>
  <si>
    <t>Goldin2004101</t>
  </si>
  <si>
    <t>10.1016/j.ic.2004.07.002</t>
  </si>
  <si>
    <t>Goldin, Dina Q.; Smolka, Scott A.; Attie, Paul C. &amp; Sonderegger, Elaine L.</t>
  </si>
  <si>
    <t>Turing machines, transition systems, and interaction</t>
  </si>
  <si>
    <t xml:space="preserve">This paper presents persistent Turing machines (PTMs), a new way of interpreting Turing-machine computation, based on dynamic stream semantics. A PTM\ is a Turing machine that performs an infinite sequence of “normal” Turing machine computations, where each such computation starts when the PTM\ reads an input from its input tape and ends when the PTM\ produces an output on its output tape. The PTM\ has an additional worktape, which retains its content from one computation to the next; this is what we mean by persistence. A number of results are presented for this model, including a proof that the class of PTMs\ is isomorphic to a general class of effective transition systems called interactive transition systems; and a proof that PTMs\ without persistence (amnesic PTMs) are less expressive than PTMs. As an analogue of the Church-Turing hypothesis which relates Turing machines to algorithmic computation, it is hypothesized that PTMs\ capture the intuitive notion of sequential interactive computation. </t>
  </si>
  <si>
    <t xml:space="preserve">Models of interactive computation, Persistent Turing machine, Persistent stream language, Interactive transition system, Sequential interactive computation </t>
  </si>
  <si>
    <t>Information and Computation</t>
  </si>
  <si>
    <t>101 - 128</t>
  </si>
  <si>
    <t>http://www.sciencedirect.com/science/article/pii/S0890540104001257</t>
  </si>
  <si>
    <t>10.1109/ETFA.2011.6059016</t>
  </si>
  <si>
    <t>Inam, R.; Mäki-Turja, J.; Sjödin, M.; Ashjaei, S. M. H. &amp; Afshar, S.</t>
  </si>
  <si>
    <t>Support for hierarchical scheduling in FreeRTOS</t>
  </si>
  <si>
    <t>This paper presents the implementation of a Hierarchical Scheduling Framework (HSF) on an open source real-time operating system (FreeRTOS) to support the temporal isolation between a number of applications, on a single processor. The goal is to achieve predictable integration and reusability of independently developed components or applications. We present the initial results of the HSF implementation by running it on an AVR 32-bit board EVK1100. The paper addresses the fixed-priority preemptive scheduling at both global and local scheduling levels. It describes the detailed design of HSF with the emphasis of doing minimal changes to the underlying FreeRTOS kernel and keeping its API intact. Finally it provides (and compares) the results for the performance measures of idling and deferrable servers with respect to the overhead of the implementation.</t>
  </si>
  <si>
    <t>application program interfaces;object-oriented programming;operating system kernels;public domain software;real-time systems;scheduling;software reusability;API;AVR EVK1100;FreeRTOS kernel;application reusability;fixed-priority preemptive scheduling;global scheduling levels;hierarchical scheduling framework;independently developed component reusability;local scheduling levels;open source real-time operating system;predictable integration;single processor;temporal isolation;Job shop scheduling;Kernel;Processor scheduling;Real time systems;Schedules;Servers;fixed-priority scheduling;hierarchical scheduling framework;real-time systems</t>
  </si>
  <si>
    <t>ETFA2011</t>
  </si>
  <si>
    <t>10.1109/CMC.2009.111</t>
  </si>
  <si>
    <t>XiangMin, Y.; WenYong, W. &amp; Yu, X.</t>
  </si>
  <si>
    <t>An IPv6 Wireless Sensor Network Node-TaraxNode</t>
  </si>
  <si>
    <t>This paper presents the IPv6 wireless sensor network platform system TaraxNode. It is designed and implemented with independent intellectual property rights. For effectively monitoring, we developed TaraxOS, which includes a cluster-based self-organized multi-hop routing protocol. It is a multi-task, high-powered, low energy-consumed operating system for sensor nodes. TaraxNode containing heterogeneous elements provides numerous benefits at the traditional intelligent monitor system. It is mainly composed of a low power consumed MCU TaraxCore and WSN data acquired unit etc. When applied at the central air-condition intelligent monitor and control system, it gives excellent result.</t>
  </si>
  <si>
    <t>computerised monitoring;industrial property;intelligent sensors;operating systems (computers);routing protocols;wireless sensor networks;IPv6;TaraxNode;TaraxOS;central air-condition intelligent monitor;cluster-based self-organized multihop routing protocol;control system;intellectual property rights;intelligent monitor system;operating system;sensor nodes;wireless sensor network node;Centralized control;Intellectual property;Intelligent control;Intelligent sensors;Intelligent systems;Monitoring;Operating systems;Routing protocols;Sensor systems;Wireless sensor networks</t>
  </si>
  <si>
    <t>2009 WRI International Conference on Communications and Mobile Computing</t>
  </si>
  <si>
    <t>10.1109/ICDCSW.2006.5</t>
  </si>
  <si>
    <t>Rossetto, S. &amp; Rodriguez, N.</t>
  </si>
  <si>
    <t>A cooperative multitasking model for networked sensors</t>
  </si>
  <si>
    <t>This paper proposes a concurrency model which integrates the asynchronous and event-driven nature of networked sensors with a more familiar programming style for the developer. We argue that coroutines can provide a basis for this integration and describe some details of its implementation, which was developed as an extension to the TinyOS operating system.</t>
  </si>
  <si>
    <t>Sensor networks;TinyOS;cooperative multitasking;coroutines;event-driven model;programming models;Concurrent computing;Costs;Microcontrollers;Middleware;Multitasking;Multithreading;Operating systems;Programming profession;Sensor systems;Wireless communication;Sensor networks;TinyOS;cooperative multitasking;coroutines;event-driven model;programming models</t>
  </si>
  <si>
    <t>91-91</t>
  </si>
  <si>
    <t>26th IEEE International Conference on Distributed Computing Systems Workshops (ICDCSW0́6)</t>
  </si>
  <si>
    <t>Cohen2007</t>
  </si>
  <si>
    <t>10.1109/IPDPS.2007.370458</t>
  </si>
  <si>
    <t>Cohen, M.; Ponte, T.; Rossetto, S. &amp; Rodríguez,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</si>
  <si>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</si>
  <si>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 © 2007 IEEE.</t>
  </si>
  <si>
    <t>Proceedings - 21st International Parallel and Distributed Processing Symposium IPDPS 2007; Abstracts and CD-ROM</t>
  </si>
  <si>
    <t>https://www.scopus.com/inward/record.uri?eid=2-s2.0-34548749105&amp;doi=10.1109%2fIPDPS.2007.370458&amp;partnerID=40&amp;md5=7266e484e4d1b8ca39259aea33222880</t>
  </si>
  <si>
    <t>Cohen, M.; Ponte, T.; Rossetto, S. &amp; Rodriguez,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</si>
  <si>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</si>
  <si>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t>
  </si>
  <si>
    <t>concurrency control;network operating systems;remote procedure calls;scheduling;wireless sensor networks;RPC coroutine;RPC-like interface;TinyOS operating system;concurrency model;cooperative multitasking scheduler;event-driven wireless sensor network;Computer languages;Concurrent computing;Embedded system;Multitasking;Operating systems;Programming profession;Proposals;Sensor phenomena and characterization;Testing;Wireless sensor networks</t>
  </si>
  <si>
    <t>2007 IEEE International Parallel and Distributed Processing Symposium</t>
  </si>
  <si>
    <t>10.1109/WICOM.2007.696</t>
  </si>
  <si>
    <t>Yao, M. &amp; Zhu, X.</t>
  </si>
  <si>
    <t>Study and Transplant of Operating System for Wireless Sensor Network Node</t>
  </si>
  <si>
    <t>This paper studies the embedded operating system TinyOS, including its event-driven mechanism, schedule strategy mechanics, power management mechanism, and etc. Then, the component-based architecture of TinyOS is analyzed. Based on these, the transplant scheme, the design principle of the layer of hardware description and the selection principle of processor are provided. Finally, this paper gives some conclusions and foresight.</t>
  </si>
  <si>
    <t>embedded systems;network operating systems;power aware computing;scheduling;wireless sensor networks;TinyOS embedded operating system transplant scheme;component-based architecture;event-driven mechanism;hardware description layer design principle;power management mechanism;processor selection principle;schedule strategy mechanics;wireless sensor network node;Application software;Batteries;Communication system control;Data processing;Energy management;Hardware;Operating systems;Power supplies;Power system management;Wireless sensor networks</t>
  </si>
  <si>
    <t>2803-2807</t>
  </si>
  <si>
    <t>2007 International Conference on Wireless Communications, Networking and Mobile Computing</t>
  </si>
  <si>
    <t>10.1145/1878961.1879005</t>
  </si>
  <si>
    <t>Schumacher, C.; Leupers, R.; Petras, D. &amp; Hoffmann, A.</t>
  </si>
  <si>
    <t>parSC: Synchronous parallel SystemC simulation on multi-core host architectures</t>
  </si>
  <si>
    <t>Time-consuming cycle-accurate MPSoC simulation is often needed for debugging and verification. Its practicability is put at risk by the growing MPSoC complexity. This work presents a conservative synchronous parallel simulation approach along with a SystemC framework to accelerate tightly-coupled MPSoC simulations on multi-core hosts. Key contribution is the implementation strategy, which utilizes techniques from the high-performance computing domain. Results show speed-ups of up to 4.4 on four host cores.</t>
  </si>
  <si>
    <t>computer debugging;multiprocessing systems;network interfaces;parallel architectures;system-on-chip;MPSoC complexity;high performance computing domain;multicore host architectures;multicore host core;synchronous parallel systemC simulation;tightly coupled MPSoC simulation;time consuming cycle accurate MPSoC simulation;Computational modeling;Data models;Kernel;Load modeling;Logic gates;Prefetching;Synchronization;Experimentation;Measurement;Performance</t>
  </si>
  <si>
    <t>241-246</t>
  </si>
  <si>
    <t>10.1109/ISPA.2008.138</t>
  </si>
  <si>
    <t>Khezri, M.; Sarram, M. A. &amp; Adibniya, F.</t>
  </si>
  <si>
    <t>Simplifying Concurrent Programming of Networked Embedded Systems</t>
  </si>
  <si>
    <t>TinyOS is the current state of the art in operating systems for sensor network research. Event- based programming model of TinyOS presents concept of Task to allow postponing processing. For little processing and memory overhead and to avoid race conditions, tasks are non-preemptive. This causes executing long running task reduce system responsiveness. In general two approaches suggested for solving this problem: cooperative and multithreaded multitasking. In this paper we propose a new TinyOS task scheduler to integrate these approaches with new type of tasks. We argue that this approach improves the overall system responsiveness without concerning about data races or complicate programming for developers.</t>
  </si>
  <si>
    <t>multi-threading;operating systems (computers);processor scheduling;telecommunication computing;wireless sensor networks;TinyOS;concurrent programming;cooperative multitasking;event-based programming model;memory overhead;multithreaded multitasking;networked embedded systems;operating systems;postponing processing;sensor network;task scheduler;Delay;Embedded system;Job shop scheduling;Multitasking;Operating systems;Programming profession;Sensor systems;Sensor systems and applications;Wireless sensor networks;Yarn;Cooperative;Embedded System;Multitasking;Scheduler;TinyOS;Yield</t>
  </si>
  <si>
    <t>993-998</t>
  </si>
  <si>
    <t>2008 IEEE International Symposium on Parallel and Distributed Processing with Applications</t>
  </si>
  <si>
    <t>Battini1996</t>
  </si>
  <si>
    <t>10.1007/BFb0015509</t>
  </si>
  <si>
    <t>Battini, F.; Mantovani, P. L. &amp; Mattavelli, M.</t>
  </si>
  <si>
    <t>Evaluation of a SPARC board equipped with the Ada Tasking Coprocessor (ATAC)</t>
  </si>
  <si>
    <t>To cope with computing overheads introduced by a multithread environment, an appealing approach consists in shifting a good deal of the run time system functionalities at hardware level by means of a tasking coprocessor managing real-time capabilities of software applications as mathematical coprocessors manage operations for number crunching programs. Such component is available on the market, the RTech Ada Tasking Coprocessor (ATAC), and LABEN is involved in assessing the resulting performance of a SPARC/ATAC platform running an Ada software application designed for future spacecraft missions.</t>
  </si>
  <si>
    <t>978-3-540-49362-4</t>
  </si>
  <si>
    <t>379--388</t>
  </si>
  <si>
    <t>https://doi.org/10.1007/BFb0015509</t>
  </si>
  <si>
    <t>Ada in Europe: Second International Eurospace --- Ada-Europe Symposium Frankfurt/Main, Germany, October 2--6, 1995 Proceedings</t>
  </si>
  <si>
    <t>Toussaint, Marcel</t>
  </si>
  <si>
    <t>10.1109/ISORCW.2015.57</t>
  </si>
  <si>
    <t>Schoeberl, M.; Sørensen, R. B. &amp; Sparsø, J.</t>
  </si>
  <si>
    <t>Models of Communication for Multicore Processors</t>
  </si>
  <si>
    <t>To efficiently use multicore processors we need to ensure that almost all data communication stays on chip, i.e., The bits moved between tasks executing on different processor cores do not leave the chip. Different forms of on-chip communication are supported by different hardware mechanism, e.g., Shared caches with cache coherency protocols, core-to-core networks-on-chip, and shared scratchpad memories. In this paper we explore the different hardware mechanism for on-chip communication and how they support or favor different models of communication. Furthermore, we discuss the usability of the different models of communication for real-time systems.</t>
  </si>
  <si>
    <t>data communication;multiprocessing systems;core-to-core networks-on-chip;data communication modelling;multicore processors;on-chip communication;processor cores;real-time systems;shared caches;shared scratchpad memories;Computational modeling;Hardware;Multicore processing;Program processors;Real-time systems;System-on-chip;Time division multiplexing;multicore communication;real-time systems;time-predictable systems</t>
  </si>
  <si>
    <t>2015 IEEE International Symposium on Object/Component/Service-Oriented Real-Time Distributed Computing Workshops</t>
  </si>
  <si>
    <t>10.1109/IoTDI.2015.45</t>
  </si>
  <si>
    <t>Enabling Synergy in IoT: Platform to Service and Beyond</t>
  </si>
  <si>
    <t>To enable a prosperous Internet of Things,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building a full-stack Synergistic IoT platform.</t>
  </si>
  <si>
    <t>Internet of Things;wireless sensor networks;Internet of Things;IoT synergy;synergistic IoT platform;user interaction pattern;Complexity theory;Context;Hardware;IEEE 802.15 Standard;Metadata;Protocols;Software;Internet of Things;Sensor motes;Wireless sensor networks</t>
  </si>
  <si>
    <t>2016 IEEE First International Conference on Internet-of-Things Design and Implementation (IoTDI)</t>
  </si>
  <si>
    <t>Camposano2000</t>
  </si>
  <si>
    <t>10.1007/978-3-642-57199-2_1</t>
  </si>
  <si>
    <t>Camposano, Raul; Seawright, Andrew &amp; Buck, Joseph</t>
  </si>
  <si>
    <t>Modeling and Synthesis of Behavior, Control and Data Flow</t>
  </si>
  <si>
    <t>To tackle the exponential growth in the complexity of digital circuits, designers are moving to higher levels of abstraction in the design process. This chapter surveys the state of the art in modeling and synthesis techniques above RTL. The chapter focuses in three areas: Behavioral Synthesis, High-Level Control, and Data Flow.</t>
  </si>
  <si>
    <t>978-3-642-57199-2</t>
  </si>
  <si>
    <t>1--48</t>
  </si>
  <si>
    <t>https://doi.org/10.1007/978-3-642-57199-2_1</t>
  </si>
  <si>
    <t>Architecture Design and Validation Methods</t>
  </si>
  <si>
    <t>Börger, Egon</t>
  </si>
  <si>
    <t>10.1109/RTCSA.2014.6910501</t>
  </si>
  <si>
    <t>Savas, S.; Gebrewahid, E.; Ul-Abdin, Z.; Nordström, T. &amp; Yang, M.</t>
  </si>
  <si>
    <t>An evaluation of code generation of dataflow languages on manycore architectures</t>
  </si>
  <si>
    <t>Today computer architectures are shifting from single core to manycores due to several reasons such as performance demands, power and heat limitations. However, shifting to manycores results in additional complexities, especially with regard to efficient development of applications. Hence there is a need to raise the abstraction level of development techniques for the manycores while exposing the inherent parallelism in the applications. One promising class of programming languages is dataflow languages and in this paper we evaluate and optimize the code generation for one such language, CAL. We have also developed a communication library to support the intercore communication. The code generation can target multiple architectures, but the results presented in this paper is focused on Adaptevaś many core architecture Epiphany. We use the two-dimensional inverse discrete cosine transform (2D-IDCT) as our benchmark and compare our code generation from CAL with a hand-written implementation developed in C. Several optimizations in the code generation as well as in the communication library are described, and we have observed that the most critical optimization is reducing the number of external memory accesses. Combining all optimizations we have been able to reduce the difference in execution time between auto-generated and handwritten implementations from a factor of 4.3× down to a factor of only 1.3×.</t>
  </si>
  <si>
    <t>computer architecture;data flow computing;multiprocessing systems;program compilers;2D inverse discrete cosine transform;2D-IDCT;code generation;communication library;computer architectures;dataflow languages;external memory accesses;heat limitations;intercore communication;manycore architectures;programming languages;Generators;Libraries;Multicore processing;Ports (Computers);Program processors;Programming;2D-IDCT;Actor Machine;Dataflow Languages;Epiphany;Manycore;code generation;evaluation</t>
  </si>
  <si>
    <t>2014 IEEE 20th International Conference on Embedded and Real-Time Computing Systems and Applications</t>
  </si>
  <si>
    <t>Maia2012</t>
  </si>
  <si>
    <t>10.1007/s10664-011-9167-7</t>
  </si>
  <si>
    <t>Maia, Renato; Cerqueira, Renato; de Souza, Clarisse Sieckenius &amp; Guisasola-Gorham, Tomás</t>
  </si>
  <si>
    <t>A qualitative human-centric evaluation of flexibility in middleware implementations</t>
  </si>
  <si>
    <t>Today middleware is much more powerful, more reliable and faster than it used to be. Nevertheless, for the application developer, the complexity of using middleware platforms has increased accordingly. The volume and variety of application contexts that current middleware technologies have to support require that developers be able to anticipate the widest possible range of execution environments, desired and undesired effects of different programming strategies, handling procedures for runtime errors, and so on. This paper shows how a generic framework designed to evaluate the usability of notations (the Cognitive Dimensions of Notations Framework, or CDN) has been instantiated and used to analyze the cognitive challenges involved in adapting middleware platforms. This human-centric perspective allowed us to achieve novel results compared to existing middleware evaluation research, typically centered around system performance metrics. The focus of our study is on the process of adapting middleware implementations, rather than in the end product of this activity. Our main contributions are twofold. First, we describe a qualitative CDN-based method to analyze the cognitive effort made by programmers while adapting middleware implementations. And second, we show how two platforms designed for flexibility have been compared, suggesting that certain programming language design features might be particularly helpful for developers.</t>
  </si>
  <si>
    <t>Empirical Software Engineering</t>
  </si>
  <si>
    <t>166--199</t>
  </si>
  <si>
    <t>https://doi.org/10.1007/s10664-011-9167-7</t>
  </si>
  <si>
    <t>10.1109/RELDIS.2001.970772</t>
  </si>
  <si>
    <t>Brinkschulte, U.; Bechina, A.; Picioroaga, F.; Schneider, E.; Ungerer, T.; Kreuzinger, J. &amp; Pfeffer, M.</t>
  </si>
  <si>
    <t>A microkernel middleware architecture for distributed embedded real-time systems</t>
  </si>
  <si>
    <t>Today more and more embedded real-time systems are implemented in a distributed way. These distributed embedded systems consist of a few controllers up to several hundreds. Distribution and parallelism in the design of embedded real-time systems increase the engineering challenges and require new methodological framework based on middleware. Our research work focuses on the development of a middleware that supports the design of heterogeneous distributed real-time systems and allows the use of small microcontrollers as computation nodes. Our study is aimed to a new approach that led to the development of OSA+-a scalable service-oriented real-time middleware architecture. This middleware has been used as the basic platform for different domain applications: (i) conception of an autonomous guided vehicle system based on multithreaded Java microcontrollers and (ii) development of a permanent monitoring distributed system for an oil drilling application. This paper presents the basic architecture of OSA+ and its implementation for the distributed real-time embedded systems design</t>
  </si>
  <si>
    <t>automatic guided vehicles;distributed object management;embedded systems;real-time systems;OSA+;andparallelism;autonomous guided vehicle system;computation nodes;distributed embedded systems;embedded real-time systems;heterogeneous distributed real-time systems;microcontrollers;middleware;Computer architecture;Control systems;Design engineering;Distributed computing;Embedded system;Microcontrollers;Middleware;Parallel processing;Real time systems;Systems engineering and theory</t>
  </si>
  <si>
    <t>218-226</t>
  </si>
  <si>
    <t>Proceedings 20th IEEE Symposium on Reliable Distributed Systems</t>
  </si>
  <si>
    <t>10.1109/ASE.2006.47</t>
  </si>
  <si>
    <t>Hall, R. J.</t>
  </si>
  <si>
    <t>LSS: A Tool for Large Scale Scenarios</t>
  </si>
  <si>
    <t>Todayś complex computational and embedded systems compute complex quantities from complex inputs, with behavior dependent upon the (distributed) state of the system and its environment. Describing the intended behavior of such a system is challenging. The most natural and commonly used approach is to give a collection of scenarios, where each scenario is a sequence of inputs and expected outputs. An analyst elicits scenarios from subject matter experts (SMEs) to document functional requirements. Scenarios can be represented in a variety of ways, from informal narratives through (formal) linear event sequences. Formal behavior scenarios are useful in many software engineering tasks, including requirements engineering, specification- and architectural-modeling, and test generation. Uses in modeling include model inference, validation, and measuring resource usage and reliability. Finally, scenarios are useful in discovering and documenting gaps in specifications. Existing scenario-based tools and methodologies break down when scenarios grow large. Elicitation becomes impractical, as it requires the human to specify all the steps. Even assuming one can capture thousands or more of input events, it is problematic for the human to describe the correct expected outputs at each point of interest. Finally, even if one can capture all inputs and outputs, the complexity of such an artifact gives one little confidence that it represents desirable behavior in detail, as the risk of undetected errors grows at least linearly with the size. Finally, the behavior of systems described by large scale scenarios typically requires a large and complex set of them, which creates the added difficulty of assuring oneself of covering a representative subset of a huge space</t>
  </si>
  <si>
    <t>formal specification;program diagnostics;program verification;software architecture;software reliability;systems analysis;architectural modeling;formal specification;functional requirements;large scale scenarios;linear event sequences;model inference;requirement engineering;resource usage measurement;software engineering;software reliability;software validation;subject matter experts;system analysis;system behavior;test generation;Computational modeling;Data communication;Distributed computing;Embedded computing;Embedded system;Humans;Large-scale systems;Software engineering;Weapons;Wireless communication</t>
  </si>
  <si>
    <t>349-350</t>
  </si>
  <si>
    <t>21st IEEE/ACM International Conference on Automated Software Engineering (ASE0́6)</t>
  </si>
  <si>
    <t>Coulson1994</t>
  </si>
  <si>
    <t>10.1007/978-1-4757-4536-8_13</t>
  </si>
  <si>
    <t>Coulson, G.; Blair, G. S.; Robin, P. &amp; Shepherd, D.</t>
  </si>
  <si>
    <t>Supporting Continuous Media Applications in a Micro-Kernel Environment</t>
  </si>
  <si>
    <t>Todayś operating systems were not designed to support the end-to-end real-time requirements of distributed continuous media. Furthermore, the integration of continuous media communications software into such systems poses significant challenges. This paper describes a design for distributed multimedia support in the Chorus micro-kernel operating system environment which provides the necessary soft real-time support while simultaneously running conventional applications. Our approach is to extend existing Chorus abstractions to include QoS configurability, connection oriented communications and real-time threads. The paper defines a low level API for distributed real-time programming and describes an implementation which features a close integration of communications and thread scheduling and the use of a split level scheduling architecture with kernel and user level threads.</t>
  </si>
  <si>
    <t>978-1-4757-4536-8</t>
  </si>
  <si>
    <t>215--234</t>
  </si>
  <si>
    <t>https://doi.org/10.1007/978-1-4757-4536-8_13</t>
  </si>
  <si>
    <t>Architecture and Protocols for High-Speed Networks</t>
  </si>
  <si>
    <t>Spaniol, Otto; Danthine, André &amp; Effelsberg, Wolfgang</t>
  </si>
  <si>
    <t>Voelter2013</t>
  </si>
  <si>
    <t>10.1007/s10515-013-0120-4</t>
  </si>
  <si>
    <t>Voelter, Markus; Ratiu, Daniel; Kolb, Bernd &amp; Schaetz, Bernhard</t>
  </si>
  <si>
    <t>mbeddr: instantiating a language workbench in the embedded software domain</t>
  </si>
  <si>
    <t>Tools can boost software developer productivity, but building custom tools is prohibitively expensive, especially for small organizations. For example, embedded programmers often have to use low-level C with limited IDE support, and integrated into an off-the-shelf tool chain in an ad-hoc way.</t>
  </si>
  <si>
    <t>339--390</t>
  </si>
  <si>
    <t>https://doi.org/10.1007/s10515-013-0120-4</t>
  </si>
  <si>
    <t>Bucci1995</t>
  </si>
  <si>
    <t>10.1007/BF01094341</t>
  </si>
  <si>
    <t>Bucci, Giacomo; Campanai, Maurizio &amp; Nesi, Paolo</t>
  </si>
  <si>
    <t>Tools for specifying real-time systems</t>
  </si>
  <si>
    <t>Tools for formally specifying software for real-time systems have strongly improved their capabilities in recent years. At present, tools have the potential for improving software quality as well as engineers ́productivity. Many tools have grown out of languages and methodologies proposed in the early 1970s. In this paper, the evolution and the state of the art of tools for real-time software specification is reported, by analyzing their development over the last 20 years. Specification techniques are classified as operational, descriptive or dual if they have both operational and descriptive capabilities. For each technique reviewed three different aspects are analyzed, that is, power of formalism, tool completeness, and low-level characteristics. The analysis is carried out in a comparative manner; a synthetic comparison is presented in the final discussion where the trend of technology improvement is also analyzed.</t>
  </si>
  <si>
    <t>117--172</t>
  </si>
  <si>
    <t>https://doi.org/10.1007/BF01094341</t>
  </si>
  <si>
    <t>10.1109/PIMRC.2005.1651950</t>
  </si>
  <si>
    <t>Raatikainen, K.</t>
  </si>
  <si>
    <t>Operating system issues in future end-user systems</t>
  </si>
  <si>
    <t>Traditional monolithic operating systems have conceptually remained almost unchanged since the UNIX, that is, since the late 70s. Several experimental operating systems from the research community have been based on alternative paradigms. Today we are facing the dawn of mobile or wireless Internet. This new operational environment calls for new solutions. We discuss four significant research issues for future end-user systems: self-awareness, detection and notifications, system integrity, and power management. A paradigm shift in operating system design, as demonstrated in x-kernel, microkernels, exokernels, and TinyOS, can help us to lay the software foundation for reconfigurable end-user systems</t>
  </si>
  <si>
    <t>Internet;Unix;mobile computing;operating system kernels;TinyOS;exokernel;microkernel;mobile system;operating system;reconfigurable end-user system;research community;wireless Internet;x-kernel;Airplanes;Computer science;Dinosaurs;Energy management;Internet;Operating systems;Personal area networks;Power system management;Transport protocols;Transportation;mobile networking;operating systems;wireless access</t>
  </si>
  <si>
    <t>2794-2800 Vol. 4</t>
  </si>
  <si>
    <t>2005 IEEE 16th International Symposium on Personal, Indoor and Mobile Radio Communications</t>
  </si>
  <si>
    <t>10.1109/FIE.2003.1264733</t>
  </si>
  <si>
    <t>Schroeder, R. &amp; Rupf, J.</t>
  </si>
  <si>
    <t>Teaching real-time concepts in an undergraduate computer science program</t>
  </si>
  <si>
    <t>Traditionally, courses in real-time programming and related real-time systems concepts have not played a major role in computer science curricula. However, this somewhat neglected area of computer science has much to offer students, especially when presented late in the curriculum. In this paper we discuss the rationale for including a real-time systems course as a component in a computer science curriculum. We then describe the structure, organization, and content of the course real-time systems that we have taught for the past several years as an upper-level elective to computer science students. In this course, model trains are used as the physical processes that are monitored and controlled by software that students develop using a modern suite of commercially available development tools.</t>
  </si>
  <si>
    <t>computer science education;embedded systems;programming;teaching;computer science curricula;computer science curriculum;embedded systems;real-time programming;real-time systems course;Computer science;Computerized monitoring;Control systems;Education;Embedded computing;Embedded system;Operating systems;Real time systems;Software tools;Time factors</t>
  </si>
  <si>
    <t>F3C-12-16 Vol.2</t>
  </si>
  <si>
    <t>33rd Annual Frontiers in Education, 2003. FIE 2003.</t>
  </si>
  <si>
    <t>Haetzer, B. &amp; Radetzki, M.</t>
  </si>
  <si>
    <t>A case study on message-based discrete event simulation for Transaction Level Modeling</t>
  </si>
  <si>
    <t>Transaction Level Modeling is a system-level design methodology for early design space exploration. The increasing complexity of systems makes it necessary to improve simulation performance. Using parallel discrete event simulation approaches seems promising to speedup the simulation runs of complex transaction level models. One of such approaches is the message-based PDES approach which is applied to TLM in this paper. Two different TLM case studies are used to evaluate and compare the execution times of sequential and message-based simulation. We show that with message-based simulation a speedup over sequential simulation can be achieved even if using only one processor core. This result lies the foundation for further speedup if running on multiple cores as no more significant synchronization overhead is expected.</t>
  </si>
  <si>
    <t>computational complexity;discrete event simulation;electronic engineering computing;system-on-chip;design space exploration;message based PDES;message based discrete event simulation;multiple cores;parallel discrete event simulation;processor core;sequential simulation;system level design methodology;systems complexity;transaction level modeling;Computational modeling;Context;Kernel;Switches;Time domain analysis;Time varying systems</t>
  </si>
  <si>
    <t>FDL 2011 Proceedings</t>
  </si>
  <si>
    <t>10.1109/TSE.1986.6312920</t>
  </si>
  <si>
    <t>Jalote, P. &amp; Campbell, R. H.</t>
  </si>
  <si>
    <t>Atomic actions for fault-tolerance using CSP</t>
  </si>
  <si>
    <t>Two complementary techniques have evolved for providing fault-tolerance in software: forward error recovery and backward error recovery. Few implementations permit both approaches to be combined within a particular application. Fewer techniques are available for the construction of fault-tolerant software for systems involving concurrent processes and multiple processors. Many schemes for supporting forward or backward recovery are based on some concept of an atomic action. The authors propose a mechanism for supporting an atomic action in a system of communicating sequential processes (CSP). The atomic action is used as the basic unit for providing fault-tolerance. The atomic action is called an FT-action, and both forward and backward error recovery are performed in the context of an FT-action.</t>
  </si>
  <si>
    <t>fault tolerant computing;software reliability;CSP;atomic action;backward error recovery;communicating sequential processes;concurrent processes;fault-tolerance;forward error recovery;multiple processors;software reliability;Computer languages;Fault tolerance;Fault tolerant systems;Process control;Software;Synchronization;Atomic actions;backward recovery;communicating sequential processes;forward recovery;software fault-tolerance</t>
  </si>
  <si>
    <t>59-68</t>
  </si>
  <si>
    <t>10.1109/ICCPS.2014.6843715</t>
  </si>
  <si>
    <t>Mancuso, R.; Dantsker, O. D.; Caccamo, M. &amp; Selig, M. S.</t>
  </si>
  <si>
    <t>A low-power architecture for high frequency sensor acquisition in many-DOF UAVs</t>
  </si>
  <si>
    <t>Unmanned Aerial Vehicles (UAVs) are becoming increasingly popular thanks to an increase in the accessibility of components with high reliability and reduced cost, making them suitable for civil, military and research purposes. Vehicles classified as UAVs can have largely different properties in terms of physical design, size, power, capabilities, as well as associated production and operational cost. In this work, we target UAVs that feature a high number of degrees of freedom (DOF) and that are instrumented with a large number of sensors. For such platforms, we propose an architecture to perform data acquisition from on-board instrumentation at a frequency (100 Hz) that is twice as fast as existing products. Our architecture is capable of performing acquisition with strict timing constraints, thus, the produced data stream is suitable for performing real-time sensor fusion. Furthermore, our architecture can be implemented using embedded, commercial hardware, resulting in a low-cost solution. Finally, the resulting data acquisition unit features a low-power consumption, allowing it to operate for two to three hours with a miniature battery.</t>
  </si>
  <si>
    <t>autonomous aerial vehicles;data acquisition;mobile robots;sensor fusion;data stream;degrees-of-freedom;frequency 100 Hz;high frequency sensor acquisition;low-power architecture;manyDOF UAV;miniature battery;sensor fusion;timing constraints;unmanned aerial vehicles;Data acquisition;Hardware;Magnetic separation;Magnetometers;Magnetosphere;Monitoring;Pulse width modulation</t>
  </si>
  <si>
    <t>103-114</t>
  </si>
  <si>
    <t>2014 ACM/IEEE International Conference on Cyber-Physical Systems (ICCPS)</t>
  </si>
  <si>
    <t>10.1109/ISORC.2001.922845</t>
  </si>
  <si>
    <t>Mahrenholz, D.</t>
  </si>
  <si>
    <t>Minimal invasive monitoring</t>
  </si>
  <si>
    <t>Using software monitors to measure embedded or real-time applications is a difficult task because of their impact on code size and execution time. Our approach for a minimal invasive monitor shows how to minimize the impact by adapting the monitor to the monitoring task. We present techniques to reduce the monitorś overhead to that which is most necessary</t>
  </si>
  <si>
    <t>adaptive systems;real-time systems;system monitoring;code size;embedded application measurement;execution time;minimal invasive monitoring;monitor adaptation;overhead;real-time application measurement;software monitors;Analytical models;Application software;Embedded software;Hardware;Level control;Monitoring;Size measurement;Software measurement;Software systems;Time measurement</t>
  </si>
  <si>
    <t>251-258</t>
  </si>
  <si>
    <t>Fourth IEEE International Symposium on Object-Oriented Real-Time Distributed Computing. ISORC 2001</t>
  </si>
  <si>
    <t>10.1109/MM.2005.39</t>
  </si>
  <si>
    <t>Keller, J. &amp; Gravinghoff, A.</t>
  </si>
  <si>
    <t>Thread-based virtual duplex systems in embedded environments</t>
  </si>
  <si>
    <t>Virtual duplex systems provide the cost benefit of requiring only one rather than two processors. To lighten the single processorś burden and meet real-time requirements in embedded systems, the authors propose using emulated multithreading which avoids the high costs associated with traditional duplex systems without sacrificing the ability to detect and tolerate faults.</t>
  </si>
  <si>
    <t>embedded systems;fault diagnosis;fault tolerant computing;multi-threading;multiprocessing systems;system recovery;virtual machines;embedded system;multithreading;virtual duplex system;Circuit faults;Costs;Embedded system;Fault detection;Hardware;Mobile robots;Multithreading;Redundancy;Remotely operated vehicles;Switches;embedded environments;virtual duplex systems</t>
  </si>
  <si>
    <t>60-69</t>
  </si>
  <si>
    <t>10.1109/CSE.2015.20</t>
  </si>
  <si>
    <t>Ferro, G.; Silva, R. &amp; Lopes, L.</t>
  </si>
  <si>
    <t>Towards Out-of-the-Box Programming of Wireless Sensor-Actuator Networks</t>
  </si>
  <si>
    <t>We address the problem of providing users, namely non specialists, with out-of-the-box, programmable, Wireless Sensor-Actuator Networks (WSN). The idea is that users get a package containing a gateway and an undetermined number of nodes, pre-configured to work as a self-organized wireless mesh. Each node comes with two pre-installed components: a small operating system and a virtual machine. The user can then use a simple, domain-specific, programming language to implement periodic tasks that are compiled into byte-code, and can be sent to the nodes for execution. At the nodes, the operating system manages a task table and schedules non-preemptive tasks for execution using the virtual machine. No subtle hardware or software configuration is required from the user as these details are abstracted away by the virtual machine. We developed a full specification for a data-layer that follows the aforementioned guidelines and implemented a complete prototype, integrated in our own Publish/Subscribe middleware called SONAR. In this paper we report the first results of using the prototype as compared to using the low level programming tools provided with the hardware. We measure a small increase in both resource consumption and processing overhead suggesting that this data-layer can be used effectively in WSN, even in cases where nodes have very limited hardware resources.</t>
  </si>
  <si>
    <t>actuators;programming languages;virtual machines;wireless sensor networks;Publish/Subscribe middleware;SONAR;WSN;byte-code;gateway;level programming tools;operating system;out-of-the-box programming;programming language;virtual machine;wireless sensor-actuator networks;Logic gates;Operating systems;Programming;Sensors;Sonar;Virtual machining;Wireless sensor networks;Programming Language;Virtual Machine;Wireless Sensor Network</t>
  </si>
  <si>
    <t>110-119</t>
  </si>
  <si>
    <t>2015 IEEE 18th International Conference on Computational Science and Engineering</t>
  </si>
  <si>
    <t>Bouillaguet2010</t>
  </si>
  <si>
    <t>10.1007/978-3-642-15031-9_14</t>
  </si>
  <si>
    <t>Bouillaguet, Charles; Chen, Hsieh-Chung; Cheng, Chen-Mou; Chou, Tung; Niederhagen, Ruben; Shamir, Adi &amp; Yang, Bo-Yin</t>
  </si>
  <si>
    <t>Fast Exhaustive Search for Polynomial Systems in $\backslashmathbbF\2dollar;</t>
  </si>
  <si>
    <t>We analyze how fast we can solve general systems of multivariate equations of various low degrees over                                                                           $backslashmathbbF2$                ; this is a well known hard problem which is important both in itself and as part of many types of algebraic cryptanalysis. Compared to the standard exhaustive search technique, our improved approach is more efficient both asymptotically and practically. We implemented several optimized versions of our techniques on CPUs and GPUs. Our technique runs more than 10 times faster on modern graphic cards than on the most powerful CPU available. Today, we can solve 48+ quadratic equations in 48 binary variables on a 500-dollar NVIDIA GTX 295 graphics card in 21 minutes. With this level of performance, solving systems of equations supposed to ensure a security level of 64 bits turns out to be feasible in practice with a modest budget. This is a clear demonstration of the computational power of GPUs in solving many types of combinatorial and cryptanalytic problems.</t>
  </si>
  <si>
    <t>978-3-642-15031-9</t>
  </si>
  <si>
    <t>203--218</t>
  </si>
  <si>
    <t>https://doi.org/10.1007/978-3-642-15031-9_14</t>
  </si>
  <si>
    <t>Cryptographic Hardware and Embedded Systems, CHES 2010: 12th International Workshop, Santa Barbara, USA, August 17-20, 2010. Proceedings</t>
  </si>
  <si>
    <t>Mangard, Stefan &amp; Standaert, François-Xavier</t>
  </si>
  <si>
    <t>10.1109/EDTC.1996.494134</t>
  </si>
  <si>
    <t>Operation serializability for embedded systems</t>
  </si>
  <si>
    <t>We consider the problem of generation of embedded software from input system descriptions in a hardware description language (HDL). Generation of software for embedded computing requires a total ordering of operations, or linearization, under constraints to ensure timely interaction with other system components. We show by example conditions where no ordering of operations in a HDL can produce the modeled functionality in software. Therefore, the existence condition for software generation or serializability must be ensured before attempting any linearization. We present the conditions based on variable definition and use analysis under which operation linearization is possible. We then present our approach to operation serialization under timing constraints to produce efficient schedules for the embedded software</t>
  </si>
  <si>
    <t>flow graphs;hardware description languages;linearisation techniques;real-time systems;software engineering;embedded systems;hardware description language;linearization;operation serializability;software functionality;software generation;timing constraints;total ordering;Concurrent computing;Embedded computing;Embedded software;Embedded system;Hardware design languages;High level synthesis;Processor scheduling;Software design;Software performance;Timing</t>
  </si>
  <si>
    <t>108-114</t>
  </si>
  <si>
    <t>Proceedings ED TC European Design and Test Conference</t>
  </si>
  <si>
    <t>Boers2010</t>
  </si>
  <si>
    <t>10.1007/s11235-009-9246-x</t>
  </si>
  <si>
    <t>Boers, Nicholas M.; Gburzyński, Paweł; Nikolaidis, Ioanis &amp; Olesiński, Włodek</t>
  </si>
  <si>
    <t>Developing wireless sensor network applications in a virtual environment</t>
  </si>
  <si>
    <t>We describe our ``holistic platform for developing wireless ad hoc sensor networks and focus on its most representative and essential virtualization component: VUE2 (the Virtual Underlay Emulation Engine). Its role is to provide a vehicle for the authoritative emulation of complete networked applications before physically deploying any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that our platform adopts. As implied by the holistic nature of the discussed system, our work touches upon operating systems, simulation, network protocols, real-time systems, and programming methodology.</t>
  </si>
  <si>
    <t>Telecommunication Systems</t>
  </si>
  <si>
    <t>165--176</t>
  </si>
  <si>
    <t>https://doi.org/10.1007/s11235-009-9246-x</t>
  </si>
  <si>
    <t>10.1109/49.382159</t>
  </si>
  <si>
    <t>Coulson, G.; Campbell, A.; Robin, P.; Blair, O.; Papathomas, M. &amp; Shepherd, D.</t>
  </si>
  <si>
    <t>The design of a QoS-controlled ATM-based communications system in Chorus</t>
  </si>
  <si>
    <t>We describe the design of an application platform able to run distributed real-time and multimedia applications alongside conventional UNIX programs. The platform is embedded in a microkernel/PC environment and supported by an ATM-based, QoS-driven communications stack. In particular, we focus on resource-management aspects of the design and deal with CPU scheduling, network resource-management and memory-management issues. An architecture is presented that guarantees QoS levels of both communications and processing with varying degrees of commitment as specified by user-level QoS parameters. The architecture uses admission tests to determine whether or not new activities can be accepted and includes modules to translate user-level QoS parameters into representations usable by the scheduling, network, and memory-management subsystems</t>
  </si>
  <si>
    <t>Unix;asynchronous transfer mode;distributed processing;multimedia communication;network operating systems;real-time systems;storage management;telecommunication computing;telecommunication network management;telecommunication services;ATM;CPU scheduling;Chorus;QoS-driven communications stack;UNIX programs;admission tests;application platform;communications system;distributed real-time applications;memory management subsystems;microkernel/PC environment;multimedia applications;network architecture;network resource management;scheduling subsystems;Application software;High-speed networks;Internetworking;Memory management;Multimedia systems;Operating systems;Real time systems;Resource management;Testing;Workstations</t>
  </si>
  <si>
    <t>IEEE Journal on Selected Areas in Communications</t>
  </si>
  <si>
    <t>686-699</t>
  </si>
  <si>
    <t>Beldiceanu2001</t>
  </si>
  <si>
    <t>10.1007/3-540-45578-7_26</t>
  </si>
  <si>
    <t>Beldiceanu, Nicolas &amp; Carlsson, Mats</t>
  </si>
  <si>
    <t>Sweep as a Generic Pruning Technique Applied to the Non-overlapping Rectangles Constraint</t>
  </si>
  <si>
    <t>We first presen ta generic pruning technique which aggregates several constraints sharing some variables. The method is derived from an idea called sweep which is extensively used in computational geometry. A first benefit of this technique comes from the fact that it can be applied to several families of global constraints. A second advantage is that it does not lead to any memory consumption problem since it only requires temporary memory which can be reclaimed after each invocation of the method.</t>
  </si>
  <si>
    <t>978-3-540-45578-3</t>
  </si>
  <si>
    <t>377--391</t>
  </si>
  <si>
    <t>https://doi.org/10.1007/3-540-45578-7_26</t>
  </si>
  <si>
    <t>Principles and Practice of Constraint Programming --- CP 2001: 7th International Conference, CP 2001 Paphos, Cyprus, November 26 -- December 1, 2001 Proceedings</t>
  </si>
  <si>
    <t>Walsh, Toby</t>
  </si>
  <si>
    <t>Gupta1995c</t>
  </si>
  <si>
    <t>10.1007/978-1-4615-2287-4_9</t>
  </si>
  <si>
    <t>Summary, Conclusions, and Future Work</t>
  </si>
  <si>
    <t>We have addressed the broad problem of hardware-software co-synthesis for digital systems. This formulation of the co-synthesis problem is based on the extension of the high-level synthesis techniques to system-level by including a software component that is implemented on the processor. The software component is generated by partitioning and suitable linearization of operations in a graph-based system model. However, due to the differences in the execution rate and timing of operations, the problems of software generation and its interface to the hardware are more complicated than the problems of operation scheduling in high-level synthesis.</t>
  </si>
  <si>
    <t>235--238</t>
  </si>
  <si>
    <t>https://doi.org/10.1007/978-1-4615-2287-4_9</t>
  </si>
  <si>
    <t>Jones1987</t>
  </si>
  <si>
    <t>10.1007/BFb0016351</t>
  </si>
  <si>
    <t>Jones, Simon L. Peyton</t>
  </si>
  <si>
    <t>Functional programming languages as a software engineering tool</t>
  </si>
  <si>
    <t>We have presented a case for using functional programming languages as a tool to help meet the challenge of writing correct programs.</t>
  </si>
  <si>
    <t>978-3-540-48021-1</t>
  </si>
  <si>
    <t>https://doi.org/10.1007/BFb0016351</t>
  </si>
  <si>
    <t>Embedded Systems: New Approaches to Their Formal Description and Design An Advanced Course Zürich, Switzerland, March 5--7, 1986</t>
  </si>
  <si>
    <t>Kündig, A.; Bührer, R. E. &amp; Dähler, J.</t>
  </si>
  <si>
    <t>10.1109/IMCSIT.2008.4747342</t>
  </si>
  <si>
    <t>Boers, N. M.; Gburzynski, P.; Nikolaidis, I. &amp; Olesinski, W.</t>
  </si>
  <si>
    <t>Supporting wireless application development via virtual execution</t>
  </si>
  <si>
    <t>We introduce our ldquoholisticrdquo platform for building wireless ad hoc sensor networks and focus on its most representative and essential virtualization component: VUE2 (the Virtual Underlay Emulation Engine). Its role is to provide a vehicle for authoritative emulation of complete networked applications before physically deploying the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adopted in our platform. As implied by the holistic nature of the discussed system, our presentation touches upon operating systems, simulation, network protocols, real-time systems, and programming methodology.</t>
  </si>
  <si>
    <t>ad hoc networks;programming languages;protocols;telecommunication computing;virtual reality;authoritative emulation;holistic platform;network protocols;operating systems;programming methodology;real-time systems;virtual execution;virtual underlay emulation engine;virtualization component;wireless ad hoc sensor networks;wireless application development;Emulation;Engines;Hardware;Operating systems;Platform virtualization;Protocols;Real time systems;Testing;Vehicles;Wireless sensor networks</t>
  </si>
  <si>
    <t>853-860</t>
  </si>
  <si>
    <t>2008 International Multiconference on Computer Science and Information Technology</t>
  </si>
  <si>
    <t>Goossens2002</t>
  </si>
  <si>
    <t>10.1007/3-540-46000-4_19</t>
  </si>
  <si>
    <t>Goossens, Kees G. W. &amp; Gangwal, Om Prakash</t>
  </si>
  <si>
    <t>The Cost of Communication Protocols and Coordination Languages in Embedded Systems</t>
  </si>
  <si>
    <t>We investigate the use of communication protocols and coordination languages (henceforth interaction languages) for high-volume consumer electronics products in the multimedia application domain. Interaction languages are used to reduce the cost of designing a product by introducing structure and abstraction, by being application-domain specific, and by enabling re-use. They can also reduce the manufacturing cost which includes the cost of using the interaction language, the implementation cost of the interaction language, and its running cost. We classify services that can be offered by an interaction language and their impact on the cost of designing. Choices that can be made in their implementations are also categorised, and their impact on the manufacturing cost is shown. This is illustrated by three existing interaction languages: c-heap, Arachne, and stm.</t>
  </si>
  <si>
    <t>978-3-540-46000-8</t>
  </si>
  <si>
    <t>174--190</t>
  </si>
  <si>
    <t>https://doi.org/10.1007/3-540-46000-4_19</t>
  </si>
  <si>
    <t>Coordination Models and Languages: 5th International Conference, COORDINATION 2002 York, UK, April 8--11, 2002 Proceedings</t>
  </si>
  <si>
    <t>Arbab, Farhad &amp; Talcott, Carolyn</t>
  </si>
  <si>
    <t>Dobosiewicz2006561</t>
  </si>
  <si>
    <t>Dobosiewicz, W. &amp; Gburzynski, P.</t>
  </si>
  <si>
    <t>From simulation to execution: On a certain programming paradigm for reactive systems</t>
  </si>
  <si>
    <t>We present a certain programming environment, which (over the years of its evolution) has allowed us to unify simulation, specification and execution for a class of highly practical systems, including (low-level) communication protocols and embedded software. The programming paradigm inherent in our scheme is a combination of FSM (finite state machines) and coroutines with multiple entry points. It brings about a unique flavor of multitasking suitable and appropriate for expressing both event driven simulation models as well as executable, multithreaded, embedded systems. Its characteristic feature in the latter domain is the extremely small footprint, which makes it possible to program tiny devices in a highly structural, reusable, self-documenting and reliable manner. © 2006 PIPS.</t>
  </si>
  <si>
    <t>Proceedings of the International Multiconference on Computer Science and Information Technology IMCSIT</t>
  </si>
  <si>
    <t>561-568</t>
  </si>
  <si>
    <t>https://www.scopus.com/inward/record.uri?eid=2-s2.0-62649114824&amp;partnerID=40&amp;md5=a7adeba49889c73eca73a189d7c2e2d2</t>
  </si>
  <si>
    <t>Akhmetshina2003116</t>
  </si>
  <si>
    <t>Akhmetshina, E.; Gburzynski, P. &amp; Vizeacoumar, F.</t>
  </si>
  <si>
    <t>PicOS: A Tiny Operating System for Extremely Small Embedded Platforms</t>
  </si>
  <si>
    <t>We present a certain programming paradigm for implementing low-footprint applications on small embedded platforms and a tiny operating system based on that paradigm. The primary objective of our work was to create a friendly environment for rapid, reliable, and efficient deployment of customizable microcontroller applications primarily (but not necessarily) aimed at the wireless world. The proposed solution, while being characterized by very small resource requirements, offers an interesting flavor of multi-threading and provides for well-structured self-documenting layout of the application code.</t>
  </si>
  <si>
    <t>Proceedings of the International Conference on Embedded Systems and Applications</t>
  </si>
  <si>
    <t>116-122</t>
  </si>
  <si>
    <t>https://www.scopus.com/inward/record.uri?eid=2-s2.0-1642330138&amp;partnerID=40&amp;md5=b80efdeac51263e9ad14bedbda027fde</t>
  </si>
  <si>
    <t>Niebert2014</t>
  </si>
  <si>
    <t>10.1007/978-3-319-13749-0_2</t>
  </si>
  <si>
    <t>Niebert, Peter &amp; Caralp, Mathieu</t>
  </si>
  <si>
    <t>Cellular Programming</t>
  </si>
  <si>
    <t>We present a design approach for ``smart surfaces inspired by cellular automata. The aim is to construct and to program scalable distributed realtime interactive systems composed of inexpensive microcontrollers to build surfaces that interact physically with their environment. Our work is both pragmatic and integrated: it covers the entire chain from hardware considerations, a programming model based on a networked locally synchronous virtual machine, dedicated programming language features, a distributed embedded implementation and an integrated programming environment with a simulator implementation of the locally synchronous virtual machine.</t>
  </si>
  <si>
    <t>978-3-319-13749-0</t>
  </si>
  <si>
    <t>11--22</t>
  </si>
  <si>
    <t>https://doi.org/10.1007/978-3-319-13749-0_2</t>
  </si>
  <si>
    <t>Theory and Practice of Natural Computing: Third International Conference, TPNC 2014, Granada, Spain, December 9-11, 2014. Proceedings</t>
  </si>
  <si>
    <t>Dediu, Adrian-Horia; Lozano, Manuel &amp; Martín-Vide, Carlos</t>
  </si>
  <si>
    <t>10.1109/SASP.2008.4570792</t>
  </si>
  <si>
    <t>Huang, P. K.; Hashemi, M. &amp; Ghiasi, S.</t>
  </si>
  <si>
    <t>System-Level Performance Estimation for Application-Specific MPSoC Interconnect Synthesis</t>
  </si>
  <si>
    <t>We present a framework for development of streaming applications as concurrent software modules running on multi-processors system-on-chips (MPSoC). We propose an iterative design space exploration mechanism to customize MPSoC architecture for given applications. Central to the exploration engine is our system-level performance estimation methodology, that both quickly and accurately determine quality of candidate architectures. We implemented a number of streaming applications on candidate architectures that were emulated on an FPGA. Hardware measurements show that our system-level performance estimation method incurs only 15% error in predicting application throughput. More importantly, it always correctly guides design space exploration by achieving 100% fidelity in quality-ranking candidate architectures. Compared to behavioral simulation of compiled code, our system-level estimator runs more than 12 times faster, and requires 7 times less memory.</t>
  </si>
  <si>
    <t>field programmable gate arrays;multiprocessing systems;parallel architectures;system-on-chip;FPGA;MPSoC interconnect synthesis;design space exploration;system-level performance estimation;Application software;Computational modeling;Computer architecture;Field programmable gate arrays;Hardware;Network synthesis;Software performance;Space exploration;System-on-a-chip;Throughput</t>
  </si>
  <si>
    <t>95-100</t>
  </si>
  <si>
    <t>2008 Symposium on Application Specific Processors</t>
  </si>
  <si>
    <t>Lee2001</t>
  </si>
  <si>
    <t>10.1007/3-540-45449-7_16</t>
  </si>
  <si>
    <t>System-Level Types for Component-Based Design</t>
  </si>
  <si>
    <t>We present a framework to extend the concept of type systems in programming languages to capture the dynamic interaction in component-based design, such as the communication protocols between components. In our system, the interaction types and the dynamic behavior of components are defined using interface automata - an automata-based formalism. Type checking, which checks the compatibility of a component with a certain interaction type, is conducted through automata composition. Our type system is polymorphic in that a component may be compatible with more than one interaction type. We show that a subtyping relation exists among various interaction types and this relation can be described using a partial order. This system-level type order can be used to facilitate the design of polymorphic components and simplify type checking. In addition to static type checking, we also propose to extend the use of interface automata to the on-line reflection of component states and to run-time type checking. We illustrate our framework using a component-based design environment, Ptolemy II, and discuss the trade-offs in the design of system-level type systems.</t>
  </si>
  <si>
    <t>978-3-540-45449-6</t>
  </si>
  <si>
    <t>237--253</t>
  </si>
  <si>
    <t>https://doi.org/10.1007/3-540-45449-7_16</t>
  </si>
  <si>
    <t>Embedded Software: First International Workshop, EMSOFT 2001 Tahoe City, CA, USA, October 8--10, 2001 Proceedings</t>
  </si>
  <si>
    <t>Henzinger, Thomas A. &amp; Kirsch, Christoph M.</t>
  </si>
  <si>
    <t>Alvarez2000</t>
  </si>
  <si>
    <t>10.1023/A:1008185530601</t>
  </si>
  <si>
    <t>Alvarez, Guillermo A. &amp; Cristian, Flaviu</t>
  </si>
  <si>
    <t>Simulation-based Testing of Communication Protocols for Dependable Embedded Systems</t>
  </si>
  <si>
    <t>We present a novel approach to testing fault-tolerant and real-time protocol implementations. Cesium, our testing environment, executes the protocols in a centralized simulator of the distributed system. It simulates the occurrence of inputs and the failure scenarios the protocols are designed to tolerate, while automatically verifying that the required safety and timeliness properties hold at all times during test experiments. Within this framework, the human tester can define failure operations that simulate every failure class studied in the literature. We apply our approach to two fault-tolerant protocols typical in embedded systems. The results show that Cesium can pinpoint implementation errors that would be very difficult to identify in a real system, and can also compute accurate performance predictions that would be problematic to measure in the real embedded platform without ad hoc hardware instrumentation.</t>
  </si>
  <si>
    <t>The Journal of Supercomputing</t>
  </si>
  <si>
    <t>93--116</t>
  </si>
  <si>
    <t>https://doi.org/10.1023/A:1008185530601</t>
  </si>
  <si>
    <t>Bonivento2006</t>
  </si>
  <si>
    <t>10.1007/s11036-006-7194-1</t>
  </si>
  <si>
    <t>Bonivento, Alvise; Carloni, Luca P. &amp; Sangiovanni-Vincentelli, Alberto</t>
  </si>
  <si>
    <t>We present a novel methodology for the design of interoperable Wireless Sensor Networks (WSN). The methodology is based on the principles of Platform Based Design (PBD). PBD is a meet-in-the-middle approach where the top-down refinement of a design specification meets with bottom-up characterizations of possible alternative implementations. The design space exploration is performed based on estimates of the performance of the candidate solutions so that the overall design process is considerably sped up as expensive re-designs are avoided and design re-use is favored. PBD is based on the rigorous definition of appropriate abstraction layers that are effective in shielding the drudgery of implementation details while allowing the important information to be taken into account. If each layer is formally specified, formal verification, refinement and synthesis are all possible. Yet while the overarching approach is general, the layers of abstraction and the accompanying tools can be (and in general, are) application dependent.</t>
  </si>
  <si>
    <t>Mobile Networks and Applications</t>
  </si>
  <si>
    <t>469--485</t>
  </si>
  <si>
    <t>https://doi.org/10.1007/s11036-006-7194-1</t>
  </si>
  <si>
    <t>10.1109/DATE.2010.5456987</t>
  </si>
  <si>
    <t>Modeling constructs and kernel for parallel simulation of accuracy adaptive TLMs</t>
  </si>
  <si>
    <t>We present a set of modeling constructs accompanied by a high performance simulation kernel for accuracy adaptive transaction level models. In contrast to traditional, fixed accuracy TLMs, accuracy of adaptive TLMs can be changed during simulation to the level which is most suitable for a given use case and scenario. Ad-hoc development of adaptive models can result in complex models, and the implementation detail of adaptivity mechanisms can obscure the actual logic of a model. To simplify and enable systematic development of adaptive models, we have identified several mechanisms which are applicable to a wide variety of models. The proposed constructs relieve the modeler from low level implementation details of those mechanisms. We have developed an efficient, light-weight simulation kernel optimized for the proposed constructs, which enables parallel simulation of large models on widely available, low-cost multi-core simulation hosts. The modeling constructs and the kernel have been evaluated using industrial benchmark applications.</t>
  </si>
  <si>
    <t>operating system kernels;transaction processing;accuracy adaptive transaction level model;ad-hoc development;adaptive TLM;adaptive models systematic development;adaptivity mechanisms;high performance simulation kernel;light weight simulation kernel;low cost multicore simulation hosts;parallel simulation;Adaptive systems;Computational modeling;Concurrent computing;Context modeling;Discrete event simulation;Embedded system;Kernel;Logic;Natural languages;Performance loss</t>
  </si>
  <si>
    <t>1183-1188</t>
  </si>
  <si>
    <t>2010 Design, Automation Test in Europe Conference Exhibition (DATE 2010)</t>
  </si>
  <si>
    <t>10.1109/MASS.2010.5663821</t>
  </si>
  <si>
    <t>Strube, M.; Daum, M.; Kapitza, R.; Villanueva, F. &amp; Dressler, F.</t>
  </si>
  <si>
    <t>Dynamic operator replacement in sensor networks</t>
  </si>
  <si>
    <t>We present an integrated approach for supporting in-network sensor data processing in dynamic and heterogeneous sensor networks. The concept relies on data stream processing techniques that define and optimize the distribution of queries and their operators. We anticipate a high degree of dynamics in the network, which can for example be expected in the case of wildlife monitoring applications. The distribution of operators to individual nodes demands system level capabilities not available in current sensor node operating systems. In particular, we present a system for seamless and on demand operator migration between sensor nodes. Our framework, which we implemented for Contiki running on TelosB nodes, supports stateful module migration including selected parts of the code and data sections.</t>
  </si>
  <si>
    <t>optimisation;wireless sensor networks;Contiki running;TelosB nodes;data stream processing;dynamic operator replacement;dynamic sensor networks;heterogeneous sensor networks;in-network sensor data processing;optimization;Data processing;Distributed databases;Operating systems;Programming;Runtime;Servers;Wireless sensor networks</t>
  </si>
  <si>
    <t>748-750</t>
  </si>
  <si>
    <t>The 7th IEEE International Conference on Mobile Ad-hoc and Sensor Systems (IEEE MASS 2010)</t>
  </si>
  <si>
    <t>10.1109/RTTAS.2004.1317272</t>
  </si>
  <si>
    <t>Ganesan, P. &amp; Dean, A. G.</t>
  </si>
  <si>
    <t>Enhancing the AvrX kernel with efficient secure communication using software thread integration</t>
  </si>
  <si>
    <t>We present methods to add efficient cryptographic support to low-performance embedded processors with embedded networks (e.g. sensor networks). Software thread integration (STI) is used to create efficient threads which can perform cryptographic operations during time-slice (TDMA) communication, eliminating most context-switching overhead. The AvrX kernel is enhanced to automatically select the most efficient threads based upon available work, saving processor cycles and power. The results show that an STI-based implementation enables communication at higher rates while also performing more cryptographic work compared with traditional ISR (interrupt service routine) or busy-wait schemes. Significant performance improvements are found for both the RC4 and RC5 ciphers. First, STI enables cryptographic processing to occur during communication at a bit rate of fcpu/8, which is not possible with an ISR approach. Second, cryptographic throughput at lower communication rates increases by up to 200% for both RC4 and RC5.</t>
  </si>
  <si>
    <t>cryptography;embedded systems;multi-threading;operating system kernels;telecommunication security;time division multiple access;AvrX kernel;RC4 cipher;RC5 cipher;busy-wait scheme;context-switching overhead elimination;cryptographic processing;embedded network;embedded processor;interrupt service routine;secure communication;sensor network;software thread integration;time-slice communication;Communication system security;Costs;Cryptographic protocols;Cryptography;Embedded system;Kernel;Media Access Protocol;Power system security;Throughput;Yarn</t>
  </si>
  <si>
    <t>265-274</t>
  </si>
  <si>
    <t>Proceedings. RTAS 2004. 10th IEEE Real-Time and Embedded Technology and Applications Symposium, 2004.</t>
  </si>
  <si>
    <t>10.1109/REAL.1997.641286</t>
  </si>
  <si>
    <t>Saksena, M.; Freedman, P. &amp; Rodziewicz, P.</t>
  </si>
  <si>
    <t>Guidelines for automated implementation of executable object oriented models for real-time embedded control systems</t>
  </si>
  <si>
    <t>We present our experiences in applying real time scheduling theory to embedded control systems designed using ROOM (Real time Object Oriented Modeling) methodology. ROOM has originated from the telecommunications community and has been successfully applied to many commercial systems through the supporting case tool ObjecTime. It is particularly suitable for modeling reactive real time behavior. Furthermore, it provides many other advantages through the use of object orientation, and the use of executable models from which code may be generated quickly and efficiently. Since many real time embedded control systems have significant reactive, event driven behavior, it is attractive to use ROOM methodology to develop such systems. However, the ROOM methodology does not provide tools to specify and analyze the temporal behavior as is required for the hard real time components of embedded systems, and for which the real time scheduling theory provides an analytical basis. We show how real time scheduling theory may be applied to ROOM models using a cruise control example to illustrate. The biggest challenge comes from minimizing the adverse effects of priority inversions. Our results are very encouraging, and we show that not only is it possible to apply real time scheduling theory, but that it can be done very efficiently provided certain guidelines are followed in the design and implementation of the ROOM model.</t>
  </si>
  <si>
    <t>automatic programming;control system analysis computing;object-oriented programming;real-time systems;scheduling;ROOM methodology;ROOM model;Real time Object Oriented Modeling;automated implementation;case tool ObjecTime;commercial systems;cruise control example;executable models;executable object oriented models;hard real time components;priority inversions;reactive real time behavior;real time embedded control systems;real time scheduling theory;telecommunications community;temporal behavior;Application software;Automatic control;Computer aided software engineering;Control system synthesis;Control systems;Guidelines;Object oriented modeling;Processor scheduling;Real time systems;Telecommunication control</t>
  </si>
  <si>
    <t>240-251</t>
  </si>
  <si>
    <t>Proceedings Real-Time Systems Symposium</t>
  </si>
  <si>
    <t>Berry199287</t>
  </si>
  <si>
    <t>10.1016/0167-6423(92)90005-V</t>
  </si>
  <si>
    <t>Berry, Gérard &amp; Gonthier, Georges</t>
  </si>
  <si>
    <t>The Esterel synchronous programming language: design, semantics, implementation</t>
  </si>
  <si>
    <t xml:space="preserve">We present the Esterel programming language which is especially designed to program reactive systems, that is systems which maintain a permanent interaction with their environment: real-time process controllers, communication protocols, man-machine interface drivers, etc. Esterel is a deterministic concurrent programming language. It differs from classical asynchronous languages by its synchrony hypothesis: the outputs of a system are conceptually synchronous with its inputs. The synchrony hypothesis permits a high-level modular programming style simpler and more rigorous than its asynchronous counterpart. We present the imperative primitives of Eesterel and the temporal manipulations they permit. We give a small programming example. We present two mathematical semantics of Eesterel, which are given by conditional rewrite rules and related by a correctness theorem. The behavioral semantics defines the behavior of programs in an uneffective way as the solution of fixpoint equations. The effective execution semantics computes actions to be performed by a conceptually infinitely fast execution machine. To relate the two semantics, we solve the causality problems that are inherent in synchronous formalisms. We show how the Eesterel v2 and Eesterel v3 compilers efficiently translate concurrent Eesterel programs into efficient equivalent sequential automata that can be implemented in conventional sequential languages. We discuss the quality of this object code and the practical adequacy of the synchrony hypothesis. </t>
  </si>
  <si>
    <t>87 - 152</t>
  </si>
  <si>
    <t>http://www.sciencedirect.com/science/article/pii/016764239290005V</t>
  </si>
  <si>
    <t>10.1109/SENSORCOMM.2009.26</t>
  </si>
  <si>
    <t>Oldewurtel, F.; Riihijarvi, J.; Rerkrai, K. &amp; Mahonen, P.</t>
  </si>
  <si>
    <t>The RUNES Architecture for Reconfigurable Embedded and Sensor Networks</t>
  </si>
  <si>
    <t>We present the RUNES architecture for reconfigurable embedded networked systems and wireless sensor networks. It is the first systems-level architecture for such networks to explicitly deal with heterogeneity in hardware platforms, link-layer technologies and networking protocols while offering a simple programming language independent set of APIs together with a component-oriented middleware for the application developers to work on. The solutions developed are particularly appropriate for use in various emergency response scenarios, in which reconfigurability is often a key requirement. We also report on an example realisation of our architecture in a prototypical demonstration environment in a particular emergency scenario. The evaluation of architectural aspects such as reconfigurability shows that great programming flexibility can be achieved at low implementation overhead. The experience gained from RUNES modular architecture are very promising both in academic and industry projects context.</t>
  </si>
  <si>
    <t>embedded systems;intelligent sensors;wireless sensor networks;RUNES architecture;reconfigurable embedded networked systems;wireless sensor networks;Actuators;Computer architecture;Hardware;Middleware;Operating systems;Protocols;Sensor systems;Sensor systems and applications;System testing;Wireless sensor networks;architecture;programming model;prototype;sensor networks;software platform</t>
  </si>
  <si>
    <t>109-116</t>
  </si>
  <si>
    <t>2009 Third International Conference on Sensor Technologies and Applications</t>
  </si>
  <si>
    <t>Herdt2016</t>
  </si>
  <si>
    <t>10.1007/978-3-319-41540-6_10</t>
  </si>
  <si>
    <t>Herdt, Vladimir; Le, Hoang M.; Große, Daniel &amp; Drechsler, Rolf</t>
  </si>
  <si>
    <t>ParCoSS: Efficient Parallelized Compiled Symbolic Simulation</t>
  </si>
  <si>
    <t>We present the tool ParCoSS for verification of cooperative multithreading programs. Our tool is based on the recently proposed Compiled Symbolic Simulation (CSS) technique. Additionally, we employ parallelization to further speed-up the verification. The potential of our tool is shown by evaluation.</t>
  </si>
  <si>
    <t>978-3-319-41540-6</t>
  </si>
  <si>
    <t>177--183</t>
  </si>
  <si>
    <t>https://doi.org/10.1007/978-3-319-41540-6_10</t>
  </si>
  <si>
    <t>Computer Aided Verification: 28th International Conference, CAV 2016, Toronto, ON, Canada, July 17-23, 2016, Proceedings, Part II</t>
  </si>
  <si>
    <t>Chaudhuri, Swarat &amp; Farzan, Azadeh</t>
  </si>
  <si>
    <t>Posse2016</t>
  </si>
  <si>
    <t>10.1007/s10270-014-0399-z</t>
  </si>
  <si>
    <t>Posse, Ernesto &amp; Dingel, Juergen</t>
  </si>
  <si>
    <t>An executable formal semantics for UML-RT</t>
  </si>
  <si>
    <t>We propose a formal semantics for UML-RT, a UML profile for real-time and embedded systems. The formal semantics is given by mapping UML-RT models into a language called kiltera, a real-time extension of the                                                                           $$backslashpi $$                                                            pi                                                      -calculus. Previous attempts to formalize the semantics of UML-RT have fallen short by considering only a very small subset of the language and providing fundamentally incomplete semantics based on incorrect assumptions, such as a one-to-one correspondence between ``capsules and threads. Our semantics is novel in several ways: (1) it deals with both state machine diagrams and capsule diagrams; (2) it deals with aspects of UML-RT that have not been formalized before, such as thread allocation, service provision points, and service access points; (3) it supports an action language; and (4) the translation has been implemented in the form of a transformation from UML-RT models created with IBMś RSA-RTE tool, into kiltera code. To our knowledge, this is the most comprehensive formal semantics for UML-RT to date.</t>
  </si>
  <si>
    <t>179--217</t>
  </si>
  <si>
    <t>https://doi.org/10.1007/s10270-014-0399-z</t>
  </si>
  <si>
    <t>10.1109/MEMCOD.2010.5558636</t>
  </si>
  <si>
    <t>Andalam, S.; Roop, P. &amp; Girault, A.</t>
  </si>
  <si>
    <t>Predictable multithreading of embedded applications using PRET-C</t>
  </si>
  <si>
    <t>We propose a new language called Precision Timed C (PRET-C), for predictable and lightweight multi-threading in C. PRET-C supports synchronous concurrency, preemption, and a high-level construct for logical time. In contrast to existing synchronous languages, PRET-C offers C-based shared memory communications between concurrent threads that is guaranteed to be thread safe. Due to the proposed synchronous semantics, the mapping of logical time to physical time can be achieved much more easily than with plain C, thanks to a Worst Case Reaction Time (WCRT) analyzer (not presented here). Associated to the PRET-C programming language, we present a dedicated target architecture, called ARPRET, which combines a hardware accelerator associated to an existing softcore processor. This allows us to improve the throughput while preserving the predictability. With extensive benchmarking, we then demonstrate that ARPRET not only achieves completely predictable execution of PRET-C programs, but also improves the throughput when compared to the pure software execution of PRET-C. The PRET-C software approach is also significantly more efficient in comparison to two other light-weight concurrent C variants (namely SC and Protothreads), as well as the well-known Esterel synchronous programming language.</t>
  </si>
  <si>
    <t>C language;embedded systems;multi-threading;shared memory systems;ARPRET;Esterel synchronous programming language;PRET-C programming language;embedded applications;precision timed C;predictable multithreading;shared memory communications;worst case reaction time analyzer;Assembly;Concurrent computing;Hardware;Instruction sets;Semantics;Timing</t>
  </si>
  <si>
    <t>159-168</t>
  </si>
  <si>
    <t>Eighth ACM/IEEE International Conference on Formal Methods and Models for Codesign (MEMOCODE 2010)</t>
  </si>
  <si>
    <t>10.1109/TEVC.2013.2281544</t>
  </si>
  <si>
    <t>Langdon, W. B. &amp; Harman, M.</t>
  </si>
  <si>
    <t>Optimizing Existing Software With Genetic Programming</t>
  </si>
  <si>
    <t>We show that the genetic improvement of programs (GIP) can scale by evolving increased performance in a widely-used and highly complex 50000 line system. Genetic improvement of software for multiple objective exploration (GISMOE) found code that is 70 times faster (on average) and yet is at least as good functionally. Indeed, it even gives a small semantic gain.</t>
  </si>
  <si>
    <t>genetic algorithms;software engineering;GIP;GISMOE;genetic improvement of programs;genetic improvement of software for multiple objective exploration;genetic programming;software optimization;Complexity theory;DNA;Genetic programming;Grammar;Semantics;Software;${\rm Bowtie2}^{GP}$;Automatic software reengineering;genetic programming (GP);multiple objective exploration;search based software engineering (SBSE)</t>
  </si>
  <si>
    <t>IEEE Transactions on Evolutionary Computation</t>
  </si>
  <si>
    <t>118-135</t>
  </si>
  <si>
    <t>Grune2012a</t>
  </si>
  <si>
    <t>10.1007/978-1-4614-4699-6_7</t>
  </si>
  <si>
    <t>Code Generation</t>
  </si>
  <si>
    <t>We will now turn to the generation of target code from the AST. Although simple code generation is possible, the generation of good code is a field full of snags and snares, and it requires considerable care.We will therefore start with a discussion of the desired properties of generated code.</t>
  </si>
  <si>
    <t>313--362</t>
  </si>
  <si>
    <t>https://doi.org/10.1007/978-1-4614-4699-6_7</t>
  </si>
  <si>
    <t>10.1109/BSN.2013.6575497</t>
  </si>
  <si>
    <t>Kugler, P.; Nordhus, P. &amp; Eskofier, B.</t>
  </si>
  <si>
    <t>Shimmer, Cooja and Contiki: A new toolset for the simulation of on-node signal processing algorithms</t>
  </si>
  <si>
    <t>Wearable sensors are widely used for data collection in many applications. Ssensor nodes have also been applied for real-time applications, e.g. for ECG analysis or activity and fall detection. Processing of the sensor data is either done on an external device or on the node itself. While on-node processing reduces data rate and increases battery life, development and testing can be time-consuming. To allow faster implementation of such algorithms, we propose a simulation framework for the Shimmer platform using the Cooja simulator, MSPSim and the Contiki operating system. We provide the simulator and example applications compatible with the ShimmerConnect protocol, allowing streaming of raw and pre-processed sensor data to MATLAB, LabView and Android. Additionally, a simple activity and fall detection algorithm was implemented on the sensor node and evaluated using both the simulator and real hardware. In the future this will allow rapid development and testing of on-node pre-processing algorithms.</t>
  </si>
  <si>
    <t>Bluetooth;Hardware;Operating systems;Sensors;Testing;Wireless communication;Wireless sensor networks</t>
  </si>
  <si>
    <t>2013 IEEE International Conference on Body Sensor Networks</t>
  </si>
  <si>
    <t>10.1109/DATE.2002.998494</t>
  </si>
  <si>
    <t>Bjorklund, D. &amp; Lilius, J.</t>
  </si>
  <si>
    <t>Towards a kernel language for heterogenous computing</t>
  </si>
  <si>
    <t>What is characteristic of modern embedded systems like mobile phones, multimedia terminals, etc. is that their design requires several different description techniques: The radio-frequency part of a mobile phone is designed using analog techniques, the signal processing part can be described using synchronous data-flow, while the protocol stack uses an extended finite state machine based description model. This heterogeneity poses a challenge to embedded system design methodologies, and has resulted in a search for a System Level Design Language (SLDL) for describing both software and hardware. We believe that to obtain a good SLDL one needs to first understand what the combination of models of computation means. To this end we are developing a kernel language in which it is possible to use different models of computation. The main contributions of this work are: (1) a common set of concepts that form the basis of the kernel language, (2) a formally defined operational semantics, which also makes it possible to verify designs using e.g. model-checking, (3) the explicit use of atomicity and, (4) the introduction of the notion of execution policy</t>
  </si>
  <si>
    <t>embedded systems;specification languages;System Level Design Language;embedded system design;heterogenous computing;kernel language;Automata;Computational modeling;Embedded system;Kernel;Mobile handsets;Multimedia systems;Protocols;Radio frequency;Signal design;Signal processing</t>
  </si>
  <si>
    <t>1136-</t>
  </si>
  <si>
    <t>Proceedings 2002 Design, Automation and Test in Europe Conference and Exhibition</t>
  </si>
  <si>
    <t>Costa2009</t>
  </si>
  <si>
    <t>10.1007/978-3-540-89707-1_11</t>
  </si>
  <si>
    <t>Costa, Paolo; Mottola, Luca; Murphy, Amy L. &amp; Picco, Gian Pietro</t>
  </si>
  <si>
    <t>Tuple Space Middleware for Wireless Networks</t>
  </si>
  <si>
    <t>Wireless networks define a very challenging scenario for the application programmer. Indeed, the fluidity inherent in the wireless media cannot be entirely masked at the communication layer: issues such as disconnection and a continuously changing execution context most often must be dealt with according to the application logic. Appropriate abstractions, usually provided as part of a middleware, are therefore required to support and simplify the programming task.</t>
  </si>
  <si>
    <t>245--264</t>
  </si>
  <si>
    <t>https://doi.org/10.1007/978-3-540-89707-1_11</t>
  </si>
  <si>
    <t>10.1109/IOT.2010.5678449</t>
  </si>
  <si>
    <t>Riedel, T.; Fantana, N.; Genaid, A.; Yordanov, D.; Schmidtke, H. R. &amp; Beigl, M.</t>
  </si>
  <si>
    <t>Using web service gateways and code generation for sustainable IoT system development</t>
  </si>
  <si>
    <t>Wireless Sensing and Radio Identification systems have undergone many innovations during the past years. This has led to short product lifetimes for both software and hardware compared to classical industries. However, especially industries dealing with long-term support of products, e.g. of industrial machinery, and product lifetime of 40+ years may especially profit from an Internet of Things. Motivated by a practical industrial servicing use case this paper shows how we hope to make equally sustainable IoT solutions by employing a model driven software development approach based on code generation for multi-protocol web service gateways.</t>
  </si>
  <si>
    <t>Web services;internetworking;program compilers;protocols;software engineering;sustainable development;Internet of things;IoT system;Web service gateways;code generation;industrial servicing;multi-protocol;radio identification systems;software development approach;sustainable development;Automata;Logic gates;Radiofrequency identification;Semantics;Unified modeling language;Web services;XML</t>
  </si>
  <si>
    <t>2010 Internet of Things (IOT)</t>
  </si>
  <si>
    <t>SenthilBabu2014</t>
  </si>
  <si>
    <t>10.1007/978-81-322-1157-0_63</t>
  </si>
  <si>
    <t>Senthil Babu, K.; Virupaksha, Darshan; Mudgal, Shachi P. &amp; Nagaraja, C.</t>
  </si>
  <si>
    <t>Energy Model for the Configured MSP430F1612 on a TELOSB Mote with the Help of Contiki</t>
  </si>
  <si>
    <t>Wireless sensor networks (WSN) are attracting a wide range of application because of its exponential growth in its performance. However, there are certain drawbacks with respect to the power available in the node. In this paper, we present a hardware configuration of TelosB mote with the help of Contiki OS which improves the performance of the mote by supporting with additional inbuilt flash memory. The paper includes the energy calculation of the new hardware configured. The existing hardware MSP430F1611 provides 48 kB of flash memory which is replaced by MSP430F1612, and Contiki is one such OS which is specifically designed for WSN. In order to provide more flexibility to the application developer, requires of Contiki on a TelosB mote. Contiki support for this modified TELOSB is not available, thereby making an attempt to understand Contiki and port to the modified TELOSB.</t>
  </si>
  <si>
    <t>978-81-322-1157-0</t>
  </si>
  <si>
    <t>607--615</t>
  </si>
  <si>
    <t>New Delhi</t>
  </si>
  <si>
    <t>https://doi.org/10.1007/978-81-322-1157-0_63</t>
  </si>
  <si>
    <t>Emerging Research in Electronics, Computer Science and Technology: Proceedings of International Conference, ICERECT 2012</t>
  </si>
  <si>
    <t>Sridhar, V.; Sheshadri, Holalu Seenappa &amp; Padma, M.  C.</t>
  </si>
  <si>
    <t>Springer India</t>
  </si>
  <si>
    <t>10.1109/INFCOMW.2016.7562102</t>
  </si>
  <si>
    <t>Thombre, S.; Islam, R. Ul; Andersson, K. &amp; Hossain, M. S.</t>
  </si>
  <si>
    <t>Performance analysis of an IP based protocol stack for WSNs</t>
  </si>
  <si>
    <t>Wireless sensor networks (WSNs) are the key enablers of the Internet of Things (IoT) paradigm. Traditionally, sensor network research has been to be unlike the internet, motivated by power and device constraints. The IETF 6LoWPAN draft standard changes this, defining how IPv6 packets can be efficiently transmitted over IEEE 802.15.4 radio links. Due to this 6LoWPAN technology, low power, low cost microcontrollers can be connected to the internet forming what is known as the Wireless embedded Internet. Another IETF recommendation, CoAP allows these devices to communicate interactively over the Internet. The integration of such tiny, ubiquitous electronic devices to the Internet enables interesting real-time applications. We evaluate the performance of a stack consisting of CoAP and 6LoWPAN over the IEEE 802.15.4 radio link using the Contiki OS and Cooja simulator, along with the CoAP framework Californium (Cf).</t>
  </si>
  <si>
    <t>IP networks;Internet of Things;Zigbee;access protocols;packet radio networks;wireless sensor networks;CoAP framework californium;Contiki OS;Cooja simulator;IEEE 802.15.4 radio links;IETF 6LoWPAN draft standard;IP based protocol stack;IPv6 packets;Internet of Things;IoT;WSN;performance analysis;ubiquitous electronic devices;wireless embedded Internet;wireless sensor networks;IEEE 802.15 Standard;IP networks;Internet of things;Protocols;Wireless sensor networks;6LoWPAN;Californium (Cf);CoAP;Contiki;Cooja</t>
  </si>
  <si>
    <t>360-365</t>
  </si>
  <si>
    <t>2016 IEEE Conference on Computer Communications Workshops (INFOCOM WKSHPS)</t>
  </si>
  <si>
    <t>10.1109/TSE.2010.66</t>
  </si>
  <si>
    <t>Bergel, A.; Harrison, W.; Cahill, V. &amp; Clarke, S.</t>
  </si>
  <si>
    <t>FlowTalk: Language Support for Long-Latency Operations in Embedded Devices</t>
  </si>
  <si>
    <t>Wireless sensor networks necessitate a programming model different from those used to develop desktop applications. Typically, resources in terms of power and memory are constrained. C is the most common programming language used to develop applications on very small embedded sensor devices. We claim that C does not provide efficient mechanisms to address the implicit asynchronous nature of sensor sampling. C applications for these devices suffer from a disruption in their control flow. In this paper, we present FlowTalk, a new object-oriented programming language aimed at making software development for wireless embedded sensor devices easier. FlowTalk is an object-oriented programming language in which dynamicity (e.g., object creation) has been traded for a reduction in memory consumption. The event model that traditionally comes from using sensors is adapted in FlowTalk with controlled disruption, a light-weight continuation mechanism. The essence of our model is to turn asynchronous long-latency operations into synchronous and blocking method calls. FlowTalk is built for TinyOS and can be used to develop applications that can fit in 4 KB of memory for a large number of wireless sensor devices.</t>
  </si>
  <si>
    <t>C language;embedded systems;intelligent sensors;object-oriented languages;object-oriented programming;software engineering;wireless sensor networks;C language;FlowTalk;TinyOS;asynchronous long-latency operations;embedded sensor devices;language support;light-weight continuation mechanism;memory consumption;memory size 4 KByte;object-oriented programming language;programming language;sensor sampling;wireless sensor networks;Application software;Automotive engineering;Biosensors;Computer languages;Embedded software;Java;Object oriented modeling;Object oriented programming;Sampling methods;Wireless sensor networks;Embedded systems;object-based programming.</t>
  </si>
  <si>
    <t>526-543</t>
  </si>
  <si>
    <t>Bierman2012</t>
  </si>
  <si>
    <t>10.1007/978-3-642-31057-7_12</t>
  </si>
  <si>
    <t>Bierman, Gavin; Russo, Claudio; Mainland, Geoffrey; Meijer, Erik &amp; Torgersen, Mads</t>
  </si>
  <si>
    <t>Pause ŉ ́Play: Formalizing Asynchronous C $^dollar;</t>
  </si>
  <si>
    <t>Writing applications that connect to external services and yet remain responsive and resource conscious is a difficult task. With the rise of web programming this has become a common problem. The solution lies in using asynchronous operations that separate issuing a request from waiting for its completion. However, doing so in common object-oriented languages is difficult and error prone. Asynchronous operations rely on callbacks, forcing the programmer to cede control. This inversion of control-flow impedes the use of structured control constructs, the staple of sequential code. In this paper, we describe the language support for asynchronous programming in the upcoming version of C                                                                          $^backslashsharp$                . The feature enables asynchronous programming using structured control constructs. Our main contribution is a precise mathematical description that is abstract (avoiding descriptions of compiler-generated state machines) and yet sufficiently concrete to allow important implementation properties to be identified and proved correct.</t>
  </si>
  <si>
    <t>978-3-642-31057-7</t>
  </si>
  <si>
    <t>233--257</t>
  </si>
  <si>
    <t>https://doi.org/10.1007/978-3-642-31057-7_12</t>
  </si>
  <si>
    <t>ECOOP 2012 -- Object-Oriented Programming: 26th European Conference, Beijing, China, June 11-16, 2012. Proceedings</t>
  </si>
  <si>
    <t>Noble, James</t>
  </si>
  <si>
    <t>Feautrier2014</t>
  </si>
  <si>
    <t>10.1007/978-3-642-54807-9_7</t>
  </si>
  <si>
    <t>Feautrier, Paul; Violard, Éric &amp; Ketterlin, Alain</t>
  </si>
  <si>
    <t>Improving the Performance of X10 Programs by Clock Removal</t>
  </si>
  <si>
    <t>X10 is a promising recent parallel language designed specifically to address the challenges of productively programming a wide variety of target platforms. The sequential core of X10 is an object-oriented language in the Java family. This core is augmented by a few parallel constructs that create activities as a generalization of the well known fork/join model. Clocks are a generalization of the familiar barriers. Synchronization on a clock is specified by the Clock.advanceAll() method call. Activities that execute advances stall until all existent activities have done the same, and then are released at the same (logical) time.</t>
  </si>
  <si>
    <t>978-3-642-54807-9</t>
  </si>
  <si>
    <t>113--132</t>
  </si>
  <si>
    <t>https://doi.org/10.1007/978-3-642-54807-9_7</t>
  </si>
  <si>
    <t>Compiler Construction: 23rd International Conference, CC 2014, Held as Part of the European Joint Conferences on Theory and Practice of Software, ETAPS 2014, Grenoble, France, April 5-13, 2014. Proceedings</t>
  </si>
  <si>
    <t>Cohen, Albert</t>
  </si>
  <si>
    <t>Patel2005</t>
  </si>
  <si>
    <t>10.1007/1-4020-8088-3_1</t>
  </si>
  <si>
    <t>Introduction</t>
  </si>
  <si>
    <t>978-1-4020-8088-3</t>
  </si>
  <si>
    <t>1--11</t>
  </si>
  <si>
    <t>https://doi.org/10.1007/1-4020-8088-3_1</t>
  </si>
  <si>
    <t>SystemC Kernel Extensions for Heterogeneous System Modeling: A framework for Multi-MoC Modeling &amp; Simulation</t>
  </si>
  <si>
    <t>Glasgow1987</t>
  </si>
  <si>
    <t>10.1007/3-540-17945-3_14</t>
  </si>
  <si>
    <t>A computational model for distributed systems using operator nets</t>
  </si>
  <si>
    <t>978-3-540-47181-3</t>
  </si>
  <si>
    <t>243--260</t>
  </si>
  <si>
    <t>https://doi.org/10.1007/3-540-17945-3_14</t>
  </si>
  <si>
    <t>PARLE Parallel Architectures and Languages Europe: Volume II: Parallel Languages Eindhoven, The Netherlands, June 15--19, 1987 Proceedings</t>
  </si>
  <si>
    <t>de Bakker, J. W.; Nijman, A. J. &amp; Treleaven, P. C.</t>
  </si>
  <si>
    <t>Reppy1993</t>
  </si>
  <si>
    <t>10.1007/3-540-56883-2_10</t>
  </si>
  <si>
    <t>Reppy, John H.</t>
  </si>
  <si>
    <t>Concurrent ML: Design, application and semantics</t>
  </si>
  <si>
    <t>978-3-540-47776-1</t>
  </si>
  <si>
    <t>165--198</t>
  </si>
  <si>
    <t>https://doi.org/10.1007/3-540-56883-2_10</t>
  </si>
  <si>
    <t>Functional Programming, Concurrency, Simulation and Automated Reasoning: International Lecture Series 1991--1992 McMaster University, Hamilton, Ontario, Canada</t>
  </si>
  <si>
    <t>Lauer, Peter E.</t>
  </si>
  <si>
    <t>Longley1989b</t>
  </si>
  <si>
    <t>10.1007/978-1-349-19634-0_19</t>
  </si>
  <si>
    <t>Longley, Dennis &amp; Shain, Michael</t>
  </si>
  <si>
    <t>S</t>
  </si>
  <si>
    <t>978-1-349-19634-0</t>
  </si>
  <si>
    <t>444--493</t>
  </si>
  <si>
    <t>https://doi.org/10.1007/978-1-349-19634-0_19</t>
  </si>
  <si>
    <t>Macmillan Dictionary of Information Technology</t>
  </si>
  <si>
    <t>Longley1989a</t>
  </si>
  <si>
    <t>10.1007/978-1-349-19634-0_3</t>
  </si>
  <si>
    <t>C</t>
  </si>
  <si>
    <t>71--129</t>
  </si>
  <si>
    <t>https://doi.org/10.1007/978-1-349-19634-0_3</t>
  </si>
  <si>
    <t>Longley1989</t>
  </si>
  <si>
    <t>10.1007/978-1-349-19634-0_4</t>
  </si>
  <si>
    <t>D</t>
  </si>
  <si>
    <t>130--178</t>
  </si>
  <si>
    <t>https://doi.org/10.1007/978-1-349-19634-0_4</t>
  </si>
  <si>
    <t>Shafer1980</t>
  </si>
  <si>
    <t>10.1007/978-1-4757-5785-9_10</t>
  </si>
  <si>
    <t>Shafer, Wade H.</t>
  </si>
  <si>
    <t>Communications Engineering and Computer Science</t>
  </si>
  <si>
    <t>978-1-4757-5785-9</t>
  </si>
  <si>
    <t>99--110</t>
  </si>
  <si>
    <t>https://doi.org/10.1007/978-1-4757-5785-9_10</t>
  </si>
  <si>
    <t>Masters Theses in the Pure and Applied Sciences: Accepted by Colleges and Universities of the United States and Canada Volume 24</t>
  </si>
  <si>
    <t>Ferretti1996</t>
  </si>
  <si>
    <t>10.1007/978-3-642-80131-0_2</t>
  </si>
  <si>
    <t>Ferretti, Vittorio</t>
  </si>
  <si>
    <t>Dictionary German --- English</t>
  </si>
  <si>
    <t>978-3-642-80131-0</t>
  </si>
  <si>
    <t>655--1370</t>
  </si>
  <si>
    <t>https://doi.org/10.1007/978-3-642-80131-0_2</t>
  </si>
  <si>
    <t>Wörterbuch der Datentechnik / Dictionary of Computing: Englisch-Deutsch / Deutsch-Englisch</t>
  </si>
  <si>
    <t>tagkey1988287</t>
  </si>
  <si>
    <t>10.1016/0010-4655(88)90140-3</t>
  </si>
  <si>
    <t>Subject index</t>
  </si>
  <si>
    <t>Computer Physics Communications</t>
  </si>
  <si>
    <t>287 - 288</t>
  </si>
  <si>
    <t>http://www.sciencedirect.com/science/article/pii/0010465588901403</t>
  </si>
  <si>
    <t>tagkey1988354</t>
  </si>
  <si>
    <t>10.1016/0141-9331(88)90197-4</t>
  </si>
  <si>
    <t>New products in brief</t>
  </si>
  <si>
    <t>354 - 358</t>
  </si>
  <si>
    <t>http://www.sciencedirect.com/science/article/pii/0141933188901974</t>
  </si>
  <si>
    <t>tagkey1995197</t>
  </si>
  <si>
    <t>10.1016/0304-3975(95)80002-6</t>
  </si>
  <si>
    <t>Subject index volumes 101–150</t>
  </si>
  <si>
    <t>Theoretical Computer Science</t>
  </si>
  <si>
    <t>197 - 313</t>
  </si>
  <si>
    <t>http://www.sciencedirect.com/science/article/pii/0304397595800026</t>
  </si>
  <si>
    <t>10.1016/0304-3975(95)90001-2</t>
  </si>
  <si>
    <t>http://www.sciencedirect.com/science/article/pii/0304397595900012</t>
  </si>
  <si>
    <t>Zedan1990185</t>
  </si>
  <si>
    <t>10.1016/B978-0-408-02938-4.50015-2</t>
  </si>
  <si>
    <t>Zedan, H. S. M.</t>
  </si>
  <si>
    <t>Concurrent programming: an annotated bibliography</t>
  </si>
  <si>
    <t>978-0-408-02938-4</t>
  </si>
  <si>
    <t>185 - 192</t>
  </si>
  <si>
    <t>http://www.sciencedirect.com/science/article/pii/B9780408029384500152</t>
  </si>
  <si>
    <t>Distributed Computer Systems</t>
  </si>
  <si>
    <t>Butterworth-Heinemann</t>
  </si>
  <si>
    <t>Zedan1990193</t>
  </si>
  <si>
    <t>10.1016/B978-0-408-02938-4.50016-4</t>
  </si>
  <si>
    <t>Key references in distributed computer systems 1959–1989</t>
  </si>
  <si>
    <t>193 - 295</t>
  </si>
  <si>
    <t>http://www.sciencedirect.com/science/article/pii/B9780408029384500164</t>
  </si>
  <si>
    <t>tagkey19911</t>
  </si>
  <si>
    <t>10.1016/B978-0-7506-0813-8.50072-1</t>
  </si>
  <si>
    <t>INDEX</t>
  </si>
  <si>
    <t>978-0-7506-0813-8</t>
  </si>
  <si>
    <t>http://www.sciencedirect.com/science/article/pii/B9780750608138500721</t>
  </si>
  <si>
    <t>Software Engineerś Reference Book</t>
  </si>
  <si>
    <t>McDermid, John A.</t>
  </si>
  <si>
    <t>GUPTA20025</t>
  </si>
  <si>
    <t>10.1016/B978-155860702-6/50003-X</t>
  </si>
  <si>
    <t>GUPTA, R. A. J. E. S. H.  K. &amp; MICHELI, G. I. O. V. A. N. N. I.  D. E.</t>
  </si>
  <si>
    <t>Hardware-Software Cosynthesis for Digital Systems</t>
  </si>
  <si>
    <t>http://www.sciencedirect.com/science/article/pii/B978155860702650003X</t>
  </si>
  <si>
    <t>tagkey2002385</t>
  </si>
  <si>
    <t>10.1016/S0065-2458(02)80012-2</t>
  </si>
  <si>
    <t>Subject Index</t>
  </si>
  <si>
    <t>385 - 393</t>
  </si>
  <si>
    <t>http://www.sciencedirect.com/science/article/pii/S0065245802800122</t>
  </si>
  <si>
    <t>Zelkowitz, Marvin V.</t>
  </si>
  <si>
    <t>tagkey19991</t>
  </si>
  <si>
    <t>10.1016/S0065-2458(08)60717-2</t>
  </si>
  <si>
    <t>1 - 420</t>
  </si>
  <si>
    <t>http://www.sciencedirect.com/science/article/pii/S0065245808607172</t>
  </si>
  <si>
    <t>Index Part I Subject Index Volumes 1-49</t>
  </si>
  <si>
    <t>tagkey2006375</t>
  </si>
  <si>
    <t>10.1016/S0304-3975(06)00011-9</t>
  </si>
  <si>
    <t>Master index</t>
  </si>
  <si>
    <t>2–3</t>
  </si>
  <si>
    <t>375 - 384</t>
  </si>
  <si>
    <t>http://www.sciencedirect.com/science/article/pii/S0304397506000119</t>
  </si>
  <si>
    <t>tagkey19995</t>
  </si>
  <si>
    <t>10.1016/S0304-3975(98)00319-3</t>
  </si>
  <si>
    <t>Subject index volumes 1–200</t>
  </si>
  <si>
    <t>213–214</t>
  </si>
  <si>
    <t>5 - 436</t>
  </si>
  <si>
    <t>http://www.sciencedirect.com/science/article/pii/S0304397598003193</t>
  </si>
  <si>
    <t>tagkey1992669</t>
  </si>
  <si>
    <t>10.1016/S0927-0507(05)80210-5</t>
  </si>
  <si>
    <t>669 - 679</t>
  </si>
  <si>
    <t>http://www.sciencedirect.com/science/article/pii/S0927050705802105</t>
  </si>
  <si>
    <t>tagkey20063795</t>
  </si>
  <si>
    <t>10.1016/S1389-1286(06)00233-7</t>
  </si>
  <si>
    <t>Author Index Volume 50</t>
  </si>
  <si>
    <t>Computer Networks</t>
  </si>
  <si>
    <t>3795 - 3803</t>
  </si>
  <si>
    <t>http://www.sciencedirect.com/science/article/pii/S1389128606002337</t>
  </si>
  <si>
    <t>10.1109/MM.1982.291035</t>
  </si>
  <si>
    <t>Access Recent Books and Articles on Microcomputing</t>
  </si>
  <si>
    <t>106-114</t>
  </si>
  <si>
    <t>10.1109/MSSC.2012.2214295</t>
  </si>
  <si>
    <t>CEDA Currents [IEEE News]</t>
  </si>
  <si>
    <t>IEEE Solid-State Circuits Magazine</t>
  </si>
  <si>
    <t>62-63</t>
  </si>
  <si>
    <t>Alvira2013</t>
  </si>
  <si>
    <t>10.1007/978-3-642-33084-1_10</t>
  </si>
  <si>
    <t>Alvira, Mariano &amp; Barton, Taylor</t>
  </si>
  <si>
    <t>Small and Inexpensive Single-Board Computer for Autonomous Sailboat Control</t>
  </si>
  <si>
    <t>This work presents a computer board designed for autonomous robotic sailboat control. Taking advantage of the current availability of feature-rich processors such as the LPC3130 from NXP and the MC13224v from Freescale Semiconductor used in this work, our design emphasizes low cost and power consumption, as well as small size. At the same time, the system is not excessively specialized; it runs 32-bit Linux and has network capability via Ethernet,WiFi, cellular or Bluetooth USB sticks. The computing system presented in this work is applicable to a variety of robotic sailboat applications, including making a 0.5 m Graupner Micro Magic fully autonomous without relying on a shore-side base station for computation.</t>
  </si>
  <si>
    <t>Andrade2009</t>
  </si>
  <si>
    <t>10.1007/978-3-642-10452-7_5</t>
  </si>
  <si>
    <t>Andrade, Wilkerson L.; Machado, Patrícia D. L.; Alves, Everton L. G. &amp; Almeida, Diego R.</t>
  </si>
  <si>
    <t>Test Case Generation of Embedded Real-Time Systems with Interruptions for FreeRTOS</t>
  </si>
  <si>
    <t>This paper discusses issues raised in the construction of test models and automatic generation of test cases for embedded real-time systems with interruptions that can run on the FreeRTOS operating system. The focus is on the use of symbolic transition systems (STSs) as the formalism from which test cases are generated by using the STG tool. The solution presented considers a test case execution model for real-time systems with interruptions that can be based on the integrated use of FreeRTOS components. A case study is presented to illustrate all steps from the construction of the test model to test case generation.</t>
  </si>
  <si>
    <t>AtienzaAlonso2015</t>
  </si>
  <si>
    <t>10.1007/978-3-319-10572-7_5</t>
  </si>
  <si>
    <t>Atienza Alonso, David; Mamagkakis, Stylianos; Poucet, Christophe; Peón-Quirós, Miguel; Bartzas, Alexandros; Catthoor, Francky &amp; Soudris, Dimitrios</t>
  </si>
  <si>
    <t>Intermediate Variable Removal from Dynamic Applications</t>
  </si>
  <si>
    <t>Modern software applications for embedded systems have massive data storage and transfer needs. This is particularly true for applications that need to deliver a rich multimedia experience to the final user.</t>
  </si>
  <si>
    <t>10.1109/WSC.2010.5679146</t>
  </si>
  <si>
    <t>Bakker, V.; Molderink, A.; Bosman, M. G. C.; Hurink, J. L. &amp; Smit, G. J. M.</t>
  </si>
  <si>
    <t>On simulating the effect on the energy efficiency of smart grid technologies</t>
  </si>
  <si>
    <t>Most residential-used electricity is nowadays generated at inefficient central power plants consuming environmental unfriendly resources like coal or natural gas. However, a trend towards distributed generation, distributed storage and demand side load management is seen to improve the energy efficiency. In order to analyze the impact and requirements of these emerging technologies and control methodologies, good simulation models and software is required. In this paper, an improved simulator is presented to model (domestic) energy usage to analyze control strategies and improved technology on the system as a whole. Compared to the previous model, this model is more expressive and allows more future scenarios to be analyzed. Due to the added complexity, the model is extended such that the simulation can be distributed over multiple computers to reduce simulation time.</t>
  </si>
  <si>
    <t>digital simulation;power engineering computing;smart power grids;demand side load management;distributed generation;distributed storage;energy efficiency;energy usage model;simulation models;smart grid technologies;Analytical models;Computational modeling;Electricity;Home appliances;Load modeling;Optimization;Resistance heating</t>
  </si>
  <si>
    <t>10.1109/DATE.2010.5456965</t>
  </si>
  <si>
    <t>Becker, M.; Guglielmo, G. Di; Fummi, F.; Mueller, W.; Pravadelli, G. &amp; Xie, T.</t>
  </si>
  <si>
    <t>RTOS-aware refinement for TLM2.0-based HW/SW designs</t>
  </si>
  <si>
    <t>Refinement of untimed TLM models into a timed HW/SW platform is a step by step design process which is a trade-off between timing accuracy of the used models and correct estimation of the final timing performance. The use of an RTOS on the target platform is mandatory in the case real-time properties must be guaranteed. Thus, the question is when the RTOS must be introduced in this step by step refinement process. This paper proposes a four-level RTOS-aware refinement methodology that, starting from an untimed TLM SystemC description of the whole system, progressively introduce HW/SW partitioning, timing, device driver and RTOS functionalities, till to obtain an accurate model of the final platform, where SW tasks run upon an RTOS hosted by QEMU and HW components are modeled by cycle accurate TLM descriptions. Each refinement level allows the designer to estimate more and more accurate timing properties, thus anticipating design decisions without being constrained to leave timing analysis to the final step of the refinement. The effectiveness of the methodology has been evaluated in the design of two complex platforms.</t>
  </si>
  <si>
    <t>hardware description languages;hardware-software codesign;integrated circuit modelling;logic CAD;HW component;HW/SW partitioning;QEMU component;RTOS functionality;RTOS-aware refinement;TLM2.0-based HW/SW design;device driver;step-by-step refinement process;timed HW/SW platform;timing accuracy;timing performance;timing property;transaction level model;untimed TLM SystemC description;Accuracy;Communication channels;Context modeling;Hardware;Microprogramming;Operating systems;Process design;Real time systems;Standards development;Timing</t>
  </si>
  <si>
    <t>10.1109/EWDTS.2013.6673144</t>
  </si>
  <si>
    <t>Bombieri, N.; Forrini, D.; Fummi, F.; Laurenzi, M. &amp; Vinco, S.</t>
  </si>
  <si>
    <t>RTL IP abstraction into optimized embedded software</t>
  </si>
  <si>
    <t>Modern SoCs gain a high level of parallelism by using both general purpose processors and a number of data processing entities (DPE), dedicated to certain heavy functionalities. As a consequence, most systems devote DPEs to executing functions with high performance rather than using dedicated hardware. Reusing already existing and pre-verified IPs through abstraction methodologies is a key idea to meet time-to-market requirements and to reduce the error risk. Rough abstraction techniques lead to non efficient software code, that results in being very limited by hardware communication protocols and data types. This paper proposes an abstraction methodology that produces optimized code. Protocol refinement and data redefinitions are exploited to increase software performance. The effectiveness of the methodology has been proven by applying it to industrial designs.</t>
  </si>
  <si>
    <t>embedded systems;multiprocessing systems;scheduling;system-on-chip;DPE;MPSoC;RTL IP abstraction;data processing entities;data redefinitions;data types;error risk reduction;general purpose processors;hardware communication protocols;industrial designs;multiprocessing system-on-chip;optimized embedded software;parallelism level;protocol refinement;register transfer level;rough abstraction techniques;software code;software performance;time-to-market requirements</t>
  </si>
  <si>
    <t>10.1145/1837274.1837283</t>
  </si>
  <si>
    <t>Bombieri, N.; Fummi, F. &amp; Pravadelli, G.</t>
  </si>
  <si>
    <t>Abstraction of RTL IPs into embedded software</t>
  </si>
  <si>
    <t>High performance provided by multi-processor System-on-Chips (MPSoCs) often induces designers to choose customized processors to execute specific functions rather than using dedicated hardware. On the other hand, reuse of pre-designed and pre-verified IP cores is the key strategy to meet time-to-market while at the same time reducing the error risk during the development of MPSoC designs. In this context, it becomes convenient to translate an existent RTL IP description, originally dedicated to implement an HW component, into pure SW code (i.e., C/C++) to be executed by one or more processors of the MPSoC. This work proposes a methodology to automatically generate SW code by abstracting RTL IP models implemented in hardware description language (HDL). The methodology exploits an abstraction algorithm to eliminate many implementation details typical of the HW descriptions, in order to improve the performance of the generated code.</t>
  </si>
  <si>
    <t>IP networks;hardware description languages;integrated circuit design;microprocessor chips;multiprocessing systems;system-on-chip;MPSoC designs;RTL IP description;SW code;embedded software;hardware description language;multiprocessor system-on-chips;pre-designed IP cores;pre-verified IP cores;time-to-market;Acceleration;Computer science;Data processing;Data structures;Data systems;Embedded software;Engines;Hardware design languages;Message passing;Parallel architectures;Embedded Software Generation;RTL IP reuse</t>
  </si>
  <si>
    <t>10.1109/OPTIM.2017.7975093</t>
  </si>
  <si>
    <t>Braescu, F. C. &amp; Caruntu, C. F.</t>
  </si>
  <si>
    <t>Prototype model car design for vehicle platooning</t>
  </si>
  <si>
    <t>The paper presents a new prototype model car design devoted to provide a better study and research of the control techniques and navigation algorithms employed within vehicle platooning. The prototype car has a modular design and is equipped with various sensors. All the car parts were designed in a 3D CAD application and 3D printed. The embedded application designed to control the car behavior is developed in compliance with the FreeRTOS real-time operating system. The embedded system was designed to be highly customizable and is composed of a main board with a dsPIC33 microcontroller and an optional secondary one, namely STM32F3DISCOVERY board. The latest can implement a more powerful platoon controller whilst freeing the main board of this task.</t>
  </si>
  <si>
    <t>control system CAD;embedded systems;microcontrollers;navigation;operating systems (computers);road vehicles;traffic control;3D CAD application;FreeRTOS real-time operating system;STM32F3DISCOVERY board;dsPIC33 microcontroller;embedded system;modular design;navigation algorithms;prototype model car design;vehicle platooning;Automobiles;Microcontrollers;Prototypes;Real-time systems;Sensors;Solid modeling;Three-dimensional displays</t>
  </si>
  <si>
    <t>Braescu, F. C.; Ferariu, L.; Gilca, R. &amp; Bordianu, V.</t>
  </si>
  <si>
    <t>Ball on plate balancing system for multi-discipline educational purposes</t>
  </si>
  <si>
    <t>The paper presents a ball on plate balancing system useful for various educational purposes. A touch-screen placed on the plate is used for ballś position sensing and two servomotors are employed for balancing the plate in order to control ballś Cartesian coordinates. The design of control embedded systems is demonstrated for different control algorithms in compliance with FreeRTOS real time operating system and dsPIC33 microcontroller. On-line visualizations useful for system monitoring are provided by a PC host application connected with the embedded application. The measurements acquired during real-time execution and the parameters of the system are stored in specific data files, as support for any desired additional analysis. Taking into account the properties of this controlled system (instability, fast dynamics) and the capabilities of the embedded architecture (diversity of the involved communication protocols, diversity of employed hardware components, usage of an open source real time operating system), this educational setup allows a good illustration of numerous theoretical and practical aspects related to system engineering and applied informatics.</t>
  </si>
  <si>
    <t>computerised monitoring;data visualisation;embedded systems;haptic interfaces;microcontrollers;operating systems (computers);protocols;public domain software;servomotors;touch sensitive screens;FreeRTOS real-time operating system;PC host application;ball Cartesian coordinate control;ball position sensing;ball-on-plate balancing system;communication protocols;control algorithms;control embedded system design;data files;dsPIC33 microcontroller;educational purposes;embedded architecture;online visualizations;open-source real-time operating system;servomotors;system monitoring;touch-screen;Algorithm design and analysis;Microcontrollers;Protocols;Real-time systems;Servomotors;Universal Serial Bus</t>
  </si>
  <si>
    <t>Chen2015</t>
  </si>
  <si>
    <t>10.1007/978-3-319-08753-5_3</t>
  </si>
  <si>
    <t>Chen, Weiwei</t>
  </si>
  <si>
    <t>Synchronous Parallel Discrete Event Simulation</t>
  </si>
  <si>
    <t>Effective Electronic System-Level (ESL) design frameworks transform and refine high-level designs into various transaction level models described in C-based System-level Description Languages (SLDLs) and rely on simulation for validation.</t>
  </si>
  <si>
    <t>Déharbe2009</t>
  </si>
  <si>
    <t>10.1007/978-3-642-10452-7_8</t>
  </si>
  <si>
    <t>Déharbe, David; Galvão, Stephenson &amp; Moreira, Anamaria Martins</t>
  </si>
  <si>
    <t>Formalizing FreeRTOS: First Steps</t>
  </si>
  <si>
    <t>This paper presents the current state of the formal development of FreeRTOS, a real-time operating system. The goal of this effort is to address a scientific challenge and is realized within the scope of the Grand Challenge on Verified Software. The development is realized with the B method. A model of the main functionalities of the FreeRTOS is now available and can be a starting point to establish an agreed formal specification of FreeRTOS that can be used by the research community.</t>
  </si>
  <si>
    <t>10.1109/DATE.2007.364575</t>
  </si>
  <si>
    <t>Destro, P.; Fummi, F. &amp; Pravadelli, G.</t>
  </si>
  <si>
    <t>A Smooth Refinement Flow for Co-designing HW and SW Threads</t>
  </si>
  <si>
    <t>Separation of HW and SW design flows represents a critical aspect in the development of embedded systems. Co-verification becomes necessary, thus implying the development of complex co-simulation strategies. This paper presents a refinement flow that delays as much as possible the separation between HW and SW concurrent entities (threads), allowing their differentiation, but preserving an homogeneous simulation environment. The approach relies on SystemC as the unique reference language. However, SystemC threads, corresponding to the SW application, are simulated outside the control of the SystemC simulation kernel to exploit the typical features of multi-threading real-time operating systems running on embedded systems. On the contrary HW threads maintain the original simulation semantics of SystemC. This allows designers to effectively tune the SW application before HW/SW partitioning, leaving to an automatic procedure the SW generation, thus avoiding error-prone and time-consuming manual conversions</t>
  </si>
  <si>
    <t>embedded systems;hardware description languages;hardware-software codesign;operating system kernels;SystemC simulation kernel;SystemC threads;complex co-simulation strategies;embedded systems;hardware-software co-design;hardware-software partitioning;multithreading;real-time operating systems;smooth refinement flow;unique reference language;Computational modeling;Costs;Delay;Embedded system;Engines;Hardware design languages;Kernel;Operating systems;Real time systems;Yarn</t>
  </si>
  <si>
    <t>DiPaoloEmilio2015</t>
  </si>
  <si>
    <t>10.1007/978-3-319-06865-7_9</t>
  </si>
  <si>
    <t>Di Paolo Emilio, Maurizio</t>
  </si>
  <si>
    <t>Embedded Board for High-Speed Data Acquisition and Control System</t>
  </si>
  <si>
    <t>In this chapter an Embedded board Layout is presented. The goal is to realize a high speed and control system referred to the previously description.</t>
  </si>
  <si>
    <t>10.1109/LES.2016.2617284</t>
  </si>
  <si>
    <t>Dömer, R.</t>
  </si>
  <si>
    <t>Seven Obstacles in the Way of Standard-Compliant Parallel SystemC Simulation</t>
  </si>
  <si>
    <t>The IEEE 1666-2011 standard defines SystemC based on traditional discrete event simulation (DES) and sequential co-routine semantics, despite explicit parallelism in the model and ample parallel processor cores available in todayś host computers. In order to evolve the SystemC standard toward faster parallel DES, substantial hurdles must be overcome. This letter identifies seven obstacles in the standard that stand in the way of efficient parallel SystemC simulation, namely the co-routine semantics, simulator state, lack of thread safety, the role of channels, TLM-2.0, sequential mindset, and temporal decoupling. For each obstacle, we discuss the problem and propose a potential solution toward truly parallel SystemC. This letter to the editor is meant to identify difficulties with IEEE SystemC and stimulate fruitful discussion in the community.</t>
  </si>
  <si>
    <t>IEEE standards;discrete event simulation;parallel processing;DES;IEEE 1666-2011 standard;TLM-2.0 obstacle;channels obstacle;co-routine semantics obstacle;discrete event simulation;parallel processor cores;sequential mindset obstacle;simulator state obstacle;standard-compliant parallel SystemC simulation;temporal decoupling obstacle;thread safety obstacle;Computational modeling;Discrete event simulation;Instruction sets;Message systems;Parallel processing;Program processors;Semantics;Discrete event simulation (DES);multithreading;parallel discrete event simulation (PDES);parallel processing;simulation;system level description language;system level design;systemC</t>
  </si>
  <si>
    <t>10.1109/ASPDAC.2011.5722205</t>
  </si>
  <si>
    <t>Dömer, R.; Chen, W.; Han, X. &amp; Gerstlauer, A.</t>
  </si>
  <si>
    <t>Multi-core parallel simulation of System-level Description Languages</t>
  </si>
  <si>
    <t>The validation of transaction level models described in System-level Description Languages (SLDLs) often relies on extensive simulation. However, traditional Discrete Event (DE) simulation of SLDLs is cooperative and cannot utilize the available parallelism in modern multi-core CPU hosts. In this work, we study the SLDL execution semantics of concurrent threads and present a multi-core parallel simulation approach which automatically protects communication between concurrent threads so that parallel simulation on multi-core hosts becomes possible. We demonstrate significant speed-up in simulation time of several system models, including a H.264 video decoder and a JPEG encoder.</t>
  </si>
  <si>
    <t>multi-threading;multiprocessing systems;specification languages;H.264 video decoder;JPEG encoder;SLDL execution semantics;concurrent thread;multicore parallel simulation;system level description language;transaction level models;Computational modeling;Decoding;Instruction sets;Multicore processing;Parallel processing;Semantics;Synchronization</t>
  </si>
  <si>
    <t>Durmaz2017</t>
  </si>
  <si>
    <t>10.4230/OASIcs.SLATE.2017.5</t>
  </si>
  <si>
    <t>Durmaz, C.; Challenger, M.; Dagdeviren, O. &amp; Kardas, G.</t>
  </si>
  <si>
    <t>Modelling contiki-based IoT systems</t>
  </si>
  <si>
    <t>In this paper, we investigate how model-driven engineering (MDE) of Internet of Things (IoT) systems and Wireless-Sensor Networks (WSN) can be supported and introduce a domain-specific metamodel for modeling such systems based on the well-known Contiki operating system. The unique lightweight thread structure of Contiki makes it more preferable in the implementation of new IoT systems instead of many other existing platforms. Although some MDE approaches exist for IoT systems and WSNs, currently there is no study which addresses the modelling according to the specifications of Contiki platform. The work presented in this paper aims at filling this gap and covers the development of both a modeling language syntax and a graphical modeling environment for the MDE of IoTs according to event-driven mechanism and protothread architecture of Contiki. Use of the proposed modeling language is demonstrated with including the development of an IoT system for forest fire detection. © Caglar Durmaz, Moharram Challenger, Orhan Dagdeviren, and Geylani Kardas</t>
  </si>
  <si>
    <t>10.1109/PIMRC.2007.4394138</t>
  </si>
  <si>
    <t>Evers, L.; Havinga, P. &amp; Kuper, J.</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</si>
  <si>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</si>
  <si>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 efficiency.</t>
  </si>
  <si>
    <t>electromagnetic wave transmission;semantic networks;wireless sensor networks;SensorScheme;dynamic sensor network;high level programming;loading sensor network;reprogramming;semantics;wireless sensor network;wireless transmission;Automatic programming;Bandwidth;Computer crashes;Functional programming;Hardware;Land mobile radio;Memory management;Mobile communication;Virtual machining;Wireless sensor networks</t>
  </si>
  <si>
    <t>Evers2007</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</si>
  <si>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</si>
  <si>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 © 2007 IEEE.</t>
  </si>
  <si>
    <t>ISI:000253402502146</t>
  </si>
  <si>
    <t>Evers, Leon; Havinga, Paul &amp; Kuper, Jan</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</si>
  <si>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</si>
  <si>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t>
  </si>
  <si>
    <t>10.1109/EFTA.2007.4416802</t>
  </si>
  <si>
    <t>Evers, L.; Havinga, P. J. M.; Kuper, J.; Lijding, M. E. M. &amp; Meratnia, N.</t>
  </si>
  <si>
    <t>SensorScheme: Supply chain management automation using Wireless Sensor Networks</t>
  </si>
  <si>
    <t>The supply chain management business can benefit greatly from automation, as recent developments with RFID technology shows. The use of Wireless Sensor Network technology promises to bring the next leap in efficiency and quality of service. However, current WSN system software does not yet provide the required functionality, flexibility and safety. This paper discusses a scenario showing how WSN technology can benefit supply chain management, and presents SensorScheme, a platform for realizing the scenario. SensorScheme is a general purpose WSN platform, providing a safe execution environment for dynamically loaded programs. It uses high level programming primitives like marshalled communication, automatic memory management, and multiprocessing facilities. SensorScheme makes efficient use of the little available memory present in WSN nodes, to allow larger and more complex programs than the state of the art. We present a SensorScheme implementation and provide experimental results to show its compactness, speed of operation and energy efficiency.</t>
  </si>
  <si>
    <t>radiofrequency identification;supply chain management;wireless sensor networks;RFID technology;automatic memory management;multiprocessing facilities;supply chain management automation;wireless sensor networks;Automatic programming;Automation;Energy efficiency;Memory management;Quality of service;Radiofrequency identification;Software safety;Supply chain management;System software;Wireless sensor networks</t>
  </si>
  <si>
    <t>Ferrein2010</t>
  </si>
  <si>
    <t>10.1007/978-3-642-17319-6_23</t>
  </si>
  <si>
    <t>Ferrein, Alexander &amp; Steinbauer, Gerald</t>
  </si>
  <si>
    <t>On the Way to High-Level Programming for Resource-Limited Embedded Systems with Golog</t>
  </si>
  <si>
    <t>In order to allow an autonomous robot to perform non-trivial tasks like to explore a foreign planet the robot has to have deliberative capabilities like reasoning or planning. Logic-based approaches like the programming and planing language Golog and it successors has been successfully used for such decision-making problems. A drawback of this particular programing language is that their interpreter usually are written in Prolog and run on a Prolog back-end. Such back-ends are usually not available or feasible on resource-limited robot systems. In this paper we present our ideas and first results of a re-implementation of the interpreter based on the Lua scripting language which is available on a wide range of systems including small embedded systems.</t>
  </si>
  <si>
    <t>Fisman2011</t>
  </si>
  <si>
    <t>10.1007/978-3-642-19237-1_10</t>
  </si>
  <si>
    <t>Fisman, Dana &amp; Kupferman, Orna</t>
  </si>
  <si>
    <t>Reasoning about Finite-State Switched Systems</t>
  </si>
  <si>
    <t>A switched system is composed of components. The components do not interact with one another. Rather, they all interact with the same environment, which switches one of them on at each moment in time. In standard concurrency, a component restricts the environment of the other components, thus the concurrent system has fewer behaviors than its components. On the other hand, in a switched system, a component suggests an alternative to the other components, thus the switched system has richer behaviors than its components.</t>
  </si>
  <si>
    <t>10.1109/TENSYMP.2015.17</t>
  </si>
  <si>
    <t>Gaur, P. &amp; Tahiliani, M. P.</t>
  </si>
  <si>
    <t>Operating Systems for IoT Devices: A Critical Survey</t>
  </si>
  <si>
    <t>The future of communication resides in Internet of Things, which is certainly the most sought after technology today. The applications of IoT are diverse, and range from ordinary voice recognition to critical space programmes. Recently, a lot of efforts have been made to design operating systems for IoT devices because neither traditional Windows/Unix, nor the existing Real Time Operating Systems are able to meet the demands of heterogeneous IoT applications. This paper presents a survey of operating systems that have been designed so far for IoT devices and also outlines a generic framework that brings out the essential features desired in an OS tailored for IoT devices.</t>
  </si>
  <si>
    <t>Internet of Things;Unix;Internet of Things;IoT device;Unix;Windows;heterogeneous IoT application;ordinary voice recognition;real time operating system;Hardware;Instruction sets;Kernel;Protocols;Resource management;Wireless sensor networks;IoT;Kernel architecture;Networking;Operating System;Programming model;Scheduling strategy</t>
  </si>
  <si>
    <t>10.1109/ICRA.2012.6225038</t>
  </si>
  <si>
    <t>de Haas, T. J.; Laue, T. &amp; Röfer, T.</t>
  </si>
  <si>
    <t>A scripting-based approach to robot behavior engineering using hierarchical generators</t>
  </si>
  <si>
    <t>When developing software for autonomous robots, the aspect of behavior engineering is, among tasks such as sensing, state estimation, and motion control, of major importance. Current solutions range from basic behavior-based approaches to sophisticated reasoning systems, in each case depending on the complexity of the robotś task as well as the available amount of computing time. In this paper, we present a behavior specification language, which is called b-script, to describe hierarchical agent behaviors using the programming concept of generators. We show that this is a convenient approach to realize complex robot behaviors in an intuitive and clean way that can be used in large-scale. Furthermore, the actual implementation of this language is in particular suited to be used on resource-restricted embedded systems. This is shown in different examples of a Nao robot in a robot soccer scenario.</t>
  </si>
  <si>
    <t>authoring systems;computational complexity;embedded systems;inference mechanisms;motion control;robots;state estimation;Nao robot;autonomous robots;b-script;behavior-based approaches;complex robot behaviors;hierarchical generators;motion control;reasoning systems;resource-restricted embedded systems;robot behavior engineering;robot soccer;robot task complexity;scripting-based approach;state estimation;Context;Generators;Programming;Robot sensing systems;Runtime;Software</t>
  </si>
  <si>
    <t>10.1109/CGames.2015.7272955</t>
  </si>
  <si>
    <t>Harshfield, N.; j. Chang, D. &amp; Rammohan</t>
  </si>
  <si>
    <t>A Unity 3D framework for algorithm animation</t>
  </si>
  <si>
    <t>Since the first algorithm animation interactive computer system called BALSA appeared in 1984, many algorithm animation and visualization applications have been developed for educational purposes. Modern game engines (like Unity 3D and Unreal) possess a multitude of features which are vital for algorithm animation applications. Until now, these features have not been systematically exploited for educational applications. In this paper, we circumvent conventional programming languages (such as Java, C++, etc.) and their corresponding toolkits and instead describe our design of an alglorithm animation framework built around Unity 3D and demonstrate its application to the educational realm of graph algorithm animation. This project serves as a proof of concept that modern game engines such as Unity 3D can be used to create modern and effective tools for learning concepts contained in the realm of computer science and engineering.</t>
  </si>
  <si>
    <t>computer animation;computer science education;data visualisation;interactive systems;BALSA;C++;Java;Unity 3D framework;algorithm animation interactive computer system;computer engineering education;computer science education;data visualization applications;educational purposes;game engines;graph algorithm animation;Algorithm design and analysis;Animation;Engines;Games;Software algorithms;Three-dimensional displays;Visualization;Unity 3D;animation;graph;learning;visualization</t>
  </si>
  <si>
    <t>10.1109/SICE.2014.6935289</t>
  </si>
  <si>
    <t>Heil, R.; Schloesser, M.; Offenhäusser, A.; v. Waasen, S. &amp; Schiek, M.</t>
  </si>
  <si>
    <t>Automated electrical stimulation and recording for retina implant research by LabVIEW configured standalone data acquisition device</t>
  </si>
  <si>
    <t>To understand the neural processes within retina cell layers recent retina implant research focusses on bidirectional communication with bi-polar and ganglion cells in in-vitro retinal tissue. In order to enable this research we had developed a front-end to stimulate and record retinal cell layers with a slight time gap only and thus avoiding long recording dead times. To ease experiments with this front-end, we developed a versatile and user optimized embedded data acquisition device, named iNODE5. This can be configured using a LabVIEW based graphical user interface. We adapted the front-end to the form factor of the commercial measurement device USB-6009OEM from National Instruments. Now, for evaluation and parameter testing the front-end can be plugged into the National Instruments board and controlled via a graphical user interface which enables the export of the basic configuration parameters for later automated standalone measurement and stimulation. For this the front-end is attached to the iNODE5 which reads the experiment configuration from the personal computer via USB or SD-card. The automated electrical stimulation and recording can be started or stopped by a terminal program or a button placed on the iNODE5.</t>
  </si>
  <si>
    <t>biological tissues;data acquisition;eye;graphical user interfaces;medical computing;prosthetics;virtual instrumentation;LabVIEW;automated electrical stimulation;bidirectional communication;bipolar cells;data acquisition device;ganglion cells;graphical user interface;iNODE5;in-vitro retinal tissue;neural process;retina cell layers;retina implant research;Buffer storage;Data acquisition;Graphical user interfaces;Implants;Microcontrollers;Protocols;Retina;autarkic measurements;automated sensing;embedded DAQ;iNODE;retina implant</t>
  </si>
  <si>
    <t>Helmy*2010</t>
  </si>
  <si>
    <t>10.1007/978-90-481-3660-5_20</t>
  </si>
  <si>
    <t>Helmy*, Tarek; Fatai, Anifowose &amp; Sallam, El-Sayed</t>
  </si>
  <si>
    <t>An Efficient Randomized Algorithm for Real-Time Process Scheduling in PicOS Operating System</t>
  </si>
  <si>
    <t>PicOS is an event-driven operating environment designed for use with embedded networked sensors. More specifically, it is designed to support the concurrency in intensive operations required by networked sensors with minimal hardware requirements. Existing process scheduling algorithms of PicOS; a commercial tiny, low-footprint, real-time operating system; have their associated drawbacks. An efficient, alternative algorithm, based on a randomized selection policy, has been proposed, demonstrated, confirmed for efficiency and fairness, on the average, and has been recommended for implementation in PicOS. Simulations were carried out and performance measures such as Average Waiting Time (AWT) and Average Turn-around Time (ATT) were used to assess the efficiency of the proposed randomized version over the existing ones. The results prove that Randomized algorithm is the best and most attractive for implementation in PicOS, since it is most fair and has the least AWT and ATT on average over the other non-preemptive scheduling algorithms implemented in this paper.</t>
  </si>
  <si>
    <t>Hong2010</t>
  </si>
  <si>
    <t>10.1007/978-3-642-13550-7_15</t>
  </si>
  <si>
    <t>Hong, Gingun; Hong, Kirak; Burgstaller, Bernd &amp; Blieberger, Johann</t>
  </si>
  <si>
    <t>AdaStreams: A Type-Based Programming Extension for Stream-Parallelism with Ada 2005</t>
  </si>
  <si>
    <t>Because multicore CPUs have become the standard with all major hardware manufacturers, it becomes increasingly important for programming languages to provide programming abstractions that can be mapped effectively onto parallel architectures.</t>
  </si>
  <si>
    <t>Hong2012</t>
  </si>
  <si>
    <t>10.1007/s11227-011-0656-7</t>
  </si>
  <si>
    <t>Hong, Jingun; Hong, Kirak; Burgstaller, Bernd &amp; Blieberger, Johann</t>
  </si>
  <si>
    <t>StreamPI: a stream-parallel programming extension for object-oriented programming languages</t>
  </si>
  <si>
    <t>Because multicore CPUs have become the standard with all major hardware manufacturers, it becomes increasingly important for programming languages to provide programming abstractions that can be mapped effectively onto parallel architectures. Stream processing is a programming paradigm where computations are expressed as independent actors that communicate via FIFO data-channels. The coarse-grained parallelism exposed in stream programs facilitates such an efficient mapping of actors onto the underlying multicore hardware.</t>
  </si>
  <si>
    <t>10.1109/WSC.2014.7020144</t>
  </si>
  <si>
    <t>Inostrosa-Psijas, A.; Wainer, G.; Gil-Costa, V. &amp; Marin, M.</t>
  </si>
  <si>
    <t>DEVS modeling of large scale Web Search Engines</t>
  </si>
  <si>
    <t>Modeling large scale Web Search Engines (WSEs) is a complex task. It involves many issues such as representing userś behavior, query traffic, several strategies and heuristics to improve query response time, etc. Typically, WSEs are composed of several services deployed in data centers, which must interact to get the best document results to user queries. Additionally, hardware specification like multithreading and network communications have to be taken into account. In this paper, we propose to model a servicebased WSE using the Discrete Event System Specification (DEVS) formalism, which is one of the most powerful methodologies for discrete event systems. We validate our proposed model against an actual MPI implementation of the WSE and a process oriented simulation. We evaluate the accuracy of the proposed model by evaluating metrics such as query throughput and we show that there is no relevant differences, just small fluctuations of less than 4%.</t>
  </si>
  <si>
    <t>Internet;application program interfaces;discrete event simulation;discrete event systems;formal specification;message passing;multi-threading;query processing;search engines;DEVS formalism;DEVS modeling;MPI implementation;data center;discrete event system specification formalism;hardware specification;large scale Web search engines;multithreading;network communication;process oriented simulation;query response time;query throughput;query traffic;service based WSE;user behavior;Computational modeling;Engines;Indexes;Mathematical model;Program processors;Time factors;Web search</t>
  </si>
  <si>
    <t>10.1109/EUC.2008.181</t>
  </si>
  <si>
    <t>Jääskeläinen, P.; Kellomäki, P.; Takala, J.; Kultala, H. &amp; Lepistö, M.</t>
  </si>
  <si>
    <t>Reducing Context Switch Overhead with Compiler-Assisted Threading</t>
  </si>
  <si>
    <t>Multithreading is an important software modularization technique. However, it can incur substantial overheads, especially in processors where the amount of architecturally visible state is large. We propose an implementation technique for co-operative multithreading, where context switches occur in places that minimize the amount of state that needs to be saved. The subset of processor state saved during each context switch is based on where the switch occurs.We have validated the approach by an empirical study of resource usage in basic blocks, and by implementing the co-operative threading in our compiler. Performance figures are given for an MP3 player utilizing the threading implementation.</t>
  </si>
  <si>
    <t>multi-threading;program compilers;compiler-assisted threading;context switch overhead;cooperative multithreading;software modularization technique;Delay;Embedded computing;Multithreading;Pervasive computing;Pipelines;Processor scheduling;Registers;Switches;Ubiquitous computing;Yarn;co-operative threading;compiler;transport-triggered architectures</t>
  </si>
  <si>
    <t>10.1007/978-3-642-02047-6_5</t>
  </si>
  <si>
    <t>Jul, Eric &amp; Rogers, Ian</t>
  </si>
  <si>
    <t>Implementation, Compilation, Optimization of Object-Oriented Languages, Programs and Systems</t>
  </si>
  <si>
    <t>ICOOOLPS2́008 was the third edition of the ICOOOLPS workshop at ECOOP. ICOOOLPS intends to bring researchers and practitioners both from academia and industry together, with a spirit of openness, to try and identify and begin to address the numerous and very varied issues of optimization. After two very successful editions, this third put a stronger emphasis on exchanges and discussions amongst the participants, progressing on the bases set previous years in Nantes and Berlin. The workshop attendance was relatively successful: There was about 20 attendees which was good considering the remote location and that the general attendance of ECOOP was much lower than expected. Some of the discussions (e.g., much of the afternoon sessions) were so successful that they would required even more time than we were able to dedicate to them. That is one area we plan to further improve yet again for the next edition.</t>
  </si>
  <si>
    <t>Kantola2017S1</t>
  </si>
  <si>
    <t>10.1016/j.jclepro.2017.07.091</t>
  </si>
  <si>
    <t>Kantola, Jussi; Liu, Yang; Peura, Pekka; de Leeuw, Tim; Zhang, Yingfeng; Naaranoja, Marja; Segev, Aviv &amp; Huisingh, Donald</t>
  </si>
  <si>
    <t>Innovative products and services for sustainable societal development: Current reality, future potential and challenges</t>
  </si>
  <si>
    <t xml:space="preserve">Abstract This special volume originates from the International Conference on Innovation and Management held at University of Vaasa in Finland in 2014. Talks with the key note speaker and Editor-in-Chief of the Journal of Cleaner Production led to an idea to develop a special volume about innovative products and services according to the themes of the conference. Thus, the purpose of this special volume is to explore different viewpoints of how innovative products and services may support sustainable societal development. There are five thematic areas with papers that describe new advancements in different industries and organizations. The included papers cover relevant theoretical background and present case studies and practical results. This special volume shows that great progresses are being made in different thematic areas but also that there are so much more waiting to be done for sustainable societal development. This volume indicates that cross-disciplinary approach is truly needed to achieve societal sustainable development. This requires people to change their mindsets and genuinely co-operate towards better future. </t>
  </si>
  <si>
    <t xml:space="preserve">Editorial, Innovative products and services, Innovation, Sustainable development, Sustainable societal development </t>
  </si>
  <si>
    <t>Koranne2011</t>
  </si>
  <si>
    <t>10.1007/978-1-4419-7719-9_1</t>
  </si>
  <si>
    <t>Koranne, Sandeep</t>
  </si>
  <si>
    <t>GNU/Linux Operating System</t>
  </si>
  <si>
    <t>In this introductory part we describe the basic GNU/Linux system usage and the various tools and utilities which are used with it. In particular, the use of the GNU/Linux command-line, Bash shell scripting, and external programs such as find, tar etc. are explained. Secure communication tools OpenSSH and VNC are also described. Since open-source software is written using computer programming languages we describe the commonly used open-source programming languages, including C/C++, FORTRAN, Ada, Java, Python, Tcl/Tk, Perl, Common Lisp, Scheme, Erlang, Smalltalk, Ruby, Scala, X10, and Lua in this chapter. Example for each of these languages and their salient points are described.</t>
  </si>
  <si>
    <t>Lazarescu2014</t>
  </si>
  <si>
    <t>10.1007/978-3-319-04223-7_7</t>
  </si>
  <si>
    <t>Lazarescu, Mihai T.</t>
  </si>
  <si>
    <t>Internet of Things Low-Cost Long-Term Environmental Monitoring with Reusable Wireless Sensor Network Platform</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</si>
  <si>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Application requirements, such as low cost, high number of sensors, fast deployment, long lifetime, low maintenance and high quality of service need to be considered from the beginning to achieve a WSN platform optimized for a range of long-term environmental monitoring IoT applications. Also important, the low-effort platform reuse should be considered through all design levels, for the platform as a whole and for all its components.</t>
  </si>
  <si>
    <t>10.1109/HLDVT.2016.7748262</t>
  </si>
  <si>
    <t>Liu, G.; Schmidt, T. &amp; Domer, R.</t>
  </si>
  <si>
    <t>A segment-aware multi-core scheduler for system C PDES</t>
  </si>
  <si>
    <t>The SystemC IEEE standard is widely used for system design. While the sequential reference simulator is based on Discrete Event Simulation (DES), Parallel DES (PDES) approaches have been proposed for multi-core platforms. This paper proposes a dynamic load-profiling and segment-aware scheduling algorithm with optimized thread dispatching to maximize parallel SystemC simulation speed, which generally can be applied to all work-sharing PDES approaches. Based on a compile-time generated Segment Graph (SG), our scheduler can accurately predict the run time of the thread segments ahead and thus make better dispatching decisions. In the systematic evaluation, our segment-aware scheduler consistently shows a significant performance gain on top of the order-of-magnitude speedup of PDES, when compared with the previous scheduling policies.</t>
  </si>
  <si>
    <t>discrete event simulation;multiprocessing systems;scheduling;SG;SystemC IEEE standard;SystemC PDES;compile-time generated segment graph;discrete event simulation;dynamic load-profiling scheduling algorithm;optimized thread dispatching;scheduling policy;segment-aware multicore scheduler;segment-aware scheduling algorithm;systematic evaluation;Instruction sets;Linux;Load management;Load modeling;Multicore processing;Scheduling</t>
  </si>
  <si>
    <t>ISI:000219515800012</t>
  </si>
  <si>
    <t>Liu, Weichen; Xu, Jiang; Muppala, Jogesh K.; Zhang, Wei; Wu, Xiaowen &amp; Ye, Yaoyao</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</si>
  <si>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</si>
  <si>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Performance; software synthesis; SystemC</t>
  </si>
  <si>
    <t>Lu, Jianjun &amp; Bowles, M.</t>
  </si>
  <si>
    <t>Review on the application of nano-sensor technology to logistics management</t>
  </si>
  <si>
    <t>A nanosensor is an improvement in sensor technology, which is based on the use of structures provided by recent advances in nanotechnology, such as nanowires, nanotubes and nanopores. This paper reviews the recent application of nanosensor technology in the field of logistics management, from packaging, storage, distribution, tracking and tracing and safety. This review suggests that, even with a clear focus on how nanosensor technology may help improve logistics management chains, the next area of research must be to investigate whether an awareness of the technical advances and benefits alone will be sufficient to overcome resistance by participants of logistics organisations and accelerate the adoption of these technologies by businesses to enhance the efficiency of logistics and service creditability.</t>
  </si>
  <si>
    <t>logistics;nanosensors;logistics management;logistics organisations;nanopores;nanosensor technology;nanotubes;nanowires;service creditability;Biomedical monitoring;Mechanical factors;Monitoring;Nanobioscience;Nanoscale devices;Packaging;logistics management;nanocomposites;nanosensors;smart logistics</t>
  </si>
  <si>
    <t>Luntovskyy2017</t>
  </si>
  <si>
    <t>10.1007/978-3-658-14842-3_3</t>
  </si>
  <si>
    <t>Luntovskyy, Andriy &amp; Spillner, Josef</t>
  </si>
  <si>
    <t>Evolution of Clustering and Parallel Computing</t>
  </si>
  <si>
    <t>The parallel execution of code within applications is a standard feature for higher performance, responsiveness, or both. Parallel code, the building block for parallel computing, is achieved by multiple processes, multiple threads, co-routines and similar programming techniques. Typically, parallel code is assisted by hardware such as multiple processors per node or multiple processor cores per processor (virtual processors), and otherwise by the operating systemś process scheduler (pseudoparallelism).</t>
  </si>
  <si>
    <t>10.1109/CSE.2009.50</t>
  </si>
  <si>
    <t>Marchiori, A. &amp; Han, Q.</t>
  </si>
  <si>
    <t>A Two-Stage Bootloader to Support Multi-application Deployment and Switching in Wireless Sensor Networks</t>
  </si>
  <si>
    <t>Wireless sensor networks are built from highly resource constrained embedded systems. Supporting multiple applications on the sensor network is a desirable goal, however, these constraints make supporting multiple concurrent applications on each node difficult. Therefore, we propose a dynamic application switching approach where only a single application is active on each sensor node at a time. In this paper we present a dynamic application switching framework that can automatically reprogram the sensor node in response to application requests. We implement our framework on the TelosB platform and evaluate its performance using a 52-node sensor network testbed. The implementation of a two-stage bootloader reduces the memory requirements to only 1KiB of program memory and 8 bytes of RAM on this platform. We evaluate the implementation using two different modes of application switching; asynchronous and synchronous. Extensive performance studies indicate that dynamic application switching using our two-stage bootloader is a useful approach to support multiple applications in wireless sensor networks.</t>
  </si>
  <si>
    <t>resource allocation;wireless sensor networks;52-node sensor network testbed;RAM;TelosB platform;dynamic application switching approach;network multiapplication deployment;program memory;resource constrained embedded systems;two-stage bootloader;wireless sensor network switching;Application software;Computer networks;Condition monitoring;Costs;Embedded computing;Operating systems;Random access memory;Switches;Testing;Wireless sensor networks;application switching;bootloader;sensor networks</t>
  </si>
  <si>
    <t>10.1109/IROS.2008.4651001</t>
  </si>
  <si>
    <t>Meng, Y.; Johnson, K.; Simms, B. &amp; Conforth, M.</t>
  </si>
  <si>
    <t>A generic architecture of modular embedded system for miniature mobile robots</t>
  </si>
  <si>
    <t>Miniature robots have many advantages over their larger counterparts, such as low cost, low power, and easy to build a large scale team for complex tasks. Heterogeneous multi miniature robots could provide powerful situation awareness capability due to different locomotion capabilities and sensor information. However, it would be expensive and time consuming to develop specific embedded system for different type of robots. In this paper, we propose a generic modular embedded system architecture called SMARbot (Stevens modular autonomous robot), which consists of a set of hardware and software modules that can be configured to construct various types of robot systems. These modules include a high performance microprocessor, a reconfigurable hardware component, wireless communication, and diverse sensor and actuator interfaces. The design of all the modules in electrical subsystem, the selection criteria for module components, and the real-time operating system are described. Some preliminary experimental results are also presented.</t>
  </si>
  <si>
    <t>embedded systems;mobile robots;multi-robot systems;robot programming;software architecture;SMARbot;Stevens modular autonomous robot;embedded system architecture;generic architecture;modular embedded system;multiminiature mobile robots;Computer architecture;Field programmable gate arrays;Hardware;Robot kinematics;Robot sensing systems;Robots;Software</t>
  </si>
  <si>
    <t>10.1109/MWSCAS.2010.5548830</t>
  </si>
  <si>
    <t>Mera, D. E. &amp; Santiago, N. G.</t>
  </si>
  <si>
    <t>Low power software techniques for embedded systems running real time operating systems</t>
  </si>
  <si>
    <t>Power consumption is an important constraint in embedded systems running real time operating systems (RTOS). This study proposes an evaluation of significance of the joint effect of possible factors in the power consumption of RTOS running on small and medium scale embedded systems. Design of experiments techniques (DOE) were used to identify the impact in the power consumption of the system. A case of study is presented with optimizations oriented to dynamic frequency scaling and memory management were applied to FreeRTOS. Experiments allowed us to find relationships between the type of architecture, the workload, and OS optimizations in power reduction.</t>
  </si>
  <si>
    <t>embedded systems;energy consumption;operating systems (computers);power aware computing;FreeRTOS;OS optimizations;dynamic frequency scaling;embedded systems;low power software techniques;memory management;power consumption;real time operating systems;Computer architecture;Embedded software;Embedded system;Energy consumption;Energy management;Hardware;Memory management;Operating systems;Power system management;Real time systems</t>
  </si>
  <si>
    <t>10.23919/FRUCT.2017.8071323</t>
  </si>
  <si>
    <t>Mikhailov, S. &amp; Kashevnik, A.</t>
  </si>
  <si>
    <t>M3-Driven smart space creation using a DD-WRT-Based device</t>
  </si>
  <si>
    <t>The paper describes the process of smart space creation based on integration of Smart-M3 platform with a DD-WRT-based device. Smart-M3 is an open source platform which implements concept of smart space. Wi-Fi router is used as platform hosting which reduces the number of devices participating in smart space-based scenarios. The article covers a process of compilation and installation of Smart-M3 platform on DD-WRT-based Wi-Fi router. Evaluation shows that smart space organized this way can be used for scenarios with few participants. The authors developed “Smart-M3 Control Panel” web-service which allows users to control Smart-M3 platform by a graphical web interface. “Smart-M3 Control Panel” user can view the current status of platform; launch, stop, and reload it; view information storage content and change it; download log files; and change startup options. SocketIO interface was used for the user interaction with web service.</t>
  </si>
  <si>
    <t>Internet;Web services;authorisation;public domain software;wireless LAN;DD-WRT-based device;Smart-M3 Control Panel user;Smart-M3 Control Panel web-service;Smart-M3 platform;Wi-Fi router;open source platform;smart space creation;smart space-based scenarios;Operating systems;Program processors;Semantics;Servers;Universal Serial Bus;Wireless fidelity</t>
  </si>
  <si>
    <t>10.1109/WSC.2009.5429305</t>
  </si>
  <si>
    <t>Molderink, A.; Bosman, M. G. C.; Bakker, V.; Hurink, J. L. &amp; Smit, G. J. M.</t>
  </si>
  <si>
    <t>Simulating the effect on the energy efficiency of smart grid technologies</t>
  </si>
  <si>
    <t>The awareness of the greenhousegas effect and rising energy prices lead to initiatives to improve energy efficiency. These initiatives range from micro-generation, energy storage and efficient appliances to controllers with optimization objectives. Although these technologies are promising, their introduction may rise further questions. The implementation of such initiatives may have a severe impact on the electricity infrastructure. If several of these initiatives are introduced in a combined way, it is difficult to analyse their overall impact. In this paper a model is defined and a developed simulator is described to analyse the impact of different combinations of micro-generators, energy buffers, appliances and control algorithms on the energy efficiency, both within the house and on larger scale. The simulator is easily adaptable to new types of micro-generators, controllers and other supported devices. Simulation of two case studies with the simulator shows that the achieved results are promising.</t>
  </si>
  <si>
    <t>distribution networks;electric generators;energy storage;electricity infrastructure;energy buffers;energy efficiency;energy storage;microgeneration;microgenerators;smart grid technologies;Analytical models;Distributed control;Distributed power generation;Energy efficiency;Energy storage;Home appliances;Load management;Power generation;Smart grids;Temperature control</t>
  </si>
  <si>
    <t>10.7873/DATE.2013.017</t>
  </si>
  <si>
    <t>Moy, M.</t>
  </si>
  <si>
    <t>Parallel programming with SystemC for loosely timed models: A non-intrusive approach</t>
  </si>
  <si>
    <t>The SystemC/TLM technologies are widely accepted in the industry for fast system-level simulation. An important limitation of SystemC regarding performance is that the reference implementation is sequential, and the official semantics makes parallel executions difficult. As the number of cores in computers increase quickly, the ability to take advantage of the host parallelism during a simulation is becoming a major concern. Most existing work on parallelization of SystemC targets cycle-accurate simulation, and would be inefficient on loosely timed systems since they cannot run in parallel processes that do not execute simultaneously. We propose an approach that explicitly targets loosely timed systems, and offers the user a set of primitives to express tasks with duration, as opposed to the notion of time in SystemC which allows only instantaneous computations and time elapses without computation. Our tool exploits this notion of duration to run the simulation in parallel. It runs on top of any (unmodified) SystemC implementation, which lets legacy SystemC code continue running as-it-is. This allows the user to focus on the performance-critical parts of the program that need to be parallelized.</t>
  </si>
  <si>
    <t>Computational modeling;Libraries;Parallel processing;Semantics;Synchronization;Time-domain analysis;Time-varying systems</t>
  </si>
  <si>
    <t>10.1109/MEMCOD.2007.371237</t>
  </si>
  <si>
    <t>Niemann, B. &amp; Haubelt, C.</t>
  </si>
  <si>
    <t>Towards a Unified Execution Model for Transactions in TLM</t>
  </si>
  <si>
    <t>Even though transaction level modeling (TLM) with SystemC is widely being used and despite the existence of several formal models for TLM, there is no generally accepted definition of what a transaction is and how exactly to define transaction level modeling. The key contribution of this paper is the analysis of TLM characteristics and a definition of transactions resulting in better analyzability of TLMs. For this purpose, transactions are restricted to the ACID properties (atomicity, consistency, isolation, and durability) known from database systems. Based on these results, a finite state machine model well suited for formal analysis was proposed along with an implementation of the basic concepts in SystemC.</t>
  </si>
  <si>
    <t>finite state machines;formal specification;SystemC;atomicity properties;consistency properties;database systems;durability properties;finite state machine model;formal models;isolation properties;transaction level modeling;unified execution model;Automata;Database systems;Embedded system;Formal verification;Integrated circuit modeling;Interleaved codes;Kernel;Object oriented modeling;Standards development;Virtual prototyping</t>
  </si>
  <si>
    <t>Park2007</t>
  </si>
  <si>
    <t>10.1007/978-3-540-73625-7_5</t>
  </si>
  <si>
    <t>Park, Sangsoo &amp; Shin, Heonshik</t>
  </si>
  <si>
    <t>Performance Evaluation of Memory Management Configurations in Linux for an OS-Level Design Space Exploration</t>
  </si>
  <si>
    <t>The objective of this paper is to analyze how the memory management configuration in Linux influences run-time performance of embedded systems. Extensive experiments confirm that the configuration of the memory management subsystem significantly affects the overall execution time, the memory performance, and the system call overhead. Our quantitative experimental results will help embedded systems designers to understand the effect of memory management configurations on the applications within a system, and contribute to the design of more efficient systems with an OS-level design space exploration.</t>
  </si>
  <si>
    <t>10.1109/CSITSS.2016.7779420</t>
  </si>
  <si>
    <t>Patil, A. &amp; Biradar, R. V.</t>
  </si>
  <si>
    <t>Scheduling techniques for TinyOS: A review</t>
  </si>
  <si>
    <t>The recent advancements in Wireless Sensor Network(WSN)s are the basis for many advanced technologies like IOTs. The constraint-full WSN has the support of operating systems like TinyOS, Contiki, Mantis, SOS, Nanork etc. The most popular and highly documented OS among the many is TinyOS. TinyOS has some limitations in terms of CPU scheduling, real-time applications support, etc. Because of the nonpreemptive First-Come-First-Serve policy of TinyOS the emergency jobs cant́ get quick responses, and its node throughput decreases. To eradicate this major limitation of TinyOS, many researchers proposed better scheduling mechanisms. In the first fold, this paper aims at briefing-out the main and additional features of TinyOS and in the second fold different scheduling techniques, proposed by different authors are reviewed.</t>
  </si>
  <si>
    <t>operating systems (computers);processor scheduling;wireless sensor networks;CPU scheduling;TinyOS;constraint-full WSN;emergency jobs;nonpreemptive first-come-first-serve policy;wireless sensor network;Biological system modeling;Databases;Instruction sets;Processor scheduling;Security;Wireless sensor networks;WSN Operating systems;priority based scheduling;real-time scheduling;tinyOS Scheduling schemes</t>
  </si>
  <si>
    <t>10.1109/AERO.2014.6836377</t>
  </si>
  <si>
    <t>Rajulu, B.; Dasiga, S. &amp; Iyer, N. R.</t>
  </si>
  <si>
    <t>Open source RTOS implementation for on-board computer (OBC) in STUDSAT-2</t>
  </si>
  <si>
    <t>STUDSAT-1 is the first pico-satellite developed in India by the undergraduate students from seven engineering colleges across South India. After the successful launch of STUDSAT-1 on 12th July, 2010, the team is developing STUDSAT-2 which is Indiaś first twin satellite mission. STUDSAT-2 is undertaken by the undergraduate students from seven engineering colleges from the State of Karnataka, India. STUDSAT-2 consists of two Nano Satellites each having the dimension of 30 × 30 × 20 cm cube and weighing less than 10 kg. Each satellite has two payloads, one is the CMOS Camera with a resolution of 80 m and other is the ISL facility. The satellites are in along-the-track constellation architecture with the Master Satellite sending position data of the first image location on orbit and velocity of master satellite from GPS module to the Slave satellite via ISL for improving temporal resolution. On-board computer is the brain of a satellite whose operating system is designed to operate in resource constrained environments and is often tailored to the specific needs of its host system, while a real time operating system ensures that interrupts and other time critical tasks are processed when required. In order to maximize the accessibility the operating system must be inexpensive, and readily available, which demands an open-source OS. Implementation of a Real-Time Operating System (RTOS) provides several priority levels for tasks execution. FreeRTOS fulfills the requirements by having real-time capabilities, full availability of the source code, functional development environment, cross-platform support and community support. After an extensive literature survey, the ARM microcontroller with low power and high performance capability, STM32 ARM Cortex-M4 with 168 MHz CPU having 210 DMIPS is chosen as the main controller that supports FreeRTOS that can run on ARM Cortex-M cores. The On-Board Computer controls and coordinates the tasks of all other subsystem- of the satellite. The different tasks executed by these subsystems have multi-threading and preemptive multitasking characteristics. A real-time operating system, FreeRTOS, uses advanced task scheduling techniques and a preemptive kernel, which allows multi-threading of processes to occur. This paper presents the technical justication for using FreeRTOS in STUDSAT-2. It presents implementation of FreeRTOS on STM32Cortex M4 controller which will increase the functional integration and performance of small satellite that simplifies software development, enables code modularity, and results in maintainable and expandable high-performance that will reduce the effort required to develop software for STUDSAT-2A/2B Mission.</t>
  </si>
  <si>
    <t>CMOS image sensors;Global Positioning System;aerospace computing;artificial satellites;microcontrollers;operating system kernels;public domain software;reliability;satellite computers;scheduling;CMOS camera;GPS module;ISL facility;OBC;STM32 ARM Cortex-M4 microcontroller;STUDSAT-1 picosatellite;STUDSAT-2;STUDSAT-2A-2B Mission;South India;State of Karnataka;advanced task scheduling technique;along-the-track constellation architecture;engineering college;frequency 168 MHz;master satellite sending position data;multithreading multitasking characteristics;nanosatellite;on-board computer;open source RTOS implementation;preemptive kernel;preemptive multitasking characteristics;real-time operating system;resource constrained environment;slave satellite;source code availability;twin satellite mission;undergraduate student;Computers;Hardware;Open source software;Operating systems;Real-time systems;Satellites;Inter-Satellite Link (ISL);OnBoard Computer (OBC);RTOS;STUDSAT-2;Satellite;Twin Satellite Mission</t>
  </si>
  <si>
    <t>10.1109/WAINA.2008.33</t>
  </si>
  <si>
    <t>Rao, M. V. P.; Shet, K. C.; Balakrishna, R. &amp; Roopa, K.</t>
  </si>
  <si>
    <t>Development of Scheduler for Real Time and Embedded System Domain</t>
  </si>
  <si>
    <t>We discuss scheduling techniques to be used for realtime, embedded systems. Though there are several scheduling policies, the preemptive scheduling policy holds promising results. In this research paper, the different approaches to design of a scheduler for realtime Linux kernel are discussed in detail. The comparison of different preemptive scheduling algorithms is performed. Hence, by extracting the positive characteristics of each of these preemptive scheduling policies, a new hierarchical scheduling policy is developed. The proposed hierarchical scheduling for real time and embedded system will be implemented for a prototype system, using C or C++ language. It is expected that the new scheduling algorithm will give better performance with respect to satisfy the needs, such as time, capturing and usage of resources of different applications.</t>
  </si>
  <si>
    <t>C++ language;Linux;C language;C++ language;Linux kernel;embedded system;preemptive scheduling algorithms;real time system;scheduler development;Delay;Dynamic scheduling;Embedded system;Linux;Operating systems;Physics computing;Processor scheduling;Real time systems;Round robin;Scheduling algorithm;Linux;RTOS;deadline;edf;fcfs;hrrn;preemption.;rms;round robin;sjn</t>
  </si>
  <si>
    <t>10.1109/AERO.2016.7500626</t>
  </si>
  <si>
    <t>Rogers, C. M.; Barnhart, D. &amp; Crago, S.</t>
  </si>
  <si>
    <t>The Maestro Flight Experiment: A 49-core radiation hardened processor in space</t>
  </si>
  <si>
    <t>The Maestro Flight Experiment (MFE) demonstrates the operation of a modern, many-core radiation hardened processor (the Maestro ITC) in space. The MFE executes diagnostics, performs image processing activities, addresses strategies for dealing with thermal and power constraints in orbit, and assesses the sensitivity of the processor to radiation exposure in low earth orbit. The MFE demonstrates a substantial advance in radiation hardened on-orbit computational performance, which is needed to handle the ever-increasing data load of modern imaging sensors and other orbital sensor systems.</t>
  </si>
  <si>
    <t>aerospace computing;celestial mechanics;image processing;image sensors;radiation hardening;49-core radiation hardened processor;MFE;image processing activity;imaging sensor;low earth orbit;maestro ITC;maestro flight experiment;orbital sensor system;radiation exposure;space;Clocks;Flash memories;Satellites;Sensitivity;Software;Space vehicles;Temperature sensors</t>
  </si>
  <si>
    <t>10.1109/WSC.2015.7408405</t>
  </si>
  <si>
    <t>Santhi, N.; Eidenbenz, S. &amp; Liu, J.</t>
  </si>
  <si>
    <t>The Simian concept: Parallel Discrete Event Simulation with interpreted languages and just-in-time compilation</t>
  </si>
  <si>
    <t>We introduce Simian, a family of open-source Parallel Discrete Event Simulation (PDES) engines written using Lua and Python. Simian reaps the benefits of interpreted languages-ease of use, fast development time, enhanced readability and a high degree of portability on different platforms-and, through the optional use of Just-In-Time (JIT) compilation, achieves high performance comparable with the state-of-the-art PDES engines implemented using compiled languages such as C or C++. This paper describes the main design concepts of Simian, and presents a benchmark performance study, comparing four Simian implementations (written in Python and Lua, with and without using JIT) against a traditionally compiled simulator, MiniSSF, written in C++. Our experiments show that Simian in Lua with JIT outperforms MiniSSF, sometimes by a factor of three under high computational workloads.</t>
  </si>
  <si>
    <t>discrete event simulation;C;C++;JIT compilation;Lua;MiniSSF;PDES engines;Python;Simian concept;computational workloads;interpreted languages;just-in-time compilation;parallel discrete event simulation</t>
  </si>
  <si>
    <t>Sarkar2016</t>
  </si>
  <si>
    <t>10.1007/978-1-4842-2388-8_2</t>
  </si>
  <si>
    <t>Sarkar, Dipanjan</t>
  </si>
  <si>
    <t>Python Refresher</t>
  </si>
  <si>
    <t>In the previous chapter, we took a journey into the world of natural language and explored several interesting concepts and areas associated with it.</t>
  </si>
  <si>
    <t>Schätz2010</t>
  </si>
  <si>
    <t>10.1007/978-3-642-16277-0_1</t>
  </si>
  <si>
    <t>Schätz, Bernhard &amp; Giese, Holger</t>
  </si>
  <si>
    <t>1 Models of Reactive Systems</t>
  </si>
  <si>
    <t>In this chapter, communication, concurrency, and causality are introduced as basic aspects of reactive systems together with different levels of abstraction for each aspect, giving prominent examples of specific models as specifically useful combinations. By relating models along different dimension, we show how to set up development processes allowing not only to support step-wise adding of implementation details, but also to treat different aspects of a system in isolation and to combine the results, leading to a fork-and-join approach.</t>
  </si>
  <si>
    <t>10.1109/TPDS.2017.2766062</t>
  </si>
  <si>
    <t>Seo, S.; Amer, A.; Balaji, P.; Bordage, C.; Bosilca, G.; Brooks, A.; Carns, P.; Castello, A.; Genet, D.; Herault, T.; Iwasaki, S.; Jindal, P.; Kale, S.; KRISHNAMOORTHY, S.; Lifflander, J.; Lu, H.; Meneses, E.; Snir, M.; Sun, Y.; Taura, K. &amp; Beckman, P.</t>
  </si>
  <si>
    <t>Argobots: A Lightweight Low-Level Threading and Tasking Framework</t>
  </si>
  <si>
    <t>In the past few decades, a number of user-level threading and tasking models have been proposed in the literature to address the shortcomings of OS-level threads, primarily with respect to cost and flexibility. Current state-of-the-art user-level threading and tasking models, however, are either too specific to applications or architectures or are not as powerful or flexible. In this paper, we present Argobots, a lightweight, low-level threading and tasking framework that is designed as a portable and performant substrate for high-level programming models or runtime systems. Argobots offers a carefully designed execution model that balances generality of functionality with providing a rich set of controls to allow specialization by the user or high-level programming model. We describe the design, implementation, and optimization of Argobots and present integrations with three example high-level models: OpenMP, MPI, and co-located I/O service. Evaluations show that (1) Argobots outperforms existing generic threading runtimes; (2) our OpenMP runtime offers more efficient interoperability capabilities than production OpenMP runtimes do; (3) when MPI interoperates with Argobots instead of Pthreads, it enjoys reduced synchronization costs and better latency hiding capabilities; and (4) I/O service with Argobots reduces interference with co-located applications, achieving performance competitive with that of the Pthreads version.</t>
  </si>
  <si>
    <t>Context;Interoperability;Libraries;Message systems;Runtime;Synchronization;Argobots;I/O;MPI;OpenMP;context switch;interoperability;lightweight;stackable scheduler;tasklet;user-level thread</t>
  </si>
  <si>
    <t>Shing2007</t>
  </si>
  <si>
    <t>10.1007/978-3-540-71156-8_15</t>
  </si>
  <si>
    <t>Shing, Man-Tak &amp; Drusinsky, Doron</t>
  </si>
  <si>
    <t>Architectural Design, Behavior Modeling and Run-Time Verification of Network Embedded Systems</t>
  </si>
  <si>
    <t>There is an increasing need for todayś autonomous systems to collaborate in real-time over wireless networks. These systems need to interact closely with other autonomous systems and function under tight timing and control constraints. This paper concerns with the modeling and quality assurance of the timing behavior of such network embedded systems. It builds upon our previous work on run-time model checking of temporal correctness properties and automatic white-box testing using run-time assertion checking. This paper presents an architecture for the network embedded systems, a lightweight formal method that is based on formal statechart assertions for the design and development of networked embedded systems, and a process of using run-time monitoring and verification, in tandem with modeling and simulation, to study the timing requirements of complex systems early in the design process.</t>
  </si>
  <si>
    <t>Stafford2016222</t>
  </si>
  <si>
    <t>10.1016/j.erss.2016.08.001</t>
  </si>
  <si>
    <t>Stafford, Benjamin A. &amp; Wilson, Elizabeth J.</t>
  </si>
  <si>
    <t>Winds of change in energy systems: Policy implementation, technology deployment, and regional transmission organizations</t>
  </si>
  <si>
    <t xml:space="preserve">Abstract Changes in the electricity sector since the turn of the century have brought significant penetration of wind generation resources onto the electric power grid. Creating a low-carbon and sustainable electric systems to respond to climate change and meet societal energy needs requires different technologies and changes in supporting policies and institutions. But just how these institutions are creating and implementing new policies has emerged as an important area of inquiry. Changing how the electricity system works requires coordinated interaction across many different stakeholder groups and multiple levels of governance. We explore these emerging processes of policy implementation by examining how wind energy resources are changing the operation of the electric grid. To do this, we develop an in-depth, grounded case study examining decision making within the Midcontinent Independent System Operator, a U.S. Regional Transmission Organization. We use a multi-method approach to the strategic action field theory (SAF; e.g. Moulton and Sandfort, 2015) to examine how MISO\ created and implemented policy, changing energy markets and power systems operation to allow for the integration of wind resources. Our study examines the critical and understudied role of energy policy implementation in practice and focuses on how stakeholders are making decisions which are shaping the use and value of new and existing energy technologies and, in doing so, transforming the energy system. </t>
  </si>
  <si>
    <t xml:space="preserve">Wind integration, Electricity policy, Regional Transmission Organizations, Inter-organizational collaboration, Renewable energy, Policy innovation </t>
  </si>
  <si>
    <t>10.1109/DSD.2017.66</t>
  </si>
  <si>
    <t>Strauch, T.</t>
  </si>
  <si>
    <t>An Aspect and Transaction Oriented Programming, Design and Verification Language (PDVL)</t>
  </si>
  <si>
    <t>This paper proposes a novel aspect and transaction oriented programming, design and verification language (PDVL). The electronic system level (ESL) language is inspired by SystemVerilog, SystemC and many others, but adds for example program paradigms such as aspect and transaction oriented programming. To name a few improvement over existing languages, the method to define inverse transactions is added, software sequences become integral part of static verification, auto-abstraction during runtime is proposed and the paradigm of a design hierarchy becomes only relevant when required. PDVL offers novel solutions for state-of-the-art topics such as portable stimulus, intelligent testbench generation and various other ESL methodologies.</t>
  </si>
  <si>
    <t>aspect-oriented programming;formal verification;hardware description languages;program verification;ESL language;PDVL;SystemC;SystemVerilog;aspect-transaction oriented programming-design-and-verification language;automatic abstraction;design hierarchy;electronic system level language;inverse transactions;software sequences;static verification;Clocks;Hardware design languages;Programming;Radiation detectors;Registers;Timing;Wires;Aspect Oriented Programming;Electronic System Level;Hardware Description Language;Hardware Verification Language;Transaction Level Programming</t>
  </si>
  <si>
    <t>10.1109/RTCSA.2010.18</t>
  </si>
  <si>
    <t>Szczesny, D.; Hessel, S.; Traboulsi, S. &amp; Bilgic, A.</t>
  </si>
  <si>
    <t>Optimizing the Processing Performance of a Smart DMA Controller for LTE Terminals</t>
  </si>
  <si>
    <t>In this paper we present an extended and optimized version of a smart Direct Memory Access (sDMA) controller supporting different on-the-fly protocol stack acceleration concepts for Long Term Evolution (LTE) mobile terminals. In addition to the downlink processing, we analyse different on-the-fly hardware acceleration modes for the uplink protocol stack processing in layer 2 (L2). Moreover, the system performance is further improved by adopting parallelization methods. The efficiency of on-the-fly hardware acceleration is proved by comparing the transport block processing times to those achieved with a conventional hardware accelerator. Therefore, a cycle approximate virtual prototype of a state-of-the-art mobile phone platform based on an ARM1176 processor is simulated at LTE-Advanced data rates of up to 1 Gbit/s. In uplink direction, we are able to reduce the complexity in the sDMA controller and simultaneously improve the processing performance in the mobile platform. This is realized by intelligent hardware/software partitioning and an optimized descriptor format. Furthermore, a significant optimization (up to 13 %) of the system performance in a mobile device is achieved by adopting parallelized on-the-fly hardware acceleration modes. We show how the sDMA controller clearly outperforms the traditional approach by reaching speedups of up to 35 % and 66 % for the transport block processing times in uplink and downlink directions, respectively.</t>
  </si>
  <si>
    <t>mobile computing;storage management;ARM1176 processor;LTE terminals;cycle approximate virtual prototype;direct memory access;downlink processing;hardware acceleration mode;long term evolution mobile terminals;mobile phone platform;parallelization method;processing performance;protocol stack acceleration;smart DMA controller;transport block processing time;uplink protocol stack processing;Acceleration;Decoding;Hardware;Multiaccess communication;Process control;Protocols;Software</t>
  </si>
  <si>
    <t>10.1109/SOCC.2009.5335678</t>
  </si>
  <si>
    <t>Szczesny, D.; Showk, A.; Hessel, S.; Bilgic, A.; Hildebrand, U. &amp; Frascolla, V.</t>
  </si>
  <si>
    <t>Performance analysis of LTE protocol processing on an ARM based mobile platform</t>
  </si>
  <si>
    <t>In this paper we present detailed profiling results and identify the time critical algorithms of the Long Term Evolution (LTE) layer 2 (L2) protocol processing on an ARM based mobile hardware platform. Furthermore, we investigate the applicability of a single ARM processor combined with a traditional hardware acceleration concept for the significantly increased computational demands in LTE and future mobile devices. A virtual prototyping approach is adopted in order to simulate a state-of-the-art mobile phone platform which is based on an ARM1176 core. Moreover a physical layer and base station emulator is implemented that allows for protocol investigations on transport block level at different transmission conditions. By simulating LTE data rates of 100 Mbit/s and beyond, we measure the execution times in a protocol stack model which is compliant to 3GPP Rel.8 specifications and comprises the most processing intensive downlink (DL) part of the LTE L2 data plane. We show that the computing power of a single embedded processor at reasonable clock frequencies is not enough to cope with the L2 requirements of next generation mobile devices. Thereby, Robust Header Compression (ROHC) processing is identified as the major time critical software algorithm, demanding half of the entire L2 DL execution time. Finally, we illustrate that a conventional hardware acceleration approach for the encryption algorithms fails to offer the performance required by LTE and future mobile phones.</t>
  </si>
  <si>
    <t>hardware-software codesign;mobile communication;mobile handsets;virtual prototyping;ARM based mobile platform;LTE protocol processing;long term evolution layer;robust header compression;Acceleration;Computational modeling;Hardware;Long Term Evolution;Mobile computing;Mobile handsets;Performance analysis;Physical layer;Protocols;Virtual prototyping</t>
  </si>
  <si>
    <t>Tarasiuk2016</t>
  </si>
  <si>
    <t>10.1007/s11235-015-9996-6</t>
  </si>
  <si>
    <t>Tarasiuk, Halina; Hanczewski, Sławomir; Kaliszan, Adam; Szuman, Robert; Ogrodowczyk, Łukasz; Olszewski, Iwo; Giertych, Michał &amp; Wiśniewski, Piotr</t>
  </si>
  <si>
    <t>The IPv6 QoS system implementation in virtual infrastructure</t>
  </si>
  <si>
    <t>The paper provides a novel solution to implement the IPv6 QoS system as one of Parallel Internets. This approach exploits both an IP protocol and a virtualization technology. Therefore, the proposed IPv6 QoS system is an evolutionary approach for Future Internet. Also, an important advantage of the proposal is that virtual nodes of the IPv6 QoS network operate on separated control and data planes. Such a way of the implementation allows to develop the system with flexible routing and virtual network management.</t>
  </si>
  <si>
    <t>Vrba2013</t>
  </si>
  <si>
    <t>10.1007/s11227-010-0503-2</t>
  </si>
  <si>
    <t>Vrba, Željko; Halvorsen, Pål; Griwodz, Carsten; Beskow, Paul; Espeland, Håvard &amp; Johansen, Dag</t>
  </si>
  <si>
    <t>The Nornir run-time system for parallel programs using Kahn process networks on multi-core machines---a flexible alternative to MapReduce</t>
  </si>
  <si>
    <t>Even though shared-memory concurrency is a paradigm frequently used for developing parallel applications on small- and middle-sized machines, experience has shown that it is hard to use. This is largely caused by synchronization primitives which are low-level, inherently non-deterministic, and, consequently, non-intuitive to use. In this paper, we present the Nornir run-time system. Nornir is comparable to well-known frameworks such as MapReduce and Dryad that are recognized for their efficiency and simplicity. Unlike these frameworks, Nornir also supports process structures containing branches and cycles. Nornir is based on the formalism of Kahn process networks, which is a shared-nothing, message-passing model of concurrency. We deem this model a simple and deterministic alternative to shared-memory concurrency. Experiments with real and synthetic benchmarks on up to 8 CPUs show that performance in most cases scales almost linearly with the number of CPUs, when not limited by data dependencies. We also show that the modeling flexibility allows Nornir to outperform its MapReduce counterparts using well-known benchmarks.</t>
  </si>
  <si>
    <t>10.23919/AE.2017.8053626</t>
  </si>
  <si>
    <t>van Wagensveld, R. &amp; Margull, U.</t>
  </si>
  <si>
    <t>Experiences with HPX on embedded real-time systems</t>
  </si>
  <si>
    <t>Recently more and more embedded devices use multi-core processors. For example, the current generation of high-end engine-control units exhibit triple-core processors. To reliably exploit the parallelism of these cores, an advanced programming environment is needed, such as the current C++17 Standard, as well as the upcoming C++20 Standard. Using C++ to cooperatively parallelize software is comprehensively investigated, but not in the context of embedded multi-core devices with real-time requirements. For this paper we used two algorithms from Continental AGś powertrain which are characteristic for real-time embedded devices and examined the effect of parallelizing them with C++17/20, represented by HPX as a C++17/20 runtime implementation. Different data sizes were used to increase the execution times of the parallel sections. According to Gustafsonś Law, with these increased data sizes, the benefit of parallelization increases and greater speed-ups are possible. When keeping Continental AGś original data sizes, HPX is not able to reduce the execution time of the algorithms.</t>
  </si>
  <si>
    <t>automotive electronics;embedded systems;multiprocessing systems;power transmission (mechanical);C++17 Standard;C++17/20;C++20 Standard;Gustafsons Law;HPX;embedded real-time systems;multicore processors;powertrain;C++ languages;Concurrent computing;Multicore processing;Parallel processing;Real-time systems;Standards</t>
  </si>
  <si>
    <t>Wang2017</t>
  </si>
  <si>
    <t>10.1007/978-3-319-51517-5_10</t>
  </si>
  <si>
    <t>Wang, K. C.</t>
  </si>
  <si>
    <t>Embedded Real-Time Operating Systems</t>
  </si>
  <si>
    <t>This chapter covers embedded real-time operating systems (RTOS). It introduces the concepts and requirements of real-time systems. It covers the various kinds of task scheduling algorithms in RTOS, which include RMS, EDF and DMS. It explains the problem of priority inversion due to preemptive task scheduling. It describes the schemes to prevent priority inversion by priority ceiling and priority inheritance. It includes case studies of several popular real-time OS and presents a set of general guidelines for RTOS design. It shows the design and implementation of a UPRTOS for uniprocessor (UP) systems. Then it extends the UPRTOS to a SMPRTOS, which supports nested interrupts, preemptive task scheduling, priority inheritance and inter-processor synchronization by SGI.</t>
  </si>
  <si>
    <t>Wehner2017</t>
  </si>
  <si>
    <t>10.1007/978-3-319-42304-3_4</t>
  </si>
  <si>
    <t>Wehner, Philipp &amp; Göhringer, Diana</t>
  </si>
  <si>
    <t>Internet of Things Simulation Using OMNeT++ and Hardware in the Loop</t>
  </si>
  <si>
    <t>Especially in the upcoming Internet of Things (IoT), an efficient data exchange is mandatory and the analysis of network communication is of high importance. Value must be attached to several different communication protocols, as there is no universally applicable standard for all areas of application. The target of this paper is to provide the basis for an IoT simulation including Hardware in the Loop. The simulation framework OMNeT++ is used to model the network infrastructure which can be extended by sensors, actuators, and even processors to achieve high flexibility. To estimate the behavior of the entire network at early stages of development, the presented approach allows the simulation of components that are not yet available. It acts as a gateway by translating device-specific protocols in a representation that can be handled sufficiently by the underlying network simulation. A case study is presented in example of Z-Wave and EnOcean periphery. It shows versatility and easy extensibility of the presented work.</t>
  </si>
  <si>
    <t>Wroclawski2016</t>
  </si>
  <si>
    <t>10.1007/978-3-319-33769-2_3</t>
  </si>
  <si>
    <t>Wroclawski, John; Benzel, Terry; Blythe, Jim; Faber, Ted; Hussain, Alefiya; Mirkovic, Jelena &amp; Schwab, Stephen</t>
  </si>
  <si>
    <t>DETERLab and the DETER Project</t>
  </si>
  <si>
    <t>This chapter describes the DETER Project and its centerpiece facility DETERLab. DETERLab is a large-scale, shared,thinspaceand open modeling, emulation, and experimentation facility for networked systems, developed and operated as a national resource for cyber-security experimentation. The Project itself has three major components:</t>
  </si>
  <si>
    <t>10.1109/CPSNA.2016.23</t>
  </si>
  <si>
    <t>Yamamoto, T.; Oyama, H. &amp; Azumi, T.</t>
  </si>
  <si>
    <t>Lightweight Ruby Framework for Improving Embedded Software Efficiency</t>
  </si>
  <si>
    <t>Recently, the productivity of embedded systems applied to Cyber physical systems has become problematic due to their increasing complexity and scale. To improve the productivity, the mruby on TOPPERS embedded component system (TECS) framework, which employs scripting language (i.e., a lightweight Ruby) and supports component-based development, has been proposed. This paper proposes an extended framework of mruby on TECS that improves development efficiency more than the current version. In the proposed framework, a Bluetooth loader that receives an mruby bytecode, and a RiteVM scheduler that simplifies multitasking are implemented.</t>
  </si>
  <si>
    <t>cyber-physical systems;embedded systems;object-oriented programming;software engineering;Bluetooth loader;RiteVM scheduler;TECS;TOPPERS embedded component system;component-based development;cyber physical systems;embedded software efficiency improvement;embedded systems;lightweight ruby framework;mruby bytecode;scripting language;Bluetooth;Context;Embedded systems;Libraries;Reactive power;Synchronization;component-based development;cyber physical systems;embedded software;scripting language</t>
  </si>
  <si>
    <t>10.1109/EPEPEMC.2008.4635502</t>
  </si>
  <si>
    <t>Traction vehicle distributed control computer system architecture with auto reconfiguration features and extended DMA support</t>
  </si>
  <si>
    <t>The system design principles and hardware and software architecture of the distributed network control computer (DNCC) of a traction vehicle are presented. The system design is based on such criteria as functionality, reliability and maintainability. The number of computer network node types is minimized. Network node scans its physical position inside the network and automatically reconfigures itself to the required function using correct software to configure FPGA based hardware parts and to run correct control algorithms on the host processors. To get these properties special emphasis is placed on correct and optimal system function partition among distributed computer nodes to minimize the overall communication overhead and to minimize the hardware parts of the system and to move maximum of functions into the software. As an example of such design task the DNCC of an electric locomotive is presented. The vehicle DNCC is organized as a local computer network with master-slave node access method with the dual serial bus. The network communication services are uniformly used in all nodes to support reliable transfer of the process data. The communication overhead is minimized using exclusively DMA transfer method. DMA support is utilized to be the time information captured precisely (averaging ADCs) too. User task in the DNCC nodes are scheduled by the preemptive real time operation system with dynamic planning or by the simple static executive in the nodes with extra high requirements on the fast interrupt response.</t>
  </si>
  <si>
    <t>control engineering computing;distributed control;field programmable gate arrays;local area networks;traction;vehicles;FPGA;auto reconfiguration features;distributed computer nodes;extended DMA support;master-slave node access method;system design principles;traction vehicle distributed control computer system architecture;Automatic control;Computer architecture;Computer network reliability;Computer networks;Control systems;Distributed computing;Distributed control;Hardware;Software architecture;Vehicles;Data transmission;Design;Locomotive;Real time processing;Software;Traction application</t>
  </si>
  <si>
    <t>978-3-642-33084-1</t>
  </si>
  <si>
    <t>105--116</t>
  </si>
  <si>
    <t>https://doi.org/10.1007/978-3-642-33084-1_10</t>
  </si>
  <si>
    <t>Robotic Sailing 2012: Proceedings of the 5th International Robotic Sailing Conference</t>
  </si>
  <si>
    <t>Sauzé, Colin &amp; Finnis, James</t>
  </si>
  <si>
    <t>978-3-642-10452-7</t>
  </si>
  <si>
    <t>54--69</t>
  </si>
  <si>
    <t>https://doi.org/10.1007/978-3-642-10452-7_5</t>
  </si>
  <si>
    <t>Formal Methods: Foundations and Applications: 12th Brazilian Symposium on Formal Methods, SBMF 2009 Gramado, Brazil, August 19-21, 2009 Revised Selected Papers</t>
  </si>
  <si>
    <t>Oliveira, Marcel Vinícius Medeiros &amp; Woodcock, Jim</t>
  </si>
  <si>
    <t>978-3-319-10572-7</t>
  </si>
  <si>
    <t>135--166</t>
  </si>
  <si>
    <t>https://doi.org/10.1007/978-3-319-10572-7_5</t>
  </si>
  <si>
    <t>Dynamic Memory Management for Embedded Systems</t>
  </si>
  <si>
    <t>393-404</t>
  </si>
  <si>
    <t>Proceedings of the 2010 Winter Simulation Conference</t>
  </si>
  <si>
    <t>1053-1058</t>
  </si>
  <si>
    <t>East-West Design Test Symposium (EWDTS 2013)</t>
  </si>
  <si>
    <t>24-29</t>
  </si>
  <si>
    <t>Design Automation Conference</t>
  </si>
  <si>
    <t>953-958</t>
  </si>
  <si>
    <t>2017 International Conference on Optimization of Electrical and Electronic Equipment (OPTIM) 2017 Intl Aegean Conference on Electrical Machines and Power Electronics (ACEMP)</t>
  </si>
  <si>
    <t>2012 16th International Conference on System Theory, Control and Computing (ICSTCC)</t>
  </si>
  <si>
    <t>978-3-319-08753-5</t>
  </si>
  <si>
    <t>39--56</t>
  </si>
  <si>
    <t>https://doi.org/10.1007/978-3-319-08753-5_3</t>
  </si>
  <si>
    <t>Out-of-order Parallel Discrete Event Simulation for Electronic System-level Design</t>
  </si>
  <si>
    <t>101--117</t>
  </si>
  <si>
    <t>https://doi.org/10.1007/978-3-642-10452-7_8</t>
  </si>
  <si>
    <t>2007 Design, Automation Test in Europe Conference Exhibition</t>
  </si>
  <si>
    <t>978-3-319-06865-7</t>
  </si>
  <si>
    <t>147--152</t>
  </si>
  <si>
    <t>https://doi.org/10.1007/978-3-319-06865-7_9</t>
  </si>
  <si>
    <t>Embedded Systems Design for High-Speed Data Acquisition and Control</t>
  </si>
  <si>
    <t>81-84</t>
  </si>
  <si>
    <t>311-316</t>
  </si>
  <si>
    <t>16th Asia and South Pacific Design Automation Conference (ASP-DAC 2011)</t>
  </si>
  <si>
    <t>OpenAccess Series in Informatics</t>
  </si>
  <si>
    <t>https://www.scopus.com/inward/record.uri?eid=2-s2.0-85032642938&amp;doi=10.4230%2fOASIcs.SLATE.2017.5&amp;partnerID=40&amp;md5=2a8a2bb021a6ee0fa87ed5b3dcf938b8</t>
  </si>
  <si>
    <t>IEEE International Symposium on Personal Indoor and Mobile Radio Communications PIMRC</t>
  </si>
  <si>
    <t>https://www.scopus.com/inward/record.uri?eid=2-s2.0-44349170636&amp;doi=10.1109%2fPIMRC.2007.4394138&amp;partnerID=40&amp;md5=bbaff12270f80c9698c2667f85a961df</t>
  </si>
  <si>
    <t>978-1-4244-1143-6</t>
  </si>
  <si>
    <t>3667-3671</t>
  </si>
  <si>
    <t>345 E 47TH ST, NEW YORK, NY 10017 USA</t>
  </si>
  <si>
    <t>2007 IEEE 18TH INTERNATIONAL SYMPOSIUM ON PERSONAL, INDOOR AND MOBILE RADIO COMMUNICATIONS, VOLS 1-9</t>
  </si>
  <si>
    <t>448-455</t>
  </si>
  <si>
    <t>2007 IEEE Conference on Emerging Technologies and Factory Automation (EFTA 2007)</t>
  </si>
  <si>
    <t>978-3-642-17319-6</t>
  </si>
  <si>
    <t>229--240</t>
  </si>
  <si>
    <t>https://doi.org/10.1007/978-3-642-17319-6_23</t>
  </si>
  <si>
    <t>Simulation, Modeling, and Programming for Autonomous Robots: Second International Conference, SIMPAR 2010, Darmstadt, Germany, November 15-18, 2010. Proceedings</t>
  </si>
  <si>
    <t>Ando, Noriaki; Balakirsky, Stephen; Hemker, Thomas; Reggiani, Monica &amp; von Stryk, Oskar</t>
  </si>
  <si>
    <t>978-3-642-19237-1</t>
  </si>
  <si>
    <t>71--86</t>
  </si>
  <si>
    <t>https://doi.org/10.1007/978-3-642-19237-1_10</t>
  </si>
  <si>
    <t>Hardware and Software: Verification and Testing: 5th International Haifa Verification Conference, HVC 2009, Haifa, Israel, October 19-22, 2009, Revised Selected Papers</t>
  </si>
  <si>
    <t>Namjoshi, Kedar; Zeller, Andreas &amp; Ziv, Avi</t>
  </si>
  <si>
    <t>33-36</t>
  </si>
  <si>
    <t>2015 IEEE Region 10 Symposium</t>
  </si>
  <si>
    <t>4736-4741</t>
  </si>
  <si>
    <t>2012 IEEE International Conference on Robotics and Automation</t>
  </si>
  <si>
    <t>50-56</t>
  </si>
  <si>
    <t>2015 Computer Games: AI, Animation, Mobile, Multimedia, Educational and Serious Games (CGAMES)</t>
  </si>
  <si>
    <t>1662-1667</t>
  </si>
  <si>
    <t>2014 Proceedings of the SICE Annual Conference (SICE)</t>
  </si>
  <si>
    <t>978-90-481-3660-5</t>
  </si>
  <si>
    <t>117--122</t>
  </si>
  <si>
    <t>https://doi.org/10.1007/978-90-481-3660-5_20</t>
  </si>
  <si>
    <t>Advanced Techniques in Computing Sciences and Software Engineering</t>
  </si>
  <si>
    <t>Elleithy, Khaled</t>
  </si>
  <si>
    <t>978-3-642-13550-7</t>
  </si>
  <si>
    <t>208--221</t>
  </si>
  <si>
    <t>https://doi.org/10.1007/978-3-642-13550-7_15</t>
  </si>
  <si>
    <t>Reliable Software Technologiey -- Ada-Europe 2010: 15th Ada-Europe International Conference on Reliable Software Technologies, Valencia, Spain, June 14-18, 2010. Proceedings</t>
  </si>
  <si>
    <t>Real, Jorge &amp; Vardanega, Tullio</t>
  </si>
  <si>
    <t>118--140</t>
  </si>
  <si>
    <t>https://doi.org/10.1007/s11227-011-0656-7</t>
  </si>
  <si>
    <t>3060-3071</t>
  </si>
  <si>
    <t>Proceedings of the Winter Simulation Conference 2014</t>
  </si>
  <si>
    <t>461-466</t>
  </si>
  <si>
    <t>2008 IEEE/IFIP International Conference on Embedded and Ubiquitous Computing</t>
  </si>
  <si>
    <t>978-3-642-02047-6</t>
  </si>
  <si>
    <t>42--50</t>
  </si>
  <si>
    <t>https://doi.org/10.1007/978-3-642-02047-6_5</t>
  </si>
  <si>
    <t>Object-Oriented Technology. ECOOP 2008 Workshop Reader: ECOOP 2008 Workshops Paphos, Cyprus, July 7-11, 2008 Final Reports</t>
  </si>
  <si>
    <t>Eugster, Patrick</t>
  </si>
  <si>
    <t>Journal of Cleaner Production</t>
  </si>
  <si>
    <t>162 Supplement</t>
  </si>
  <si>
    <t>S1 - S10</t>
  </si>
  <si>
    <t>https://www.sciencedirect.com/science/article/pii/S0959652617315196</t>
  </si>
  <si>
    <t>978-1-4419-7719-9</t>
  </si>
  <si>
    <t>3--34</t>
  </si>
  <si>
    <t>https://doi.org/10.1007/978-1-4419-7719-9_1</t>
  </si>
  <si>
    <t>Handbook of Open Source Tools</t>
  </si>
  <si>
    <t>978-3-319-04223-7</t>
  </si>
  <si>
    <t>169--196</t>
  </si>
  <si>
    <t>https://doi.org/10.1007/978-3-319-04223-7_7</t>
  </si>
  <si>
    <t>Internet of Things: Challenges and Opportunities</t>
  </si>
  <si>
    <t>Mukhopadhyay, Subhas Chandra</t>
  </si>
  <si>
    <t>100-107</t>
  </si>
  <si>
    <t>2016 IEEE International High Level Design Validation and Test Workshop (HLDVT)</t>
  </si>
  <si>
    <t>IEEE EMBEDDED SYSTEMS LETTERS</t>
  </si>
  <si>
    <t>MAR</t>
  </si>
  <si>
    <t>445 HOES LANE, PISCATAWAY, NJ 08855-4141 USA</t>
  </si>
  <si>
    <t>IEEE-INST ELECTRICAL ELECTRONICS ENGINEERS INC</t>
  </si>
  <si>
    <t>409-414</t>
  </si>
  <si>
    <t>2012 8th International Conference on Computing and Networking Technology (INC, ICCIS and ICMIC)</t>
  </si>
  <si>
    <t>978-3-658-14842-3</t>
  </si>
  <si>
    <t>45--76</t>
  </si>
  <si>
    <t>Wiesbaden</t>
  </si>
  <si>
    <t>https://doi.org/10.1007/978-3-658-14842-3_3</t>
  </si>
  <si>
    <t>Architectural Transformations in Network Services and Distributed Systems</t>
  </si>
  <si>
    <t>Springer Fachmedien Wiesbaden</t>
  </si>
  <si>
    <t>71-78</t>
  </si>
  <si>
    <t>2009 International Conference on Computational Science and Engineering</t>
  </si>
  <si>
    <t>3725-3730</t>
  </si>
  <si>
    <t>2008 IEEE/RSJ International Conference on Intelligent Robots and Systems</t>
  </si>
  <si>
    <t>1061-1064</t>
  </si>
  <si>
    <t>2010 53rd IEEE International Midwest Symposium on Circuits and Systems</t>
  </si>
  <si>
    <t>275-283</t>
  </si>
  <si>
    <t>2017 20th Conference of Open Innovations Association (FRUCT)</t>
  </si>
  <si>
    <t>1530-1541</t>
  </si>
  <si>
    <t>Proceedings of the 2009 Winter Simulation Conference (WSC)</t>
  </si>
  <si>
    <t>103-112</t>
  </si>
  <si>
    <t>2007 5th IEEE/ACM International Conference on Formal Methods and Models for Codesign (MEMOCODE 2007)</t>
  </si>
  <si>
    <t>978-3-540-73625-7</t>
  </si>
  <si>
    <t>24--33</t>
  </si>
  <si>
    <t>https://doi.org/10.1007/978-3-540-73625-7_5</t>
  </si>
  <si>
    <t>Embedded Computer Systems: Architectures, Modeling, and Simulation: 7th International Workshop, SAMOS 2007, Samos, Greece, July 16-19, 2007. Proceedings</t>
  </si>
  <si>
    <t>Vassiliadis, Stamatis; Bereković, Mladen &amp; Hämäläinen, Timo D.</t>
  </si>
  <si>
    <t>188-193</t>
  </si>
  <si>
    <t>2016 International Conference on Computation System and Information Technology for Sustainable Solutions (CSITSS)</t>
  </si>
  <si>
    <t>2014 IEEE Aerospace Conference</t>
  </si>
  <si>
    <t>22nd International Conference on Advanced Information Networking and Applications - Workshops (aina workshops 2008)</t>
  </si>
  <si>
    <t>2016 IEEE Aerospace Conference</t>
  </si>
  <si>
    <t>3013-3024</t>
  </si>
  <si>
    <t>2015 Winter Simulation Conference (WSC)</t>
  </si>
  <si>
    <t>978-1-4842-2388-8</t>
  </si>
  <si>
    <t>51--106</t>
  </si>
  <si>
    <t>https://doi.org/10.1007/978-1-4842-2388-8_2</t>
  </si>
  <si>
    <t>Text Analytics with Python: A Practical Real-World Approach to Gaining Actionable Insights from your Data</t>
  </si>
  <si>
    <t>978-3-642-16277-0</t>
  </si>
  <si>
    <t>3--15</t>
  </si>
  <si>
    <t>https://doi.org/10.1007/978-3-642-16277-0_1</t>
  </si>
  <si>
    <t>Model-Based Engineering of Embedded Real-Time Systems: International Dagstuhl Workshop, Dagstuhl Castle, Germany, November 4-9, 2007. Revised Selected Papers</t>
  </si>
  <si>
    <t>Giese, Holger; Karsai, Gabor; Lee, Edward; Rumpe, Bernhard &amp; Schätz, Bernhard</t>
  </si>
  <si>
    <t>PP</t>
  </si>
  <si>
    <t>978-3-540-71156-8</t>
  </si>
  <si>
    <t>281--303</t>
  </si>
  <si>
    <t>https://doi.org/10.1007/978-3-540-71156-8_15</t>
  </si>
  <si>
    <t>Reliable Systems on Unreliable Networked Platforms: 12th Monterey Workshop 2005, Laguna Beach, CA, USA, September 22-24, 2005. Revised Selected Papers</t>
  </si>
  <si>
    <t>Kordon, Fabrice &amp; Sztipanovits, Janos</t>
  </si>
  <si>
    <t>Energy Research \&amp; Social Science</t>
  </si>
  <si>
    <t>222 - 236</t>
  </si>
  <si>
    <t>https://www.sciencedirect.com/science/article/pii/S2214629616301840</t>
  </si>
  <si>
    <t>30-39</t>
  </si>
  <si>
    <t>2017 Euromicro Conference on Digital System Design (DSD)</t>
  </si>
  <si>
    <t>309-315</t>
  </si>
  <si>
    <t>2010 IEEE 16th International Conference on Embedded and Real-Time Computing Systems and Applications</t>
  </si>
  <si>
    <t>056-063</t>
  </si>
  <si>
    <t>2009 International Symposium on System-on-Chip</t>
  </si>
  <si>
    <t>221--233</t>
  </si>
  <si>
    <t>https://doi.org/10.1007/s11235-015-9996-6</t>
  </si>
  <si>
    <t>191--217</t>
  </si>
  <si>
    <t>https://doi.org/10.1007/s11227-010-0503-2</t>
  </si>
  <si>
    <t>2017 International Conference on Applied Electronics (AE)</t>
  </si>
  <si>
    <t>978-3-319-51517-5</t>
  </si>
  <si>
    <t>401--475</t>
  </si>
  <si>
    <t>https://doi.org/10.1007/978-3-319-51517-5_10</t>
  </si>
  <si>
    <t>Embedded and Real-Time Operating Systems</t>
  </si>
  <si>
    <t>978-3-319-42304-3</t>
  </si>
  <si>
    <t>77--87</t>
  </si>
  <si>
    <t>https://doi.org/10.1007/978-3-319-42304-3_4</t>
  </si>
  <si>
    <t>Components and Services for IoT Platforms: Paving the Way for IoT Standards</t>
  </si>
  <si>
    <t>Keramidas, Georgios; Voros, Nikolaos &amp; Hübner, Michael</t>
  </si>
  <si>
    <t>978-3-319-33769-2</t>
  </si>
  <si>
    <t>35--62</t>
  </si>
  <si>
    <t>https://doi.org/10.1007/978-3-319-33769-2_3</t>
  </si>
  <si>
    <t>The GENI Book</t>
  </si>
  <si>
    <t>McGeer, Rick; Berman, Mark; Elliott, Chip &amp; Ricci, Robert</t>
  </si>
  <si>
    <t>71-76</t>
  </si>
  <si>
    <t>2016 IEEE 4th International Conference on Cyber-Physical Systems, Networks, and Applications (CPSNA)</t>
  </si>
  <si>
    <t>1638-1645</t>
  </si>
  <si>
    <t>2008 13th International Power Electronics and Motion Control Conference</t>
  </si>
  <si>
    <t>EC0 (Duplicate)</t>
  </si>
  <si>
    <t>EC2 (Abstract)</t>
  </si>
  <si>
    <t>EC4 (English)</t>
  </si>
  <si>
    <t>EC5 (Complete paper not available)</t>
  </si>
  <si>
    <t>EC6 (Earlier version)</t>
  </si>
  <si>
    <t>EC7 (Not primary)</t>
  </si>
  <si>
    <t>EC8 (Publication class)</t>
  </si>
  <si>
    <t>EC3 (Date)</t>
  </si>
  <si>
    <t>Space</t>
  </si>
  <si>
    <t>Raw data and exclusion criteria EC0-3</t>
  </si>
  <si>
    <t>IC1 Passes based on abstract</t>
  </si>
  <si>
    <t xml:space="preserve"> </t>
  </si>
  <si>
    <t>Apply IC1 based on entire paper</t>
  </si>
  <si>
    <t>IC1 passes based in entire paper</t>
  </si>
  <si>
    <t>RQ1a: Programming Language</t>
  </si>
  <si>
    <t>RQ1b: Coroutine implementation method</t>
  </si>
  <si>
    <t>RQ1c: Operating system</t>
  </si>
  <si>
    <t>RQ2: H/W notes</t>
  </si>
  <si>
    <t>RQ2a: Hardware platform class</t>
  </si>
  <si>
    <t>RQ2c: RAM (kb)</t>
  </si>
  <si>
    <t>RQ2: CPU</t>
  </si>
  <si>
    <t>RQ2d: Processor family</t>
  </si>
  <si>
    <t>RQ2e: CPU bits</t>
  </si>
  <si>
    <t>RQ2f: Instruction set</t>
  </si>
  <si>
    <t>RQ3: Use cases</t>
  </si>
  <si>
    <t>RQ4: Intended benefits</t>
  </si>
  <si>
    <t>Implementation comments</t>
  </si>
  <si>
    <t>Java</t>
  </si>
  <si>
    <t>Native;State machine driven by switch statement</t>
  </si>
  <si>
    <t>JVM</t>
  </si>
  <si>
    <t>Lego Mindstorm NXT - AT91SAM7S256</t>
  </si>
  <si>
    <t>C2</t>
  </si>
  <si>
    <t>AT91SAM7S256</t>
  </si>
  <si>
    <t>ARM7</t>
  </si>
  <si>
    <t>ARMv4T</t>
  </si>
  <si>
    <t>Producer-Consumer;</t>
  </si>
  <si>
    <t>Deterministic cooperative concurrency;Efficient concurrency in Java</t>
  </si>
  <si>
    <t>Stackless</t>
  </si>
  <si>
    <t>Coroutines yield to the scheduler; the scheduler selects the next 'thread'</t>
  </si>
  <si>
    <t>Native</t>
  </si>
  <si>
    <t>Unique</t>
  </si>
  <si>
    <t>CC2430; 8051 core; 8kb RAM; 32-128 kb flash</t>
  </si>
  <si>
    <t>C1</t>
  </si>
  <si>
    <t>CC2430</t>
  </si>
  <si>
    <t>Cooperative multitasking;Producer-consumer</t>
  </si>
  <si>
    <t>Low CPU and memory overhead for hard RT system</t>
  </si>
  <si>
    <t>Note - uses Tatham for coroutine implementation</t>
  </si>
  <si>
    <t>No scheduler- a task manager handles preemption. Coroutines are used for cooperative sub-tasks, such as communications pipeline</t>
  </si>
  <si>
    <t>Lua</t>
  </si>
  <si>
    <t>Native;Library;Closures</t>
  </si>
  <si>
    <t>TinyOS</t>
  </si>
  <si>
    <t>Storm: Atmel ATSAM4LC8CA, a 48 Mhz Cortex M4 with 512KB of flash and 64KB of SRAM</t>
  </si>
  <si>
    <t>ATSAM4LC8CA</t>
  </si>
  <si>
    <t>ARM Cortex-M4</t>
  </si>
  <si>
    <t>Armv7E-M</t>
  </si>
  <si>
    <t>Asynchronous communications;</t>
  </si>
  <si>
    <t>Programming ergonomics</t>
  </si>
  <si>
    <t>Stackful</t>
  </si>
  <si>
    <t>nesC</t>
  </si>
  <si>
    <t>Native;setjmp/longjmp</t>
  </si>
  <si>
    <t>ATmega128L (emulated) (8bit; 4kb SRAM; 4kb EEPROM; 128 kb flash)</t>
  </si>
  <si>
    <t>ATmega128L</t>
  </si>
  <si>
    <t>megaAVR</t>
  </si>
  <si>
    <t>Atmel AVR</t>
  </si>
  <si>
    <t>Sensor readings</t>
  </si>
  <si>
    <t xml:space="preserve">Sequential coding style </t>
  </si>
  <si>
    <t>The implementation is in Cohen 2007</t>
  </si>
  <si>
    <t>Not specified</t>
  </si>
  <si>
    <t>N/A</t>
  </si>
  <si>
    <t>&lt; 1MB</t>
  </si>
  <si>
    <t>Motorola 68332</t>
  </si>
  <si>
    <t>Motorola 68020</t>
  </si>
  <si>
    <t>Multitasking</t>
  </si>
  <si>
    <t>Run multiple scripts</t>
  </si>
  <si>
    <t>Contiki</t>
  </si>
  <si>
    <t>CC2650 - ARM Cortex-M3; 20 kB RAM; 128 kB of flash memory</t>
  </si>
  <si>
    <t>CC2650</t>
  </si>
  <si>
    <t>ARM Cortex-M3</t>
  </si>
  <si>
    <t>ARMv7-M</t>
  </si>
  <si>
    <t>Simplicity of coding</t>
  </si>
  <si>
    <t>AspectC++/C++</t>
  </si>
  <si>
    <t>Generated</t>
  </si>
  <si>
    <t>Infineon TriCore</t>
  </si>
  <si>
    <t>Tricore 1</t>
  </si>
  <si>
    <t>TriCore</t>
  </si>
  <si>
    <t>Continuations;Interrupt handlers</t>
  </si>
  <si>
    <t>Ocaml</t>
  </si>
  <si>
    <t>New language;Transpiler</t>
  </si>
  <si>
    <t>"Reactive system"</t>
  </si>
  <si>
    <t>To execute debugger and debuggee code side by side as coroutines</t>
  </si>
  <si>
    <t>Implementation is not in C</t>
  </si>
  <si>
    <t>Unknown</t>
  </si>
  <si>
    <t>Scheme</t>
  </si>
  <si>
    <t>PICOBIT</t>
  </si>
  <si>
    <t>C0</t>
  </si>
  <si>
    <t>PIC18</t>
  </si>
  <si>
    <t>PIC17</t>
  </si>
  <si>
    <t>Multithreading</t>
  </si>
  <si>
    <t>Implement continuations</t>
  </si>
  <si>
    <t>Heap</t>
  </si>
  <si>
    <t>Native;Macros</t>
  </si>
  <si>
    <t>MSP430F5438</t>
  </si>
  <si>
    <t>MSP430</t>
  </si>
  <si>
    <t>Communications</t>
  </si>
  <si>
    <t>Native;Manipulation of hosting API (in C)</t>
  </si>
  <si>
    <t>RTEMS 4.10</t>
  </si>
  <si>
    <t>LEON4-ITX at 100 MHz</t>
  </si>
  <si>
    <t>LEON4-ITX</t>
  </si>
  <si>
    <t>SPARC V8</t>
  </si>
  <si>
    <t>SPARC V8e</t>
  </si>
  <si>
    <t>Cooperative multitasking with preemptive override</t>
  </si>
  <si>
    <t>Time-slicing scheduler uses Lua line count to trigger preemptive yield.</t>
  </si>
  <si>
    <t>Native;Library</t>
  </si>
  <si>
    <t>i2c request</t>
  </si>
  <si>
    <t>Cooperative - yield</t>
  </si>
  <si>
    <t>SOL</t>
  </si>
  <si>
    <t>Mica2</t>
  </si>
  <si>
    <t>Static scheduler, generated by transpiler</t>
  </si>
  <si>
    <t>Arduino</t>
  </si>
  <si>
    <t>ATmega328</t>
  </si>
  <si>
    <t>Concurrent programming</t>
  </si>
  <si>
    <t>Prioritised scheduling with protothreads</t>
  </si>
  <si>
    <t>Stack (1-16 bytes)</t>
  </si>
  <si>
    <t>Coroutine state holds scheduling information. Scheduler prioritises according to static declaration.</t>
  </si>
  <si>
    <t>Precompiler</t>
  </si>
  <si>
    <t>Emulating preemption using deconstruction of tasks into coroutines</t>
  </si>
  <si>
    <t>Scheduling in a real-time system</t>
  </si>
  <si>
    <t>The scheduler is generated by the algorithm</t>
  </si>
  <si>
    <t>Native;Macros;Library</t>
  </si>
  <si>
    <t>FPGA/Xilinx MicroBlaze with H/W accelerator</t>
  </si>
  <si>
    <t>Microblaze</t>
  </si>
  <si>
    <t>Producer-Consumer-Observer;Asynchronous communications</t>
  </si>
  <si>
    <t>Embed deterministic reactive flow into C</t>
  </si>
  <si>
    <t>Portable</t>
  </si>
  <si>
    <t>Asynchronous communications</t>
  </si>
  <si>
    <t>Transpiler</t>
  </si>
  <si>
    <t>Atmega103</t>
  </si>
  <si>
    <t>Asynchronous communications;Implementing network protocol controllers in software</t>
  </si>
  <si>
    <t>Existing threads are coroutined and the implementation is generated</t>
  </si>
  <si>
    <t>FreeRTOS</t>
  </si>
  <si>
    <t>AT32UC3A0512/64kb RAM/512 kbFlash</t>
  </si>
  <si>
    <t>AT32UC3A0512</t>
  </si>
  <si>
    <t>AVR32</t>
  </si>
  <si>
    <t>Atmel AVR32</t>
  </si>
  <si>
    <t>Coroutines generally run in the idle task. The coroutine scheduler selects ready coroutines according to priority.</t>
  </si>
  <si>
    <t>ATmega128L/128 kb ROM/4kb RAM</t>
  </si>
  <si>
    <t>RPC;Communications on WSN</t>
  </si>
  <si>
    <t>Implemented as a TinyOS extension; replaces the default scheduler component</t>
  </si>
  <si>
    <t>256 byte stack allocated on heap. Number of stacks is known at compile-time.</t>
  </si>
  <si>
    <t>Scheduler treats coroutines as resumable tasks.</t>
  </si>
  <si>
    <t>Native;Non-portable assembly language</t>
  </si>
  <si>
    <t>TinyOS 2 target, simulated</t>
  </si>
  <si>
    <t>Lengthy tasks e.g. calculation</t>
  </si>
  <si>
    <t>Resumable tasks in TinyOS, replacing fragmented tasks</t>
  </si>
  <si>
    <t>Declaration by programmer, in global space. Stack size is explicitly set by programmer.</t>
  </si>
  <si>
    <t>???</t>
  </si>
  <si>
    <t>PicOS</t>
  </si>
  <si>
    <t>eCog;&lt;4kb</t>
  </si>
  <si>
    <t>eCog1</t>
  </si>
  <si>
    <t>eCog 16-bit</t>
  </si>
  <si>
    <t>State machine implementation with strong similarities between deliverable and simulated</t>
  </si>
  <si>
    <t>Declaration by programmer, in global space.</t>
  </si>
  <si>
    <t>Language extensions</t>
  </si>
  <si>
    <t>32-bit MCU 80MHz 128kb RAM; 8bit MCU 20MHz 4kb</t>
  </si>
  <si>
    <t>?</t>
  </si>
  <si>
    <t>Simple concurrent programming</t>
  </si>
  <si>
    <t>Tick-driven;each coroutine is invoked on each tick unless asleep</t>
  </si>
  <si>
    <t>TelosB/TI MSP430/16kb RAM/48kb ROM/1Mb Flash</t>
  </si>
  <si>
    <t>Serialisable coroutine state</t>
  </si>
  <si>
    <t>Under programmer control; can be local (to main, scheduler or parent pt) or global.</t>
  </si>
  <si>
    <t>The scheduler understands the coroutine; the coroutine is ignorant of the nature if the scheduler.</t>
  </si>
  <si>
    <t>Routing node: FreeRTOS/32kb RAM/512 kbROM</t>
  </si>
  <si>
    <t>LPC2138</t>
  </si>
  <si>
    <t>Routing;data aggregation;DSP</t>
  </si>
  <si>
    <t>Implementation of portable middleware</t>
  </si>
  <si>
    <t>See http://runesmw.sourceforge.net/</t>
  </si>
  <si>
    <t>Node (Telos): Contiki/10kb RAM/48kb ROM</t>
  </si>
  <si>
    <t>Shimmer: MSP430F1611/48kb Flash/10kb RAM</t>
  </si>
  <si>
    <t>Streaming;data preprocessing;producer-consumer</t>
  </si>
  <si>
    <t>Easy simulation of of wearable nodes</t>
  </si>
  <si>
    <t>16 MIPS Jennic JN5139 SOC based sensor node that runs the Contiki Operating system using 6lowpan communication. Other platforms were used; this is the only one which used coroutines (protothreads).</t>
  </si>
  <si>
    <t>JN5139</t>
  </si>
  <si>
    <t>Execute automata for web services at the same time as communications channels</t>
  </si>
  <si>
    <t>Contiki. The code was generated; a C coroutine version was generated alonside a ConCom version</t>
  </si>
  <si>
    <t>FlowTalk</t>
  </si>
  <si>
    <t>Native;Continuations</t>
  </si>
  <si>
    <t>Crossbow Mica: Atmel Atmega 128L</t>
  </si>
  <si>
    <t>Sensor readings;actuator setting</t>
  </si>
  <si>
    <t>MC13224V: 2.4 GHz 32-bit ARM7 128KB Flash, 96KB RAM</t>
  </si>
  <si>
    <t>MC13224V</t>
  </si>
  <si>
    <t>Concurrent I/O</t>
  </si>
  <si>
    <t>Concurrent control of multiple actuators and of communications</t>
  </si>
  <si>
    <t>Simplification of event-driven programming by reducing explicit state machines</t>
  </si>
  <si>
    <t>New language</t>
  </si>
  <si>
    <t>TinyOS;Contiki</t>
  </si>
  <si>
    <t>MSP430; 10kb RAM; 48kb Flash</t>
  </si>
  <si>
    <t>Blocking I/O on event-driven platform</t>
  </si>
  <si>
    <t>Simulator</t>
  </si>
  <si>
    <t>Optimised task-switching</t>
  </si>
  <si>
    <t>EC1 (Identifier)</t>
  </si>
  <si>
    <t>EC3 (2007+)</t>
  </si>
  <si>
    <t>EC1 (IDs)</t>
  </si>
  <si>
    <t>Criterion</t>
  </si>
  <si>
    <t>EC1</t>
  </si>
  <si>
    <t>The paper has no digital object identifier (DOI) or International Standard Book Number (ISBN).</t>
  </si>
  <si>
    <t>EC2</t>
  </si>
  <si>
    <t>The paper has no abstract.</t>
  </si>
  <si>
    <t>EC3</t>
  </si>
  <si>
    <t>The paper was published before 2007.</t>
  </si>
  <si>
    <t>EC4</t>
  </si>
  <si>
    <t>The paper is not written in English.</t>
  </si>
  <si>
    <t>EC5</t>
  </si>
  <si>
    <t>The complete paper was not available to the reviewers in any form equivalent to the final version.</t>
  </si>
  <si>
    <t>EC6</t>
  </si>
  <si>
    <t>The paper is an earlier version of another candidate paper.</t>
  </si>
  <si>
    <t>EC7</t>
  </si>
  <si>
    <t>The paper is not a primary study.</t>
  </si>
  <si>
    <t>EC8</t>
  </si>
  <si>
    <t>The paper does not fall into any of the selected publication classes.</t>
  </si>
  <si>
    <t>IC1</t>
  </si>
  <si>
    <t>IC1a</t>
  </si>
  <si>
    <t>The application of coroutines only to the simulator of the platform, but not to the code on the platform itself, is not sufficient grounds for inclusion.</t>
  </si>
  <si>
    <t>The paper contains original research into the application of coroutines on constrained-resource platforms.</t>
  </si>
  <si>
    <t>Research questions and their purpose</t>
  </si>
  <si>
    <t>Code</t>
  </si>
  <si>
    <t>Research Question</t>
  </si>
  <si>
    <t>RQ1</t>
  </si>
  <si>
    <t>What was the software platform?</t>
  </si>
  <si>
    <t>RQ1a</t>
  </si>
  <si>
    <t>What was the programming language used?</t>
  </si>
  <si>
    <t>RQ1b</t>
  </si>
  <si>
    <t>What method was used to implement coroutines?</t>
  </si>
  <si>
    <t>RQ1c</t>
  </si>
  <si>
    <t>What was the operating system used (if any)?</t>
  </si>
  <si>
    <t>RQ2</t>
  </si>
  <si>
    <t>What was the hardware platform?</t>
  </si>
  <si>
    <t>RQ2a</t>
  </si>
  <si>
    <t>What was the class of hardware platform?</t>
  </si>
  <si>
    <t>RQ3</t>
  </si>
  <si>
    <t>What were the use cases?</t>
  </si>
  <si>
    <t>RQ4</t>
  </si>
  <si>
    <t>What were the intended benefits of using coroutines in this context?</t>
  </si>
  <si>
    <t>RQ5</t>
  </si>
  <si>
    <t>Does the paper discuss an implementation of coroutines?</t>
  </si>
  <si>
    <t>Is the control flow managed on behalf of the developer?</t>
  </si>
  <si>
    <t>Is the coroutine implementation stackless or stackfull?</t>
  </si>
  <si>
    <t>How is the coroutine state allocated?</t>
  </si>
  <si>
    <t>8051</t>
  </si>
  <si>
    <t>RQ1a: Language</t>
  </si>
  <si>
    <t>Language</t>
  </si>
  <si>
    <t>Index</t>
  </si>
  <si>
    <t>Count</t>
  </si>
  <si>
    <t>Study indices</t>
  </si>
  <si>
    <t>#3, #5, #11, #12</t>
  </si>
  <si>
    <t>NesC</t>
  </si>
  <si>
    <t>#4, #21, #22</t>
  </si>
  <si>
    <t>#9, #32</t>
  </si>
  <si>
    <t>#1</t>
  </si>
  <si>
    <t>#8</t>
  </si>
  <si>
    <t>#13</t>
  </si>
  <si>
    <t>#29</t>
  </si>
  <si>
    <t>#33</t>
  </si>
  <si>
    <t>Other</t>
  </si>
  <si>
    <t>RQ1b: Implementation method</t>
  </si>
  <si>
    <t>Method</t>
  </si>
  <si>
    <t>Macros</t>
  </si>
  <si>
    <t>#10, #16, #17, #18, #20, #23, #25, #26, #27, #28, #30, #31</t>
  </si>
  <si>
    <t>Library</t>
  </si>
  <si>
    <t>setjmp/longjmp</t>
  </si>
  <si>
    <t>#4, #21</t>
  </si>
  <si>
    <t>State machine driven by switch statement</t>
  </si>
  <si>
    <t>Closures</t>
  </si>
  <si>
    <t>#3</t>
  </si>
  <si>
    <t>Manipulation of hosting API (in C)</t>
  </si>
  <si>
    <t>#11</t>
  </si>
  <si>
    <t>#15</t>
  </si>
  <si>
    <t>Non-portable assembly language</t>
  </si>
  <si>
    <t>#22</t>
  </si>
  <si>
    <t>#24</t>
  </si>
  <si>
    <t>Continuations</t>
  </si>
  <si>
    <t>OS</t>
  </si>
  <si>
    <t>#6, #10, #25, #26, #27, #28, #30, #31, #32</t>
  </si>
  <si>
    <t>#3, #4, #12, #13, #21, #22, #29, #32</t>
  </si>
  <si>
    <t>#5, #24</t>
  </si>
  <si>
    <t>#20, #26</t>
  </si>
  <si>
    <t>#9</t>
  </si>
  <si>
    <t>#18</t>
  </si>
  <si>
    <t>#23</t>
  </si>
  <si>
    <t>Class</t>
  </si>
  <si>
    <t>#1, #3, #12, #20, #26, #28, #30</t>
  </si>
  <si>
    <t>#5, #11</t>
  </si>
  <si>
    <t>#7, #8, #15, #16, #17, #18</t>
  </si>
  <si>
    <t>RQ2b/c: Memory</t>
  </si>
  <si>
    <t>ROM</t>
  </si>
  <si>
    <t>RAM</t>
  </si>
  <si>
    <t>#2</t>
  </si>
  <si>
    <t>#4</t>
  </si>
  <si>
    <t>#5</t>
  </si>
  <si>
    <t>#6</t>
  </si>
  <si>
    <t>#7</t>
  </si>
  <si>
    <t>#10</t>
  </si>
  <si>
    <t>#12</t>
  </si>
  <si>
    <t>#14</t>
  </si>
  <si>
    <t>#16</t>
  </si>
  <si>
    <t>#17</t>
  </si>
  <si>
    <t>#19</t>
  </si>
  <si>
    <t>#20</t>
  </si>
  <si>
    <t>#21</t>
  </si>
  <si>
    <t>#25</t>
  </si>
  <si>
    <t>#26</t>
  </si>
  <si>
    <t>#27</t>
  </si>
  <si>
    <t>#28</t>
  </si>
  <si>
    <t>#30</t>
  </si>
  <si>
    <t>#31</t>
  </si>
  <si>
    <t>#32</t>
  </si>
  <si>
    <t>Family</t>
  </si>
  <si>
    <t>#4, #13, #14, #19, #21, #22, #29</t>
  </si>
  <si>
    <t>#10, #25, #26, #27, #32</t>
  </si>
  <si>
    <t>#1, #26, #30</t>
  </si>
  <si>
    <t>#3, #12</t>
  </si>
  <si>
    <t>AVR 8-bit</t>
  </si>
  <si>
    <t>ARM 32-bit</t>
  </si>
  <si>
    <t>MSP430 16-bit</t>
  </si>
  <si>
    <t>RQ2d: Processor family by bits</t>
  </si>
  <si>
    <t>Bits</t>
  </si>
  <si>
    <t>Others</t>
  </si>
  <si>
    <t>8-bit processors</t>
  </si>
  <si>
    <t>16-bit processors</t>
  </si>
  <si>
    <t>32-bit processors</t>
  </si>
  <si>
    <t>#2, #4, #13, #14, #19, #21, #22, #29</t>
  </si>
  <si>
    <t>#9, #10, #23, #25, #26, #27, #32</t>
  </si>
  <si>
    <t>8-bit</t>
  </si>
  <si>
    <t>16-bit</t>
  </si>
  <si>
    <t>32-bit</t>
  </si>
  <si>
    <t>Instruction set</t>
  </si>
  <si>
    <t>Use case</t>
  </si>
  <si>
    <t>Concurrency</t>
  </si>
  <si>
    <t>Network communication</t>
  </si>
  <si>
    <t>#3, #6, #10, #13, #16, #17, #18, #19, #21, #23, #26, #27, #30, #31</t>
  </si>
  <si>
    <t>#4, #12, #13, #25, #26, #29, #31, #32</t>
  </si>
  <si>
    <t>Data flow</t>
  </si>
  <si>
    <t>#1, #2, #16, #17, #26, #27, #31</t>
  </si>
  <si>
    <t>#7, #8, #16, #19, #21, #29</t>
  </si>
  <si>
    <t>Ratio</t>
  </si>
  <si>
    <t>Classification</t>
  </si>
  <si>
    <t>Concurrent cooperative tasks</t>
  </si>
  <si>
    <t>Cooperative multitasking</t>
  </si>
  <si>
    <t>#9, #16</t>
  </si>
  <si>
    <t>Data aggregation</t>
  </si>
  <si>
    <t>#26, #31</t>
  </si>
  <si>
    <t>Data preprocessing</t>
  </si>
  <si>
    <t>Producer-Consumer</t>
  </si>
  <si>
    <t>#1, #2, #16, #27</t>
  </si>
  <si>
    <t>Producer-Consumer-Observer</t>
  </si>
  <si>
    <t>#3, #6, #13, #17, #18, #19</t>
  </si>
  <si>
    <t>#10, #23, #31</t>
  </si>
  <si>
    <t>Communications on WSN</t>
  </si>
  <si>
    <t>Routing</t>
  </si>
  <si>
    <t>Streaming</t>
  </si>
  <si>
    <t>Synchronous communications</t>
  </si>
  <si>
    <t>Actuator setting</t>
  </si>
  <si>
    <t>Digital signal processing</t>
  </si>
  <si>
    <t>Implementing network protocol controllers in software</t>
  </si>
  <si>
    <t>Interrupt handlers</t>
  </si>
  <si>
    <t>Motor control</t>
  </si>
  <si>
    <t>RPC</t>
  </si>
  <si>
    <t>#4, #13, #25, #26, #29, #31</t>
  </si>
  <si>
    <t>Summary by classification</t>
  </si>
  <si>
    <t>Detail</t>
  </si>
  <si>
    <t>Benefit</t>
  </si>
  <si>
    <t>Code style and simplicity</t>
  </si>
  <si>
    <t>Scheduling</t>
  </si>
  <si>
    <t>#1, #14, #15, #16, #17, #24, #28, #30</t>
  </si>
  <si>
    <t>Efficiency</t>
  </si>
  <si>
    <t>Portability</t>
  </si>
  <si>
    <t>#18, #26</t>
  </si>
  <si>
    <t>#5, #11, #16, #25, #27</t>
  </si>
  <si>
    <t>#7, #20</t>
  </si>
  <si>
    <t>Intended benefit</t>
  </si>
  <si>
    <t>An efficient way to implement debugger coroutining by using  continuations</t>
  </si>
  <si>
    <t>Combining ARM and AVR families</t>
  </si>
  <si>
    <t>With all items f=1 combined into 'Other':</t>
  </si>
  <si>
    <t>Authors rejected C++ coroutines because Futures explode in size with event stream; Lua scheduler implementation is at https://github.com/UCB-IoET/ioet_contrib/blob/master/lib/cord.lua</t>
  </si>
  <si>
    <t>Mapping of On-Board Control Procedures (OBCP) to Lua coroutines</t>
  </si>
  <si>
    <t>Event based interoperability middleware</t>
  </si>
  <si>
    <t>"Reduce application complexity by allowing for pseudo-synchronous programming with coroutines"</t>
  </si>
  <si>
    <t>"Hides the split-phase program execution scheme and provides programmers with a fine-grained concurrency model to structure event handling"</t>
  </si>
  <si>
    <t>Performant deterministic concurrency in C;Simplify WCET analysis</t>
  </si>
  <si>
    <t>Operating system portability (via pure C protothreads);Lower memory consumption;Faster execution</t>
  </si>
  <si>
    <t>Lower memory consumption;Faster execution;Efficient use of idle time</t>
  </si>
  <si>
    <t>To implement multiple threads of control; to enable blocking I/O calls</t>
  </si>
  <si>
    <t>Questionnaire</t>
  </si>
  <si>
    <t>Includes raw data, imported from BibText (columns A-W) and reviewers' inputs for simple exclusion criteria (columns Y-AB)</t>
  </si>
  <si>
    <t>After removal of EC0-3 failures, provide EC4-8 and IC1, based on abstract only (columns Y-AD)</t>
  </si>
  <si>
    <t>RQ5a: Is there an implementation of coroutines?</t>
  </si>
  <si>
    <t>RQ5b: Is the control flow managed on behalf of the developer?</t>
  </si>
  <si>
    <t>RQ5c: Are local variables' state automatically managed?</t>
  </si>
  <si>
    <t>RQ5d: Is the coroutine implementation stackless or stackfull?</t>
  </si>
  <si>
    <t>RQ5e: How is the coroutine state allocated?</t>
  </si>
  <si>
    <t>RQ5f: What is the nature of the scheduler?</t>
  </si>
  <si>
    <t>Systematic Mapping Study</t>
  </si>
  <si>
    <t>Title:</t>
  </si>
  <si>
    <t xml:space="preserve">The application of coroutines on constrained-resource platforms </t>
  </si>
  <si>
    <t>Authors:</t>
  </si>
  <si>
    <t>Belson, B; Philippa, B</t>
  </si>
  <si>
    <t>Date:</t>
  </si>
  <si>
    <t>September to January 2018</t>
  </si>
  <si>
    <t>Data Sources</t>
  </si>
  <si>
    <t>Database</t>
  </si>
  <si>
    <t>Public entry point</t>
  </si>
  <si>
    <t>ACM Digital Library</t>
  </si>
  <si>
    <t>http://dl.acm.org</t>
  </si>
  <si>
    <t>IEEE Xplore</t>
  </si>
  <si>
    <t>http://ieeexplore.ieee.org</t>
  </si>
  <si>
    <t>http://www.sciencedirect.com/</t>
  </si>
  <si>
    <t>http://www.scopus.com/</t>
  </si>
  <si>
    <t>https://link.springer.com/</t>
  </si>
  <si>
    <t>Web of Science</t>
  </si>
  <si>
    <t>http://www.webofknowledge.com</t>
  </si>
  <si>
    <t>Search Strings</t>
  </si>
  <si>
    <t>Software search string – Part 1</t>
  </si>
  <si>
    <t>Platform search string – Part 2</t>
  </si>
  <si>
    <t>coroutine OR "lightweight threads"</t>
  </si>
  <si>
    <t>IoT OR "Internet of Things" OR "Cyber Physical Systems" OR RTOS OR "Real-time Operating Systems" OR "Embedded Systems" OR WSN OR "Wireless sensor networks" OR WSAN</t>
  </si>
  <si>
    <t>Notes</t>
  </si>
  <si>
    <t xml:space="preserve"> For example: (i) the implementation was native to the language; (ii) a language extension was devised and applied using a preprocessor, transpiler or T2T compiler; (iii) a 'new' language was devised and translated into an existing language using a preprocessor, transpiler or T2T compiler; (iv) a 'new' language was devised and was compiled directly to native code.</t>
  </si>
  <si>
    <t>For the purposes of this review, resource-constrained devices are considered to be those whose resources are insufficient to run a full operating system such as Linux or, more formally, are defined as classes 0-2 in IETF RFC 7228</t>
  </si>
  <si>
    <t>RQ2b,c,d,e,f</t>
  </si>
  <si>
    <t>With regard to the target platform, how much memory (RAM &amp; ROM) was available, what was the processor family, how many bits did it use, and what was the instruction set?</t>
  </si>
  <si>
    <t>What were the use cases =&gt; What does this imply for the API? E.g. comms =&gt; timeouts. Processes other than local pipelines have errors. (in light of Task switching cheaply. Yield is cooperative.)</t>
  </si>
  <si>
    <t>What is the API of the coroutine?</t>
  </si>
  <si>
    <t>The rest of the question is restricted to papers that discuss an actual implementation of coroutines, rather than merely a use of coroutines</t>
  </si>
  <si>
    <t>RQ5a</t>
  </si>
  <si>
    <t>RQ5b</t>
  </si>
  <si>
    <t>RQ5c</t>
  </si>
  <si>
    <t>Are local variables' state automatically managed?</t>
  </si>
  <si>
    <t>RQ5d</t>
  </si>
  <si>
    <t>RQ5e</t>
  </si>
  <si>
    <t>Is there a global allocator? Compare to proto-threads where ?? macro embeds in local.</t>
  </si>
  <si>
    <t>Processing Summary</t>
  </si>
  <si>
    <t>Sheets</t>
  </si>
  <si>
    <t>Description</t>
  </si>
  <si>
    <t>&lt;&lt; 10 KiB</t>
  </si>
  <si>
    <t>&lt;&lt; 100 KiB</t>
  </si>
  <si>
    <t>~10 KiB</t>
  </si>
  <si>
    <t>~100 KiB</t>
  </si>
  <si>
    <t>~50 KiB</t>
  </si>
  <si>
    <t>~250 KiB</t>
  </si>
  <si>
    <t>#4, #13, #19, #21, #29</t>
  </si>
  <si>
    <t>#3, #12, #20</t>
  </si>
  <si>
    <t>Data</t>
  </si>
  <si>
    <t>&lt; 1000 KiB</t>
  </si>
  <si>
    <t>8-Bit</t>
  </si>
  <si>
    <t>16-Bit</t>
  </si>
  <si>
    <t>32-Bit</t>
  </si>
  <si>
    <t>AVR</t>
  </si>
  <si>
    <t>ARM</t>
  </si>
  <si>
    <t>Primary</t>
  </si>
  <si>
    <t>In reverse order</t>
  </si>
  <si>
    <t>Result</t>
  </si>
  <si>
    <t>#1, #2</t>
  </si>
  <si>
    <t>#1, #2, #13, #14, #15, #19, #20, #23, #25</t>
  </si>
  <si>
    <t>#8, #24</t>
  </si>
  <si>
    <t>RQ5d: Is the coroutine implementation stackless or stackful?</t>
  </si>
  <si>
    <t>RQ5e notes</t>
  </si>
  <si>
    <t>Data member;Heap</t>
  </si>
  <si>
    <t>Lua object member</t>
  </si>
  <si>
    <t>Data member;Heap or stack</t>
  </si>
  <si>
    <t>Within a generated per-state-machine structure based on protothreads. Stack or heap is not specified.</t>
  </si>
  <si>
    <t>Data member;Static</t>
  </si>
  <si>
    <t>Stack</t>
  </si>
  <si>
    <t>Static</t>
  </si>
  <si>
    <t>This is the 1st FreeRTOS instance (of 2), so it is the location for the implementation</t>
  </si>
  <si>
    <t>Heap, stack or static</t>
  </si>
  <si>
    <t>Compiler phase</t>
  </si>
  <si>
    <t>Sensor readings; Asynchronous communications;</t>
  </si>
  <si>
    <t>Producer-Consumer;Synchronous communications;motor control;multithreading</t>
  </si>
  <si>
    <t>Concurrent cooperative tasks:sensor reading, aggregation, communications</t>
  </si>
  <si>
    <t>See CORD source code</t>
  </si>
  <si>
    <t>Exclusion criteria EC4-8 and inclusion based on abstract</t>
  </si>
  <si>
    <t>Automatic</t>
  </si>
  <si>
    <t>Manual</t>
  </si>
  <si>
    <t>RQ5c: Is the state of local variables automatically managed?</t>
  </si>
  <si>
    <t>Percentage</t>
  </si>
  <si>
    <t>Study ID</t>
  </si>
  <si>
    <t>RQ2b: Non-volatile memory (kb)</t>
  </si>
  <si>
    <t>RQ2b: Flash (kb)</t>
  </si>
  <si>
    <t>RQ2b: EEPROM (kb)</t>
  </si>
  <si>
    <t>http://studylibfr.com/doc/4911808/ift1227-architecture-des-ordinateurs-I PIC18F452</t>
  </si>
  <si>
    <t>MSP430F5438 - 16-Bit Ultra-Low-Power Microcontroller, 256KB Flash, 16KB RAM, 12 Bit ADC, 4 USCIs, 32-bit HW Multi http://www.ti.com/product/MSP430F5438/datasheet/device_comparison#SLAS612r8852</t>
  </si>
  <si>
    <t>Assign study IDs. Complete relevant sections of questionnaire for selected papers only.</t>
  </si>
  <si>
    <t>#2, #6, #10, #14, #15, #16, #17, #18, #19, #20, #23, #24, #25, #26, #27, #28, #30, #31, #33</t>
  </si>
  <si>
    <t>#1, #2, #3, #4, #5, #6, #9, #10, #11, #12, #14, #16, #17, #18, #20, #21, #22, #23, #25, #26, #27, #28, #29, #30, #31</t>
  </si>
  <si>
    <t>#3, #12, #16, #17</t>
  </si>
  <si>
    <t>#8, #32</t>
  </si>
  <si>
    <t>#8, #13</t>
  </si>
  <si>
    <t>#19, #33</t>
  </si>
  <si>
    <t>#2, #14, #15, #16, #17, #33</t>
  </si>
  <si>
    <t>#7, #8, #19</t>
  </si>
  <si>
    <t>#4, #9, #13, #14, #19, #21, #22, #23, #24, #25, #29, #31</t>
  </si>
  <si>
    <t>#2, #6, #10, #26, #27, #32</t>
  </si>
  <si>
    <t>#27, #32</t>
  </si>
  <si>
    <t>#25, #26</t>
  </si>
  <si>
    <t>Filtered, sorted and grouped:</t>
  </si>
  <si>
    <t>#8, #15, #17, #18, #24, #31, #33</t>
  </si>
  <si>
    <t>#1, #3, #5, #6, #7, #11, #12, #16, #20, #26, #28, #30</t>
  </si>
  <si>
    <t>#2, #5, #8, #9, #11, #14, #15, #16, #22, #24, #28, #30, #31, #32, #33</t>
  </si>
  <si>
    <t>#14, #28, #33</t>
  </si>
  <si>
    <t>#3, #4, #6, #9, #12, #13, #21, #22, #23, #29, #31</t>
  </si>
  <si>
    <t>#1, #2, #8, #16, #18, #19, #33</t>
  </si>
  <si>
    <t>Contiki manages control flow on behalf of programmer through blocking macro e.g. PT_WAIT_THREAD</t>
  </si>
  <si>
    <t>#1, #2, #3, #8, #9, #11, #12, #13, #14, #15, #19, #20, #21, #22, #23, #24, #25, #29, #32</t>
  </si>
  <si>
    <t>#4, #5, #6, #7, #10, #16, #17, #18, #26, #27, #28, #30, #31, #33</t>
  </si>
  <si>
    <t>#3, #8, #9, #11, #12, #13, #14, #15, #19, #20, #21, #22, #23, #24, #25, #29, #32</t>
  </si>
  <si>
    <t>#3, #8, #9, #11, #12, #13, #15, #19, #21, #22, #24, #29, #32</t>
  </si>
  <si>
    <t>#1, #2, #14, #20, #23, #25</t>
  </si>
  <si>
    <t>#3, #9, #11, #12, #21, #22, #29, #32</t>
  </si>
  <si>
    <t>Managed control flow</t>
  </si>
  <si>
    <t>Managed variable state</t>
  </si>
  <si>
    <t>RQ1b: Native implementation</t>
  </si>
  <si>
    <t>Is C</t>
  </si>
  <si>
    <t>Lang+Impl</t>
  </si>
  <si>
    <t>Native C</t>
  </si>
  <si>
    <t>Non-native C</t>
  </si>
  <si>
    <t>Total</t>
  </si>
  <si>
    <t>Hide the split-phase program execution scheme</t>
  </si>
  <si>
    <t>Reduce application complexity</t>
  </si>
  <si>
    <t>#4, #21, #29</t>
  </si>
  <si>
    <t>Efficient concurrency in Java</t>
  </si>
  <si>
    <t>Efficient use of idle time</t>
  </si>
  <si>
    <t>Faster execution</t>
  </si>
  <si>
    <t>#18, #19</t>
  </si>
  <si>
    <t>Lower memory consumption</t>
  </si>
  <si>
    <t>Performant deterministic concurrency in C</t>
  </si>
  <si>
    <t>Simplify WCET analysis</t>
  </si>
  <si>
    <t>Operating system portability (via pure C protothreads)</t>
  </si>
  <si>
    <t>Deterministic cooperative concurrency</t>
  </si>
  <si>
    <t>Data member</t>
  </si>
  <si>
    <t>#1, #3, #11, #12, #13</t>
  </si>
  <si>
    <t>#1, #9, #11, #21</t>
  </si>
  <si>
    <t>#13, #15, #20, #22, #23, #29</t>
  </si>
  <si>
    <t>Heap or stack</t>
  </si>
  <si>
    <t>#2, #8, #24, #32</t>
  </si>
  <si>
    <t>Relevant subset of data columns</t>
  </si>
  <si>
    <t>Filtered (including only studies with RQ5a = TRUE) and with extra language analysis</t>
  </si>
  <si>
    <t>RTOS</t>
  </si>
  <si>
    <t>Filtered, (numeric only) for use in significance tests</t>
  </si>
  <si>
    <t>Correlation</t>
  </si>
  <si>
    <t>Mean</t>
  </si>
  <si>
    <t>Median</t>
  </si>
  <si>
    <t>Study Code</t>
  </si>
  <si>
    <t>MOTIKA</t>
  </si>
  <si>
    <t>SUSILO</t>
  </si>
  <si>
    <t>ANDERSEN17</t>
  </si>
  <si>
    <t>YU</t>
  </si>
  <si>
    <t>CLARK</t>
  </si>
  <si>
    <t>ELSTS</t>
  </si>
  <si>
    <t>LOHMANN</t>
  </si>
  <si>
    <t>JAHIER</t>
  </si>
  <si>
    <t>ST-AMOUR</t>
  </si>
  <si>
    <t>NOMAN</t>
  </si>
  <si>
    <t>PARK</t>
  </si>
  <si>
    <t>ANDERSEN16</t>
  </si>
  <si>
    <t>KARPINSKI</t>
  </si>
  <si>
    <t>SCHIMPF</t>
  </si>
  <si>
    <t>FRITZSCHE</t>
  </si>
  <si>
    <t>ANDALAM</t>
  </si>
  <si>
    <t>VON HANXLEDEN</t>
  </si>
  <si>
    <t>LIU</t>
  </si>
  <si>
    <t>KUMAR</t>
  </si>
  <si>
    <t>INAM</t>
  </si>
  <si>
    <t>COHEN</t>
  </si>
  <si>
    <t>KHEZRI</t>
  </si>
  <si>
    <t>BOERS</t>
  </si>
  <si>
    <t>NIEBERT</t>
  </si>
  <si>
    <t>STRUBE</t>
  </si>
  <si>
    <t>OLDEWURTEL</t>
  </si>
  <si>
    <t>KUGLER</t>
  </si>
  <si>
    <t>RIEDEL</t>
  </si>
  <si>
    <t>BERGEL</t>
  </si>
  <si>
    <t>ALVIRA</t>
  </si>
  <si>
    <t>DURMAZ</t>
  </si>
  <si>
    <t>EVERS</t>
  </si>
  <si>
    <t>JAASKELAINEN</t>
  </si>
  <si>
    <t/>
  </si>
  <si>
    <t>Is native</t>
  </si>
  <si>
    <t>State machine</t>
  </si>
  <si>
    <t>Empty</t>
  </si>
  <si>
    <t>Stackful/Stackless</t>
  </si>
  <si>
    <t>C++</t>
  </si>
  <si>
    <t>2017 Embedded Markets Study</t>
  </si>
  <si>
    <t>Next project</t>
  </si>
  <si>
    <t>Current project</t>
  </si>
  <si>
    <t>Python</t>
  </si>
  <si>
    <t>JavaScript</t>
  </si>
  <si>
    <t>IoT Developer Trends 2017</t>
  </si>
  <si>
    <t>Study parameters</t>
  </si>
  <si>
    <t>Database Search Results</t>
  </si>
  <si>
    <t>Second Filtering</t>
  </si>
  <si>
    <t>After removal of EC0-3 failures, provide EC4-8 (columns Y-AC) and a preliminary decision on IC1, based on abstract only (column AD).</t>
  </si>
  <si>
    <t>Raw data, as pasted from CSV, and basic exclusion criteria EC0-3 (columns Y-AB).</t>
  </si>
  <si>
    <t>Third filtering</t>
  </si>
  <si>
    <t>After removal of EC4-8  and IC1 (abstract) failures, provide IC1 based on entire paper (column AE).</t>
  </si>
  <si>
    <t>After removal of EC4-8  and IC1 (abstract) failures, provide IC1 based on entire paper (column AE)</t>
  </si>
  <si>
    <t>For the selected set of papers, answer all relevant research questions (RQ1-5).</t>
  </si>
  <si>
    <t>EC0</t>
  </si>
  <si>
    <t>The paper is a duplicate.</t>
  </si>
  <si>
    <t>RQ5b/c/d: API characteristics</t>
  </si>
  <si>
    <t>Short name</t>
  </si>
  <si>
    <t>AspenCore Global Media, 2017 Embedded Markets Study, EE Times. (2017). http://m.eet.com/media/1246048/2017-embedded-market-study.pdf.</t>
  </si>
  <si>
    <t>I. Skerrett, IoT Developer Trends 2017 Edition, (2017). https://ianskerrett.wordpress.com/2017/04/19/iot-developer-trends-2017-edition/ (accessed May 12,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</si>
</sst>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1" x14ac:knownFonts="1">
    <font>
      <sz val="11"/>
      <color theme="1"/>
      <name val="Calibri"/>
      <family val="2"/>
      <scheme val="minor"/>
    </font>
    <font>
      <i/>
      <sz val="11"/>
      <color rgb="FF7F7F7F"/>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i/>
      <sz val="11"/>
      <color theme="1"/>
      <name val="Calibri"/>
      <family val="2"/>
      <scheme val="minor"/>
    </font>
    <font>
      <sz val="14"/>
      <color theme="1"/>
      <name val="Calibri"/>
      <family val="2"/>
      <scheme val="minor"/>
    </font>
    <font>
      <sz val="20"/>
      <color theme="2" tint="-0.499984740745262"/>
      <name val="Calibri"/>
      <family val="2"/>
      <scheme val="minor"/>
    </font>
    <font>
      <sz val="11"/>
      <color theme="2" tint="-0.499984740745262"/>
      <name val="Calibri"/>
      <family val="2"/>
      <scheme val="minor"/>
    </font>
    <font>
      <sz val="14"/>
      <color theme="2" tint="-0.499984740745262"/>
      <name val="Calibri"/>
      <family val="2"/>
      <scheme val="minor"/>
    </font>
  </fonts>
  <fills count="3">
    <fill>
      <patternFill patternType="none"/>
    </fill>
    <fill>
      <patternFill patternType="gray125"/>
    </fill>
    <fill>
      <patternFill patternType="solid">
        <fgColor theme="4" tint="0.79998168889431442"/>
        <bgColor indexed="65"/>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2" fillId="2" borderId="0" applyNumberFormat="0" applyBorder="0" applyAlignment="0" applyProtection="0"/>
  </cellStyleXfs>
  <cellXfs count="39">
    <xf numFmtId="0" fontId="0" fillId="0" borderId="0" xfId="0"/>
    <xf numFmtId="16" fontId="0" fillId="0" borderId="0" xfId="0" applyNumberFormat="1"/>
    <xf numFmtId="17" fontId="0" fillId="0" borderId="0" xfId="0" applyNumberFormat="1"/>
    <xf numFmtId="0" fontId="0" fillId="0" borderId="0" xfId="0" applyAlignment="1">
      <alignment vertical="top"/>
    </xf>
    <xf numFmtId="0" fontId="1" fillId="0" borderId="0" xfId="1"/>
    <xf numFmtId="0" fontId="0" fillId="0" borderId="0" xfId="0" applyAlignment="1">
      <alignment vertical="top" wrapText="1"/>
    </xf>
    <xf numFmtId="0" fontId="0" fillId="0" borderId="0" xfId="0" applyAlignment="1">
      <alignment textRotation="45"/>
    </xf>
    <xf numFmtId="0" fontId="0" fillId="0" borderId="0" xfId="0" quotePrefix="1"/>
    <xf numFmtId="0" fontId="0" fillId="0" borderId="0" xfId="0" applyAlignment="1">
      <alignment horizontal="left"/>
    </xf>
    <xf numFmtId="9" fontId="0" fillId="0" borderId="0" xfId="2" applyFont="1"/>
    <xf numFmtId="0" fontId="3" fillId="0" borderId="1" xfId="3"/>
    <xf numFmtId="0" fontId="4" fillId="0" borderId="2" xfId="4"/>
    <xf numFmtId="0" fontId="3" fillId="0" borderId="1" xfId="3" applyAlignment="1">
      <alignment vertical="top"/>
    </xf>
    <xf numFmtId="0" fontId="3" fillId="0" borderId="1" xfId="3" applyAlignment="1">
      <alignment vertical="top" wrapText="1"/>
    </xf>
    <xf numFmtId="0" fontId="5" fillId="2" borderId="3" xfId="5" applyFill="1" applyAlignment="1">
      <alignment vertical="top"/>
    </xf>
    <xf numFmtId="0" fontId="5" fillId="2" borderId="3" xfId="5" applyFill="1" applyAlignment="1">
      <alignment vertical="top" wrapText="1"/>
    </xf>
    <xf numFmtId="0" fontId="5" fillId="2" borderId="3" xfId="5" applyFill="1"/>
    <xf numFmtId="0" fontId="5" fillId="2" borderId="3" xfId="5" applyFill="1" applyAlignment="1">
      <alignment horizontal="right"/>
    </xf>
    <xf numFmtId="0" fontId="4" fillId="0" borderId="2" xfId="4" applyAlignment="1">
      <alignment vertical="top"/>
    </xf>
    <xf numFmtId="0" fontId="2" fillId="2" borderId="3" xfId="6" applyBorder="1"/>
    <xf numFmtId="0" fontId="0" fillId="0" borderId="0" xfId="0" applyNumberFormat="1"/>
    <xf numFmtId="0" fontId="0" fillId="0" borderId="0" xfId="0" applyAlignment="1">
      <alignment horizontal="left" indent="1"/>
    </xf>
    <xf numFmtId="10" fontId="0" fillId="0" borderId="0" xfId="2" applyNumberFormat="1" applyFont="1"/>
    <xf numFmtId="10" fontId="0" fillId="0" borderId="0" xfId="0" applyNumberFormat="1"/>
    <xf numFmtId="0" fontId="6" fillId="0" borderId="0" xfId="0" applyFont="1"/>
    <xf numFmtId="0" fontId="0" fillId="0" borderId="0" xfId="0" applyAlignment="1">
      <alignment horizontal="right"/>
    </xf>
    <xf numFmtId="9" fontId="0" fillId="0" borderId="0" xfId="0" applyNumberFormat="1"/>
    <xf numFmtId="0" fontId="5" fillId="2" borderId="0" xfId="5" applyFill="1" applyBorder="1"/>
    <xf numFmtId="9" fontId="0" fillId="0" borderId="0" xfId="2" applyNumberFormat="1" applyFont="1"/>
    <xf numFmtId="164" fontId="0" fillId="0" borderId="0" xfId="0" applyNumberFormat="1"/>
    <xf numFmtId="2" fontId="0" fillId="0" borderId="0" xfId="0" applyNumberFormat="1"/>
    <xf numFmtId="0" fontId="7" fillId="0" borderId="0" xfId="0" applyFont="1" applyAlignment="1">
      <alignment horizontal="center" vertical="center" wrapText="1"/>
    </xf>
    <xf numFmtId="0" fontId="7" fillId="0" borderId="0" xfId="0" applyFont="1"/>
    <xf numFmtId="0" fontId="7" fillId="0" borderId="0" xfId="0" applyFont="1" applyAlignment="1">
      <alignment horizontal="center" vertical="center"/>
    </xf>
    <xf numFmtId="0" fontId="9" fillId="0" borderId="0" xfId="0" applyFont="1"/>
    <xf numFmtId="0" fontId="10" fillId="0" borderId="0" xfId="0" applyFont="1" applyAlignment="1">
      <alignment horizontal="center" vertical="center" wrapText="1"/>
    </xf>
    <xf numFmtId="0" fontId="10" fillId="0" borderId="0" xfId="0" applyFont="1"/>
    <xf numFmtId="0" fontId="10" fillId="0" borderId="0" xfId="0" applyFont="1" applyAlignment="1">
      <alignment horizontal="center" vertical="center"/>
    </xf>
    <xf numFmtId="0" fontId="8" fillId="0" borderId="0" xfId="0" applyFont="1" applyAlignment="1">
      <alignment horizontal="center"/>
    </xf>
  </cellXfs>
  <cellStyles count="7">
    <cellStyle name="20% - Accent1" xfId="6" builtinId="30"/>
    <cellStyle name="Explanatory Text" xfId="1" builtinId="53"/>
    <cellStyle name="Heading 1" xfId="3" builtinId="16"/>
    <cellStyle name="Heading 2" xfId="4" builtinId="17"/>
    <cellStyle name="Heading 3" xfId="5" builtinId="18"/>
    <cellStyle name="Normal" xfId="0" builtinId="0"/>
    <cellStyle name="Percent" xfId="2" builtinId="5"/>
  </cellStyles>
  <dxfs count="14">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font>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Table Style 1" pivot="0" count="2">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RQ1c: Operating system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'RQ1'!$B$54</c:f>
              <c:strCache>
                <c:ptCount val="1"/>
                <c:pt idx="0">
                  <c:v>RQ1c: Operating system</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'RQ1'!$B$72:$B$78</c:f>
              <c:strCache>
                <c:ptCount val="7"/>
                <c:pt idx="0">
                  <c:v>Contiki</c:v>
                </c:pt>
                <c:pt idx="1">
                  <c:v>TinyOS</c:v>
                </c:pt>
                <c:pt idx="2">
                  <c:v>Unique</c:v>
                </c:pt>
                <c:pt idx="3">
                  <c:v>Generated</c:v>
                </c:pt>
                <c:pt idx="4">
                  <c:v>Not specified</c:v>
                </c:pt>
                <c:pt idx="5">
                  <c:v>FreeRTOS</c:v>
                </c:pt>
                <c:pt idx="6">
                  <c:v>Other</c:v>
                </c:pt>
              </c:strCache>
            </c:strRef>
          </c:cat>
          <c:val>
            <c:numRef>
              <c:f>'RQ1'!$C$72:$C$78</c:f>
              <c:numCache>
                <c:formatCode>General</c:formatCode>
                <c:ptCount val="7"/>
                <c:pt idx="0">
                  <c:v>9</c:v>
                </c:pt>
                <c:pt idx="1">
                  <c:v>8</c:v>
                </c:pt>
                <c:pt idx="2">
                  <c:v>6</c:v>
                </c:pt>
                <c:pt idx="3">
                  <c:v>3</c:v>
                </c:pt>
                <c:pt idx="4">
                  <c:v>2</c:v>
                </c:pt>
                <c:pt idx="5">
                  <c:v>2</c:v>
                </c:pt>
                <c:pt idx="6">
                  <c:v>5</c:v>
                </c:pt>
              </c:numCache>
            </c:numRef>
          </c:val>
          <c:extLst xmlns:c16r2="http://schemas.microsoft.com/office/drawing/2015/06/chart">
            <c:ext xmlns:c16="http://schemas.microsoft.com/office/drawing/2014/chart" uri="{C3380CC4-5D6E-409C-BE32-E72D297353CC}">
              <c16:uniqueId val="{00000000-F211-4079-882B-0776B9CE7D35}"/>
            </c:ext>
          </c:extLst>
        </c:ser>
        <c:dLbls>
          <c:showLegendKey val="0"/>
          <c:showVal val="0"/>
          <c:showCatName val="0"/>
          <c:showSerName val="0"/>
          <c:showPercent val="0"/>
          <c:showBubbleSize val="0"/>
        </c:dLbls>
        <c:gapWidth val="75"/>
        <c:overlap val="-27"/>
        <c:axId val="666076320"/>
        <c:axId val="666076712"/>
      </c:barChart>
      <c:catAx>
        <c:axId val="66607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76712"/>
        <c:crosses val="autoZero"/>
        <c:auto val="1"/>
        <c:lblAlgn val="ctr"/>
        <c:lblOffset val="100"/>
        <c:noMultiLvlLbl val="0"/>
      </c:catAx>
      <c:valAx>
        <c:axId val="666076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7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RQ2d: Processor family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'RQ2'!$C$144</c:f>
              <c:strCache>
                <c:ptCount val="1"/>
                <c:pt idx="0">
                  <c:v>Count</c:v>
                </c:pt>
              </c:strCache>
            </c:strRef>
          </c:tx>
          <c:dPt>
            <c:idx val="0"/>
            <c:bubble3D val="0"/>
            <c:spPr>
              <a:solidFill>
                <a:schemeClr val="accent3">
                  <a:tint val="58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6D14-4A19-8CF3-C93E8C0A8E1D}"/>
              </c:ext>
            </c:extLst>
          </c:dPt>
          <c:dPt>
            <c:idx val="1"/>
            <c:bubble3D val="0"/>
            <c:spPr>
              <a:solidFill>
                <a:schemeClr val="accent3">
                  <a:tint val="86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6D14-4A19-8CF3-C93E8C0A8E1D}"/>
              </c:ext>
            </c:extLst>
          </c:dPt>
          <c:dPt>
            <c:idx val="2"/>
            <c:bubble3D val="0"/>
            <c:spPr>
              <a:solidFill>
                <a:schemeClr val="accent3">
                  <a:shade val="86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6D14-4A19-8CF3-C93E8C0A8E1D}"/>
              </c:ext>
            </c:extLst>
          </c:dPt>
          <c:dPt>
            <c:idx val="3"/>
            <c:bubble3D val="0"/>
            <c:spPr>
              <a:solidFill>
                <a:schemeClr val="accent3">
                  <a:shade val="58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6D14-4A19-8CF3-C93E8C0A8E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'RQ2'!$B$145:$B$148</c:f>
              <c:strCache>
                <c:ptCount val="4"/>
                <c:pt idx="0">
                  <c:v>AVR 8-bit</c:v>
                </c:pt>
                <c:pt idx="1">
                  <c:v>ARM 32-bit</c:v>
                </c:pt>
                <c:pt idx="2">
                  <c:v>MSP430 16-bit</c:v>
                </c:pt>
                <c:pt idx="3">
                  <c:v>Other</c:v>
                </c:pt>
              </c:strCache>
            </c:strRef>
          </c:cat>
          <c:val>
            <c:numRef>
              <c:f>'RQ2'!$C$145:$C$148</c:f>
              <c:numCache>
                <c:formatCode>General</c:formatCode>
                <c:ptCount val="4"/>
                <c:pt idx="0">
                  <c:v>7</c:v>
                </c:pt>
                <c:pt idx="1">
                  <c:v>6</c:v>
                </c:pt>
                <c:pt idx="2">
                  <c:v>5</c:v>
                </c:pt>
                <c:pt idx="3">
                  <c:v>9</c:v>
                </c:pt>
              </c:numCache>
            </c:numRef>
          </c:val>
          <c:extLst xmlns:c16r2="http://schemas.microsoft.com/office/drawing/2015/06/chart">
            <c:ext xmlns:c16="http://schemas.microsoft.com/office/drawing/2014/chart" uri="{C3380CC4-5D6E-409C-BE32-E72D297353CC}">
              <c16:uniqueId val="{00000008-6D14-4A19-8CF3-C93E8C0A8E1D}"/>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100"/>
              <a:t>RQ2d: Processor family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'RQ2'!$J$233</c:f>
              <c:strCache>
                <c:ptCount val="1"/>
                <c:pt idx="0">
                  <c:v>Primary</c:v>
                </c:pt>
              </c:strCache>
            </c:strRef>
          </c:tx>
          <c:spPr>
            <a:solidFill>
              <a:schemeClr val="dk1">
                <a:tint val="88500"/>
              </a:schemeClr>
            </a:solidFill>
            <a:ln>
              <a:noFill/>
            </a:ln>
            <a:effectLst/>
          </c:spPr>
          <c:invertIfNegative val="0"/>
          <c:dLbls>
            <c:dLbl>
              <c:idx val="0"/>
              <c:layout/>
              <c:tx>
                <c:rich>
                  <a:bodyPr/>
                  <a:lstStyle/>
                  <a:p>
                    <a:fld id="{2ACE9494-B370-48CA-8E2E-FD7A63523BD6}" type="CELLRANGE">
                      <a:rPr lang="en-US"/>
                      <a:pPr/>
                      <a:t>[CELLRANGE]</a:t>
                    </a:fld>
                    <a:endParaRPr lang="en-AU"/>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0-B51C-433B-907B-4E5DB35E43C4}"/>
                </c:ext>
                <c:ext xmlns:c15="http://schemas.microsoft.com/office/drawing/2012/chart" uri="{CE6537A1-D6FC-4f65-9D91-7224C49458BB}">
                  <c15:layout/>
                  <c15:dlblFieldTable/>
                  <c15:showDataLabelsRange val="1"/>
                </c:ext>
              </c:extLst>
            </c:dLbl>
            <c:dLbl>
              <c:idx val="1"/>
              <c:layout/>
              <c:tx>
                <c:rich>
                  <a:bodyPr/>
                  <a:lstStyle/>
                  <a:p>
                    <a:fld id="{B02F77AF-70B3-4D15-909F-2833A4144616}" type="CELLRANGE">
                      <a:rPr lang="en-AU"/>
                      <a:pPr/>
                      <a:t>[CELLRANGE]</a:t>
                    </a:fld>
                    <a:endParaRPr lang="en-AU"/>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3E003262-5E78-4A25-98CC-BC4CC3ACD83A}" type="CELLRANGE">
                      <a:rPr lang="en-AU"/>
                      <a:pPr/>
                      <a:t>[CELLRANGE]</a:t>
                    </a:fld>
                    <a:endParaRPr lang="en-AU"/>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'RQ2'!$I$234:$I$236</c:f>
              <c:strCache>
                <c:ptCount val="3"/>
                <c:pt idx="0">
                  <c:v>8-Bit</c:v>
                </c:pt>
                <c:pt idx="1">
                  <c:v>16-Bit</c:v>
                </c:pt>
                <c:pt idx="2">
                  <c:v>32-Bit</c:v>
                </c:pt>
              </c:strCache>
            </c:strRef>
          </c:cat>
          <c:val>
            <c:numRef>
              <c:f>'RQ2'!$J$234:$J$236</c:f>
              <c:numCache>
                <c:formatCode>General</c:formatCode>
                <c:ptCount val="3"/>
                <c:pt idx="0">
                  <c:v>7</c:v>
                </c:pt>
                <c:pt idx="1">
                  <c:v>5</c:v>
                </c:pt>
                <c:pt idx="2">
                  <c:v>6</c:v>
                </c:pt>
              </c:numCache>
            </c:numRef>
          </c:val>
          <c:extLst xmlns:c16r2="http://schemas.microsoft.com/office/drawing/2015/06/chart">
            <c:ext xmlns:c16="http://schemas.microsoft.com/office/drawing/2014/chart" uri="{C3380CC4-5D6E-409C-BE32-E72D297353CC}">
              <c16:uniqueId val="{00000003-B51C-433B-907B-4E5DB35E43C4}"/>
            </c:ext>
            <c:ext xmlns:c15="http://schemas.microsoft.com/office/drawing/2012/chart" uri="{02D57815-91ED-43cb-92C2-25804820EDAC}">
              <c15:datalabelsRange>
                <c15:f>'RQ2'!$L$234:$L$236</c15:f>
                <c15:dlblRangeCache>
                  <c:ptCount val="3"/>
                  <c:pt idx="0">
                    <c:v>AVR</c:v>
                  </c:pt>
                  <c:pt idx="1">
                    <c:v>MSP430</c:v>
                  </c:pt>
                  <c:pt idx="2">
                    <c:v>ARM</c:v>
                  </c:pt>
                </c15:dlblRangeCache>
              </c15:datalabelsRange>
            </c:ext>
          </c:extLst>
        </c:ser>
        <c:ser>
          <c:idx val="1"/>
          <c:order val="1"/>
          <c:tx>
            <c:strRef>
              <c:f>'RQ2'!$K$233</c:f>
              <c:strCache>
                <c:ptCount val="1"/>
                <c:pt idx="0">
                  <c:v>Others</c:v>
                </c:pt>
              </c:strCache>
            </c:strRef>
          </c:tx>
          <c:spPr>
            <a:solidFill>
              <a:schemeClr val="dk1">
                <a:tint val="55000"/>
              </a:schemeClr>
            </a:solidFill>
            <a:ln>
              <a:noFill/>
            </a:ln>
            <a:effectLst/>
          </c:spPr>
          <c:invertIfNegative val="0"/>
          <c:dLbls>
            <c:dLbl>
              <c:idx val="0"/>
              <c:layout/>
              <c:tx>
                <c:rich>
                  <a:bodyPr/>
                  <a:lstStyle/>
                  <a:p>
                    <a:fld id="{3C1600C9-C740-4A5C-922D-BB52CE5EAECC}"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B5265323-E967-4445-A709-DA5C56B07791}"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8458B446-44FE-418A-A252-61B8F9297ACC}" type="CELLRANGE">
                      <a:rPr lang="en-AU"/>
                      <a:pPr/>
                      <a:t>[CELLRANGE]</a:t>
                    </a:fld>
                    <a:endParaRPr lang="en-AU"/>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overflow" horzOverflow="overflow" vert="horz" wrap="square" lIns="0" tIns="19050" rIns="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15:layout/>
                <c15:showDataLabelsRange val="1"/>
                <c15:showLeaderLines val="0"/>
              </c:ext>
            </c:extLst>
          </c:dLbls>
          <c:cat>
            <c:strRef>
              <c:f>'RQ2'!$I$234:$I$236</c:f>
              <c:strCache>
                <c:ptCount val="3"/>
                <c:pt idx="0">
                  <c:v>8-Bit</c:v>
                </c:pt>
                <c:pt idx="1">
                  <c:v>16-Bit</c:v>
                </c:pt>
                <c:pt idx="2">
                  <c:v>32-Bit</c:v>
                </c:pt>
              </c:strCache>
            </c:strRef>
          </c:cat>
          <c:val>
            <c:numRef>
              <c:f>'RQ2'!$K$234:$K$236</c:f>
              <c:numCache>
                <c:formatCode>General</c:formatCode>
                <c:ptCount val="3"/>
                <c:pt idx="0">
                  <c:v>1</c:v>
                </c:pt>
                <c:pt idx="1">
                  <c:v>2</c:v>
                </c:pt>
                <c:pt idx="2">
                  <c:v>6</c:v>
                </c:pt>
              </c:numCache>
            </c:numRef>
          </c:val>
          <c:extLst xmlns:c16r2="http://schemas.microsoft.com/office/drawing/2015/06/chart">
            <c:ext xmlns:c16="http://schemas.microsoft.com/office/drawing/2014/chart" uri="{C3380CC4-5D6E-409C-BE32-E72D297353CC}">
              <c16:uniqueId val="{00000007-B51C-433B-907B-4E5DB35E43C4}"/>
            </c:ext>
            <c:ext xmlns:c15="http://schemas.microsoft.com/office/drawing/2012/chart" uri="{02D57815-91ED-43cb-92C2-25804820EDAC}">
              <c15:datalabelsRange>
                <c15:f>'RQ2'!$M$234:$M$236</c15:f>
                <c15:dlblRangeCache>
                  <c:ptCount val="3"/>
                  <c:pt idx="0">
                    <c:v>8051</c:v>
                  </c:pt>
                  <c:pt idx="1">
                    <c:v>Others</c:v>
                  </c:pt>
                  <c:pt idx="2">
                    <c:v>Others</c:v>
                  </c:pt>
                </c15:dlblRangeCache>
              </c15:datalabelsRange>
            </c:ext>
          </c:extLst>
        </c:ser>
        <c:dLbls>
          <c:showLegendKey val="0"/>
          <c:showVal val="0"/>
          <c:showCatName val="0"/>
          <c:showSerName val="0"/>
          <c:showPercent val="0"/>
          <c:showBubbleSize val="0"/>
        </c:dLbls>
        <c:gapWidth val="75"/>
        <c:overlap val="100"/>
        <c:axId val="667645376"/>
        <c:axId val="667645768"/>
      </c:barChart>
      <c:catAx>
        <c:axId val="6676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5768"/>
        <c:crosses val="autoZero"/>
        <c:auto val="1"/>
        <c:lblAlgn val="ctr"/>
        <c:lblOffset val="100"/>
        <c:noMultiLvlLbl val="0"/>
      </c:catAx>
      <c:valAx>
        <c:axId val="66764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5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100"/>
              <a:t>RQ2b/c: Memory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3">
                <a:alpha val="75000"/>
              </a:schemeClr>
            </a:solidFill>
            <a:ln>
              <a:noFill/>
            </a:ln>
            <a:effectLst/>
          </c:spPr>
          <c:invertIfNegative val="0"/>
          <c:dLbls>
            <c:dLbl>
              <c:idx val="1"/>
              <c:delete val="1"/>
              <c:extLst xmlns:c16r2="http://schemas.microsoft.com/office/drawing/2015/06/chart">
                <c:ext xmlns:c16="http://schemas.microsoft.com/office/drawing/2014/chart" uri="{C3380CC4-5D6E-409C-BE32-E72D297353CC}">
                  <c16:uniqueId val="{00000000-0B7C-4749-893A-110CCD096F96}"/>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01-0B7C-4749-893A-110CCD096F96}"/>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layout/>
                <c15:showLeaderLines val="0"/>
              </c:ext>
            </c:extLst>
          </c:dLbls>
          <c:xVal>
            <c:numRef>
              <c:f>'RQ2'!$B$66:$B$80</c:f>
              <c:numCache>
                <c:formatCode>General</c:formatCode>
                <c:ptCount val="15"/>
                <c:pt idx="0">
                  <c:v>32.25</c:v>
                </c:pt>
                <c:pt idx="1">
                  <c:v>33</c:v>
                </c:pt>
                <c:pt idx="2">
                  <c:v>48</c:v>
                </c:pt>
                <c:pt idx="3">
                  <c:v>64</c:v>
                </c:pt>
                <c:pt idx="4">
                  <c:v>64</c:v>
                </c:pt>
                <c:pt idx="5">
                  <c:v>128</c:v>
                </c:pt>
                <c:pt idx="6">
                  <c:v>128</c:v>
                </c:pt>
                <c:pt idx="7">
                  <c:v>132</c:v>
                </c:pt>
                <c:pt idx="8">
                  <c:v>192</c:v>
                </c:pt>
                <c:pt idx="9">
                  <c:v>208</c:v>
                </c:pt>
                <c:pt idx="10">
                  <c:v>256</c:v>
                </c:pt>
                <c:pt idx="11">
                  <c:v>256</c:v>
                </c:pt>
                <c:pt idx="12">
                  <c:v>512</c:v>
                </c:pt>
                <c:pt idx="13">
                  <c:v>512</c:v>
                </c:pt>
                <c:pt idx="14">
                  <c:v>512</c:v>
                </c:pt>
              </c:numCache>
            </c:numRef>
          </c:xVal>
          <c:yVal>
            <c:numRef>
              <c:f>'RQ2'!$C$66:$C$80</c:f>
              <c:numCache>
                <c:formatCode>General</c:formatCode>
                <c:ptCount val="15"/>
                <c:pt idx="0">
                  <c:v>1.5</c:v>
                </c:pt>
                <c:pt idx="1">
                  <c:v>2</c:v>
                </c:pt>
                <c:pt idx="2">
                  <c:v>10</c:v>
                </c:pt>
                <c:pt idx="3">
                  <c:v>4</c:v>
                </c:pt>
                <c:pt idx="4">
                  <c:v>10</c:v>
                </c:pt>
                <c:pt idx="5">
                  <c:v>8</c:v>
                </c:pt>
                <c:pt idx="6">
                  <c:v>20</c:v>
                </c:pt>
                <c:pt idx="7">
                  <c:v>4</c:v>
                </c:pt>
                <c:pt idx="8">
                  <c:v>96</c:v>
                </c:pt>
                <c:pt idx="9">
                  <c:v>96</c:v>
                </c:pt>
                <c:pt idx="10">
                  <c:v>16</c:v>
                </c:pt>
                <c:pt idx="11">
                  <c:v>64</c:v>
                </c:pt>
                <c:pt idx="12">
                  <c:v>32</c:v>
                </c:pt>
                <c:pt idx="13">
                  <c:v>64</c:v>
                </c:pt>
                <c:pt idx="14">
                  <c:v>256</c:v>
                </c:pt>
              </c:numCache>
            </c:numRef>
          </c:yVal>
          <c:bubbleSize>
            <c:numRef>
              <c:f>'RQ2'!$E$66:$E$80</c:f>
              <c:numCache>
                <c:formatCode>General</c:formatCode>
                <c:ptCount val="15"/>
                <c:pt idx="0">
                  <c:v>1</c:v>
                </c:pt>
                <c:pt idx="1">
                  <c:v>1</c:v>
                </c:pt>
                <c:pt idx="2">
                  <c:v>2</c:v>
                </c:pt>
                <c:pt idx="3">
                  <c:v>1</c:v>
                </c:pt>
                <c:pt idx="4">
                  <c:v>2</c:v>
                </c:pt>
                <c:pt idx="5">
                  <c:v>1</c:v>
                </c:pt>
                <c:pt idx="6">
                  <c:v>1</c:v>
                </c:pt>
                <c:pt idx="7">
                  <c:v>5</c:v>
                </c:pt>
                <c:pt idx="8">
                  <c:v>1</c:v>
                </c:pt>
                <c:pt idx="9">
                  <c:v>1</c:v>
                </c:pt>
                <c:pt idx="10">
                  <c:v>1</c:v>
                </c:pt>
                <c:pt idx="11">
                  <c:v>1</c:v>
                </c:pt>
                <c:pt idx="12">
                  <c:v>1</c:v>
                </c:pt>
                <c:pt idx="13">
                  <c:v>3</c:v>
                </c:pt>
                <c:pt idx="14">
                  <c:v>1</c:v>
                </c:pt>
              </c:numCache>
            </c:numRef>
          </c:bubbleSize>
          <c:bubble3D val="0"/>
          <c:extLst xmlns:c16r2="http://schemas.microsoft.com/office/drawing/2015/06/chart">
            <c:ext xmlns:c16="http://schemas.microsoft.com/office/drawing/2014/chart" uri="{C3380CC4-5D6E-409C-BE32-E72D297353CC}">
              <c16:uniqueId val="{00000002-0B7C-4749-893A-110CCD096F96}"/>
            </c:ext>
          </c:extLst>
        </c:ser>
        <c:dLbls>
          <c:dLblPos val="ctr"/>
          <c:showLegendKey val="0"/>
          <c:showVal val="1"/>
          <c:showCatName val="0"/>
          <c:showSerName val="0"/>
          <c:showPercent val="0"/>
          <c:showBubbleSize val="0"/>
        </c:dLbls>
        <c:bubbleScale val="100"/>
        <c:showNegBubbles val="0"/>
        <c:axId val="667647728"/>
        <c:axId val="667648120"/>
      </c:bubbleChart>
      <c:valAx>
        <c:axId val="667647728"/>
        <c:scaling>
          <c:logBase val="10"/>
          <c:orientation val="minMax"/>
          <c:max val="1000"/>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Non-volatile memory/ROM (kb)</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8120"/>
        <c:crosses val="autoZero"/>
        <c:crossBetween val="midCat"/>
      </c:valAx>
      <c:valAx>
        <c:axId val="667648120"/>
        <c:scaling>
          <c:logBase val="10"/>
          <c:orientation val="minMax"/>
          <c:max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RAM (kb)</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7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RQ3: Use cases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'RQ3'!$D$42</c:f>
              <c:strCache>
                <c:ptCount val="1"/>
                <c:pt idx="0">
                  <c:v>Count</c:v>
                </c:pt>
              </c:strCache>
            </c:strRef>
          </c:tx>
          <c:spPr>
            <a:solidFill>
              <a:schemeClr val="dk1">
                <a:tint val="88500"/>
              </a:schemeClr>
            </a:solidFill>
            <a:ln>
              <a:noFill/>
            </a:ln>
            <a:effectLst/>
          </c:spPr>
          <c:invertIfNegative val="0"/>
          <c:cat>
            <c:strRef>
              <c:f>'RQ3'!$B$43:$B$47</c:f>
              <c:strCache>
                <c:ptCount val="5"/>
                <c:pt idx="0">
                  <c:v>Concurrency</c:v>
                </c:pt>
                <c:pt idx="1">
                  <c:v>Network communication</c:v>
                </c:pt>
                <c:pt idx="2">
                  <c:v>Sensor readings</c:v>
                </c:pt>
                <c:pt idx="3">
                  <c:v>Data flow</c:v>
                </c:pt>
                <c:pt idx="4">
                  <c:v>Others</c:v>
                </c:pt>
              </c:strCache>
            </c:strRef>
          </c:cat>
          <c:val>
            <c:numRef>
              <c:f>'RQ3'!$D$43:$D$47</c:f>
              <c:numCache>
                <c:formatCode>General</c:formatCode>
                <c:ptCount val="5"/>
                <c:pt idx="0">
                  <c:v>15</c:v>
                </c:pt>
                <c:pt idx="1">
                  <c:v>14</c:v>
                </c:pt>
                <c:pt idx="2">
                  <c:v>8</c:v>
                </c:pt>
                <c:pt idx="3">
                  <c:v>7</c:v>
                </c:pt>
                <c:pt idx="4">
                  <c:v>6</c:v>
                </c:pt>
              </c:numCache>
            </c:numRef>
          </c:val>
          <c:extLst xmlns:c16r2="http://schemas.microsoft.com/office/drawing/2015/06/chart">
            <c:ext xmlns:c16="http://schemas.microsoft.com/office/drawing/2014/chart" uri="{C3380CC4-5D6E-409C-BE32-E72D297353CC}">
              <c16:uniqueId val="{00000000-020F-46FF-8F2C-95924FD54DF4}"/>
            </c:ext>
          </c:extLst>
        </c:ser>
        <c:dLbls>
          <c:showLegendKey val="0"/>
          <c:showVal val="0"/>
          <c:showCatName val="0"/>
          <c:showSerName val="0"/>
          <c:showPercent val="0"/>
          <c:showBubbleSize val="0"/>
        </c:dLbls>
        <c:gapWidth val="75"/>
        <c:overlap val="-27"/>
        <c:axId val="667648904"/>
        <c:axId val="667649296"/>
      </c:barChart>
      <c:catAx>
        <c:axId val="66764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9296"/>
        <c:crosses val="autoZero"/>
        <c:auto val="1"/>
        <c:lblAlgn val="ctr"/>
        <c:lblOffset val="100"/>
        <c:noMultiLvlLbl val="0"/>
      </c:catAx>
      <c:valAx>
        <c:axId val="66764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48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0" i="0" baseline="0">
                <a:effectLst/>
              </a:rPr>
              <a:t>RQ3: Use cases</a:t>
            </a:r>
            <a:endParaRPr lang="en-AU" sz="1100">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tx>
            <c:strRef>
              <c:f>'RQ3'!$C$56</c:f>
              <c:strCache>
                <c:ptCount val="1"/>
                <c:pt idx="0">
                  <c:v>Count</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'RQ3'!$B$57:$B$61</c:f>
              <c:strCache>
                <c:ptCount val="5"/>
                <c:pt idx="0">
                  <c:v>Others</c:v>
                </c:pt>
                <c:pt idx="1">
                  <c:v>Data flow</c:v>
                </c:pt>
                <c:pt idx="2">
                  <c:v>Sensor readings</c:v>
                </c:pt>
                <c:pt idx="3">
                  <c:v>Network communication</c:v>
                </c:pt>
                <c:pt idx="4">
                  <c:v>Concurrency</c:v>
                </c:pt>
              </c:strCache>
            </c:strRef>
          </c:cat>
          <c:val>
            <c:numRef>
              <c:f>'RQ3'!$C$57:$C$61</c:f>
              <c:numCache>
                <c:formatCode>General</c:formatCode>
                <c:ptCount val="5"/>
                <c:pt idx="0">
                  <c:v>6</c:v>
                </c:pt>
                <c:pt idx="1">
                  <c:v>7</c:v>
                </c:pt>
                <c:pt idx="2">
                  <c:v>8</c:v>
                </c:pt>
                <c:pt idx="3">
                  <c:v>14</c:v>
                </c:pt>
                <c:pt idx="4">
                  <c:v>15</c:v>
                </c:pt>
              </c:numCache>
            </c:numRef>
          </c:val>
          <c:extLst xmlns:c16r2="http://schemas.microsoft.com/office/drawing/2015/06/chart">
            <c:ext xmlns:c16="http://schemas.microsoft.com/office/drawing/2014/chart" uri="{C3380CC4-5D6E-409C-BE32-E72D297353CC}">
              <c16:uniqueId val="{00000000-6D0E-490E-8EA8-E137D9EECB58}"/>
            </c:ext>
          </c:extLst>
        </c:ser>
        <c:dLbls>
          <c:showLegendKey val="0"/>
          <c:showVal val="0"/>
          <c:showCatName val="0"/>
          <c:showSerName val="0"/>
          <c:showPercent val="0"/>
          <c:showBubbleSize val="0"/>
        </c:dLbls>
        <c:gapWidth val="75"/>
        <c:axId val="667651256"/>
        <c:axId val="667651648"/>
      </c:barChart>
      <c:catAx>
        <c:axId val="667651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51648"/>
        <c:crosses val="autoZero"/>
        <c:auto val="1"/>
        <c:lblAlgn val="ctr"/>
        <c:lblOffset val="100"/>
        <c:noMultiLvlLbl val="0"/>
      </c:catAx>
      <c:valAx>
        <c:axId val="6676516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7651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RQ4: Intended benefits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'RQ4'!$D$42</c:f>
              <c:strCache>
                <c:ptCount val="1"/>
                <c:pt idx="0">
                  <c:v>Count</c:v>
                </c:pt>
              </c:strCache>
            </c:strRef>
          </c:tx>
          <c:spPr>
            <a:solidFill>
              <a:schemeClr val="dk1">
                <a:tint val="88500"/>
              </a:schemeClr>
            </a:solidFill>
            <a:ln>
              <a:noFill/>
            </a:ln>
            <a:effectLst/>
          </c:spPr>
          <c:invertIfNegative val="0"/>
          <c:cat>
            <c:strRef>
              <c:f>'RQ4'!$B$43:$B$47</c:f>
              <c:strCache>
                <c:ptCount val="5"/>
                <c:pt idx="0">
                  <c:v>Code style and simplicity</c:v>
                </c:pt>
                <c:pt idx="1">
                  <c:v>Scheduling</c:v>
                </c:pt>
                <c:pt idx="2">
                  <c:v>Efficiency</c:v>
                </c:pt>
                <c:pt idx="3">
                  <c:v>Portability</c:v>
                </c:pt>
                <c:pt idx="4">
                  <c:v>Other</c:v>
                </c:pt>
              </c:strCache>
            </c:strRef>
          </c:cat>
          <c:val>
            <c:numRef>
              <c:f>'RQ4'!$D$43:$D$47</c:f>
              <c:numCache>
                <c:formatCode>General</c:formatCode>
                <c:ptCount val="5"/>
                <c:pt idx="0">
                  <c:v>11</c:v>
                </c:pt>
                <c:pt idx="1">
                  <c:v>8</c:v>
                </c:pt>
                <c:pt idx="2">
                  <c:v>7</c:v>
                </c:pt>
                <c:pt idx="3">
                  <c:v>2</c:v>
                </c:pt>
                <c:pt idx="4">
                  <c:v>5</c:v>
                </c:pt>
              </c:numCache>
            </c:numRef>
          </c:val>
          <c:extLst xmlns:c16r2="http://schemas.microsoft.com/office/drawing/2015/06/chart">
            <c:ext xmlns:c16="http://schemas.microsoft.com/office/drawing/2014/chart" uri="{C3380CC4-5D6E-409C-BE32-E72D297353CC}">
              <c16:uniqueId val="{00000000-DBFC-4FFE-A825-DD91C9372B02}"/>
            </c:ext>
          </c:extLst>
        </c:ser>
        <c:dLbls>
          <c:showLegendKey val="0"/>
          <c:showVal val="0"/>
          <c:showCatName val="0"/>
          <c:showSerName val="0"/>
          <c:showPercent val="0"/>
          <c:showBubbleSize val="0"/>
        </c:dLbls>
        <c:gapWidth val="75"/>
        <c:overlap val="-27"/>
        <c:axId val="667652432"/>
        <c:axId val="667652824"/>
      </c:barChart>
      <c:catAx>
        <c:axId val="66765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52824"/>
        <c:crosses val="autoZero"/>
        <c:auto val="1"/>
        <c:lblAlgn val="ctr"/>
        <c:lblOffset val="100"/>
        <c:noMultiLvlLbl val="0"/>
      </c:catAx>
      <c:valAx>
        <c:axId val="66765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5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RQ4: Intended benefits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'RQ4'!$D$42</c:f>
              <c:strCache>
                <c:ptCount val="1"/>
                <c:pt idx="0">
                  <c:v>Count</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'RQ4'!$B$53:$B$57</c:f>
              <c:strCache>
                <c:ptCount val="5"/>
                <c:pt idx="0">
                  <c:v>Portability</c:v>
                </c:pt>
                <c:pt idx="1">
                  <c:v>Other</c:v>
                </c:pt>
                <c:pt idx="2">
                  <c:v>Efficiency</c:v>
                </c:pt>
                <c:pt idx="3">
                  <c:v>Scheduling</c:v>
                </c:pt>
                <c:pt idx="4">
                  <c:v>Code style and simplicity</c:v>
                </c:pt>
              </c:strCache>
            </c:strRef>
          </c:cat>
          <c:val>
            <c:numRef>
              <c:f>'RQ4'!$D$53:$D$57</c:f>
              <c:numCache>
                <c:formatCode>General</c:formatCode>
                <c:ptCount val="5"/>
                <c:pt idx="0">
                  <c:v>2</c:v>
                </c:pt>
                <c:pt idx="1">
                  <c:v>5</c:v>
                </c:pt>
                <c:pt idx="2">
                  <c:v>7</c:v>
                </c:pt>
                <c:pt idx="3">
                  <c:v>8</c:v>
                </c:pt>
                <c:pt idx="4">
                  <c:v>11</c:v>
                </c:pt>
              </c:numCache>
            </c:numRef>
          </c:val>
          <c:extLst xmlns:c16r2="http://schemas.microsoft.com/office/drawing/2015/06/chart">
            <c:ext xmlns:c16="http://schemas.microsoft.com/office/drawing/2014/chart" uri="{C3380CC4-5D6E-409C-BE32-E72D297353CC}">
              <c16:uniqueId val="{00000000-D07C-4796-80F6-A47E022E53A2}"/>
            </c:ext>
          </c:extLst>
        </c:ser>
        <c:dLbls>
          <c:showLegendKey val="0"/>
          <c:showVal val="0"/>
          <c:showCatName val="0"/>
          <c:showSerName val="0"/>
          <c:showPercent val="0"/>
          <c:showBubbleSize val="0"/>
        </c:dLbls>
        <c:gapWidth val="75"/>
        <c:axId val="667654784"/>
        <c:axId val="667655176"/>
      </c:barChart>
      <c:catAx>
        <c:axId val="66765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55176"/>
        <c:crosses val="autoZero"/>
        <c:auto val="1"/>
        <c:lblAlgn val="ctr"/>
        <c:lblOffset val="100"/>
        <c:noMultiLvlLbl val="0"/>
      </c:catAx>
      <c:valAx>
        <c:axId val="6676551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765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0.2030392156862745"/>
          <c:y val="5.0925925925925923E-2"/>
          <c:w val="0.76640522875816997"/>
          <c:h val="0.82775444736074655"/>
        </c:manualLayout>
      </c:layout>
      <c:bubbleChart>
        <c:varyColors val="0"/>
        <c:ser>
          <c:idx val="0"/>
          <c:order val="0"/>
          <c:tx>
            <c:strRef>
              <c:f>'RQ5'!$N$111</c:f>
              <c:strCache>
                <c:ptCount val="1"/>
                <c:pt idx="0">
                  <c:v>Managed control flow</c:v>
                </c:pt>
              </c:strCache>
            </c:strRef>
          </c:tx>
          <c:spPr>
            <a:solidFill>
              <a:schemeClr val="accent3">
                <a:tint val="54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'RQ5'!$R$110:$T$110</c:f>
              <c:strCache>
                <c:ptCount val="3"/>
                <c:pt idx="0">
                  <c:v>Native C</c:v>
                </c:pt>
                <c:pt idx="1">
                  <c:v>Non-native C</c:v>
                </c:pt>
                <c:pt idx="2">
                  <c:v>Other</c:v>
                </c:pt>
              </c:strCache>
            </c:strRef>
          </c:xVal>
          <c:yVal>
            <c:numLit>
              <c:formatCode>General</c:formatCode>
              <c:ptCount val="3"/>
              <c:pt idx="0">
                <c:v>3</c:v>
              </c:pt>
              <c:pt idx="1">
                <c:v>3</c:v>
              </c:pt>
              <c:pt idx="2">
                <c:v>3</c:v>
              </c:pt>
            </c:numLit>
          </c:yVal>
          <c:bubbleSize>
            <c:numRef>
              <c:f>'RQ5'!$R$111:$T$111</c:f>
              <c:numCache>
                <c:formatCode>0%</c:formatCode>
                <c:ptCount val="3"/>
                <c:pt idx="0">
                  <c:v>0.8</c:v>
                </c:pt>
                <c:pt idx="1">
                  <c:v>1</c:v>
                </c:pt>
                <c:pt idx="2">
                  <c:v>0.90909090909090906</c:v>
                </c:pt>
              </c:numCache>
            </c:numRef>
          </c:bubbleSize>
          <c:bubble3D val="0"/>
          <c:extLst xmlns:c16r2="http://schemas.microsoft.com/office/drawing/2015/06/chart">
            <c:ext xmlns:c16="http://schemas.microsoft.com/office/drawing/2014/chart" uri="{C3380CC4-5D6E-409C-BE32-E72D297353CC}">
              <c16:uniqueId val="{00000000-0AB2-4519-9026-4412510BBDB8}"/>
            </c:ext>
          </c:extLst>
        </c:ser>
        <c:ser>
          <c:idx val="1"/>
          <c:order val="1"/>
          <c:tx>
            <c:strRef>
              <c:f>'RQ5'!$N$112</c:f>
              <c:strCache>
                <c:ptCount val="1"/>
                <c:pt idx="0">
                  <c:v>Managed variable state</c:v>
                </c:pt>
              </c:strCache>
            </c:strRef>
          </c:tx>
          <c:spPr>
            <a:solidFill>
              <a:schemeClr val="accent3">
                <a:tint val="77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'RQ5'!$R$110:$T$110</c:f>
              <c:strCache>
                <c:ptCount val="3"/>
                <c:pt idx="0">
                  <c:v>Native C</c:v>
                </c:pt>
                <c:pt idx="1">
                  <c:v>Non-native C</c:v>
                </c:pt>
                <c:pt idx="2">
                  <c:v>Other</c:v>
                </c:pt>
              </c:strCache>
            </c:strRef>
          </c:xVal>
          <c:yVal>
            <c:numLit>
              <c:formatCode>General</c:formatCode>
              <c:ptCount val="3"/>
              <c:pt idx="0">
                <c:v>2</c:v>
              </c:pt>
              <c:pt idx="1">
                <c:v>2</c:v>
              </c:pt>
              <c:pt idx="2">
                <c:v>2</c:v>
              </c:pt>
            </c:numLit>
          </c:yVal>
          <c:bubbleSize>
            <c:numRef>
              <c:f>'RQ5'!$R$112:$T$112</c:f>
              <c:numCache>
                <c:formatCode>0%</c:formatCode>
                <c:ptCount val="3"/>
                <c:pt idx="0">
                  <c:v>0</c:v>
                </c:pt>
                <c:pt idx="1">
                  <c:v>1</c:v>
                </c:pt>
                <c:pt idx="2">
                  <c:v>0.90909090909090906</c:v>
                </c:pt>
              </c:numCache>
            </c:numRef>
          </c:bubbleSize>
          <c:bubble3D val="0"/>
          <c:extLst xmlns:c16r2="http://schemas.microsoft.com/office/drawing/2015/06/chart">
            <c:ext xmlns:c16="http://schemas.microsoft.com/office/drawing/2014/chart" uri="{C3380CC4-5D6E-409C-BE32-E72D297353CC}">
              <c16:uniqueId val="{00000001-0AB2-4519-9026-4412510BBDB8}"/>
            </c:ext>
          </c:extLst>
        </c:ser>
        <c:ser>
          <c:idx val="2"/>
          <c:order val="2"/>
          <c:tx>
            <c:strRef>
              <c:f>'RQ5'!$N$113</c:f>
              <c:strCache>
                <c:ptCount val="1"/>
                <c:pt idx="0">
                  <c:v>Stackless</c:v>
                </c:pt>
              </c:strCache>
            </c:strRef>
          </c:tx>
          <c:spPr>
            <a:solidFill>
              <a:schemeClr val="accent3">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'RQ5'!$R$110:$T$110</c:f>
              <c:strCache>
                <c:ptCount val="3"/>
                <c:pt idx="0">
                  <c:v>Native C</c:v>
                </c:pt>
                <c:pt idx="1">
                  <c:v>Non-native C</c:v>
                </c:pt>
                <c:pt idx="2">
                  <c:v>Other</c:v>
                </c:pt>
              </c:strCache>
            </c:strRef>
          </c:xVal>
          <c:yVal>
            <c:numLit>
              <c:formatCode>General</c:formatCode>
              <c:ptCount val="3"/>
              <c:pt idx="0">
                <c:v>1</c:v>
              </c:pt>
              <c:pt idx="1">
                <c:v>1</c:v>
              </c:pt>
              <c:pt idx="2">
                <c:v>1</c:v>
              </c:pt>
            </c:numLit>
          </c:yVal>
          <c:bubbleSize>
            <c:numRef>
              <c:f>'RQ5'!$R$113:$T$113</c:f>
              <c:numCache>
                <c:formatCode>0%</c:formatCode>
                <c:ptCount val="3"/>
                <c:pt idx="0">
                  <c:v>1</c:v>
                </c:pt>
                <c:pt idx="1">
                  <c:v>0.66666666666666663</c:v>
                </c:pt>
                <c:pt idx="2">
                  <c:v>0.18181818181818182</c:v>
                </c:pt>
              </c:numCache>
            </c:numRef>
          </c:bubbleSize>
          <c:bubble3D val="0"/>
          <c:extLst xmlns:c16r2="http://schemas.microsoft.com/office/drawing/2015/06/chart">
            <c:ext xmlns:c16="http://schemas.microsoft.com/office/drawing/2014/chart" uri="{C3380CC4-5D6E-409C-BE32-E72D297353CC}">
              <c16:uniqueId val="{00000002-0AB2-4519-9026-4412510BBDB8}"/>
            </c:ext>
          </c:extLst>
        </c:ser>
        <c:ser>
          <c:idx val="3"/>
          <c:order val="3"/>
          <c:tx>
            <c:v>Y-Axis</c:v>
          </c:tx>
          <c:spPr>
            <a:solidFill>
              <a:schemeClr val="accent3">
                <a:shade val="76000"/>
                <a:alpha val="75000"/>
              </a:schemeClr>
            </a:solidFill>
            <a:ln>
              <a:noFill/>
            </a:ln>
            <a:effectLst/>
          </c:spPr>
          <c:invertIfNegative val="0"/>
          <c:dLbls>
            <c:dLbl>
              <c:idx val="0"/>
              <c:layout/>
              <c:tx>
                <c:rich>
                  <a:bodyPr/>
                  <a:lstStyle/>
                  <a:p>
                    <a:fld id="{8771CF0D-921A-4752-8DA7-D41F5BB2E3D6}" type="CELLRANGE">
                      <a:rPr lang="en-US"/>
                      <a:pPr/>
                      <a:t>[CELLRANGE]</a:t>
                    </a:fld>
                    <a:endParaRPr lang="en-AU"/>
                  </a:p>
                </c:rich>
              </c:tx>
              <c:dLblPos val="l"/>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3-0AB2-4519-9026-4412510BBDB8}"/>
                </c:ext>
                <c:ext xmlns:c15="http://schemas.microsoft.com/office/drawing/2012/chart" uri="{CE6537A1-D6FC-4f65-9D91-7224C49458BB}">
                  <c15:layout/>
                  <c15:dlblFieldTable/>
                  <c15:showDataLabelsRange val="1"/>
                </c:ext>
              </c:extLst>
            </c:dLbl>
            <c:dLbl>
              <c:idx val="1"/>
              <c:layout/>
              <c:tx>
                <c:rich>
                  <a:bodyPr/>
                  <a:lstStyle/>
                  <a:p>
                    <a:fld id="{E0F040F9-1E9A-465F-AD02-E89588E665EB}" type="CELLRANGE">
                      <a:rPr lang="en-AU"/>
                      <a:pPr/>
                      <a:t>[CELLRANGE]</a:t>
                    </a:fld>
                    <a:endParaRPr lang="en-AU"/>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BDAA8E8B-D15F-4F92-A26D-203852E4564E}" type="CELLRANGE">
                      <a:rPr lang="en-AU"/>
                      <a:pPr/>
                      <a:t>[CELLRANGE]</a:t>
                    </a:fld>
                    <a:endParaRPr lang="en-AU"/>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0"/>
              </c:ext>
            </c:extLst>
          </c:dLbls>
          <c:xVal>
            <c:numLit>
              <c:formatCode>General</c:formatCode>
              <c:ptCount val="3"/>
              <c:pt idx="0">
                <c:v>0.5</c:v>
              </c:pt>
              <c:pt idx="1">
                <c:v>0.5</c:v>
              </c:pt>
              <c:pt idx="2">
                <c:v>0.5</c:v>
              </c:pt>
            </c:numLit>
          </c:xVal>
          <c:yVal>
            <c:numLit>
              <c:formatCode>General</c:formatCode>
              <c:ptCount val="3"/>
              <c:pt idx="0">
                <c:v>3</c:v>
              </c:pt>
              <c:pt idx="1">
                <c:v>2</c:v>
              </c:pt>
              <c:pt idx="2">
                <c:v>1</c:v>
              </c:pt>
            </c:numLit>
          </c:yVal>
          <c:bubbleSize>
            <c:numLit>
              <c:formatCode>General</c:formatCode>
              <c:ptCount val="3"/>
              <c:pt idx="0">
                <c:v>0.01</c:v>
              </c:pt>
              <c:pt idx="1">
                <c:v>0.01</c:v>
              </c:pt>
              <c:pt idx="2">
                <c:v>0.01</c:v>
              </c:pt>
            </c:numLit>
          </c:bubbleSize>
          <c:bubble3D val="0"/>
          <c:extLst xmlns:c16r2="http://schemas.microsoft.com/office/drawing/2015/06/chart">
            <c:ext xmlns:c16="http://schemas.microsoft.com/office/drawing/2014/chart" uri="{C3380CC4-5D6E-409C-BE32-E72D297353CC}">
              <c16:uniqueId val="{00000006-0AB2-4519-9026-4412510BBDB8}"/>
            </c:ext>
            <c:ext xmlns:c15="http://schemas.microsoft.com/office/drawing/2012/chart" uri="{02D57815-91ED-43cb-92C2-25804820EDAC}">
              <c15:datalabelsRange>
                <c15:f>'RQ5'!$N$111:$N$113</c15:f>
                <c15:dlblRangeCache>
                  <c:ptCount val="3"/>
                  <c:pt idx="0">
                    <c:v>Managed control flow</c:v>
                  </c:pt>
                  <c:pt idx="1">
                    <c:v>Managed variable state</c:v>
                  </c:pt>
                  <c:pt idx="2">
                    <c:v>Stackless</c:v>
                  </c:pt>
                </c15:dlblRangeCache>
              </c15:datalabelsRange>
            </c:ext>
          </c:extLst>
        </c:ser>
        <c:ser>
          <c:idx val="4"/>
          <c:order val="4"/>
          <c:tx>
            <c:v>X-Axis</c:v>
          </c:tx>
          <c:spPr>
            <a:solidFill>
              <a:schemeClr val="accent3">
                <a:shade val="53000"/>
                <a:alpha val="75000"/>
              </a:schemeClr>
            </a:solidFill>
            <a:ln>
              <a:noFill/>
            </a:ln>
            <a:effectLst/>
          </c:spPr>
          <c:invertIfNegative val="0"/>
          <c:dLbls>
            <c:dLbl>
              <c:idx val="0"/>
              <c:layout/>
              <c:tx>
                <c:rich>
                  <a:bodyPr/>
                  <a:lstStyle/>
                  <a:p>
                    <a:fld id="{EDB83764-790D-4171-9B7C-B5E71F701CFB}" type="CELLRANGE">
                      <a:rPr lang="en-US"/>
                      <a:pPr/>
                      <a:t>[CELLRANGE]</a:t>
                    </a:fld>
                    <a:endParaRPr lang="en-AU"/>
                  </a:p>
                </c:rich>
              </c:tx>
              <c:dLblPos val="b"/>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7-0AB2-4519-9026-4412510BBDB8}"/>
                </c:ext>
                <c:ext xmlns:c15="http://schemas.microsoft.com/office/drawing/2012/chart" uri="{CE6537A1-D6FC-4f65-9D91-7224C49458BB}">
                  <c15:layout/>
                  <c15:dlblFieldTable/>
                  <c15:showDataLabelsRange val="1"/>
                </c:ext>
              </c:extLst>
            </c:dLbl>
            <c:dLbl>
              <c:idx val="1"/>
              <c:layout/>
              <c:tx>
                <c:rich>
                  <a:bodyPr/>
                  <a:lstStyle/>
                  <a:p>
                    <a:fld id="{2756E7E6-B6E1-442C-A6D8-D5B26906C1DA}" type="CELLRANGE">
                      <a:rPr lang="en-AU"/>
                      <a:pPr/>
                      <a:t>[CELLRANGE]</a:t>
                    </a:fld>
                    <a:endParaRPr lang="en-AU"/>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F9F906F8-9817-4DF7-81A1-B719078AACBA}" type="CELLRANGE">
                      <a:rPr lang="en-AU"/>
                      <a:pPr/>
                      <a:t>[CELLRANGE]</a:t>
                    </a:fld>
                    <a:endParaRPr lang="en-AU"/>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Lit>
              <c:formatCode>General</c:formatCode>
              <c:ptCount val="3"/>
              <c:pt idx="0">
                <c:v>1</c:v>
              </c:pt>
              <c:pt idx="1">
                <c:v>2</c:v>
              </c:pt>
              <c:pt idx="2">
                <c:v>3</c:v>
              </c:pt>
            </c:numLit>
          </c:xVal>
          <c:yVal>
            <c:numLit>
              <c:formatCode>General</c:formatCode>
              <c:ptCount val="3"/>
              <c:pt idx="0">
                <c:v>0.5</c:v>
              </c:pt>
              <c:pt idx="1">
                <c:v>0.5</c:v>
              </c:pt>
              <c:pt idx="2">
                <c:v>0.5</c:v>
              </c:pt>
            </c:numLit>
          </c:yVal>
          <c:bubbleSize>
            <c:numLit>
              <c:formatCode>General</c:formatCode>
              <c:ptCount val="3"/>
              <c:pt idx="0">
                <c:v>0.01</c:v>
              </c:pt>
              <c:pt idx="1">
                <c:v>0.01</c:v>
              </c:pt>
              <c:pt idx="2">
                <c:v>0.01</c:v>
              </c:pt>
            </c:numLit>
          </c:bubbleSize>
          <c:bubble3D val="0"/>
          <c:extLst xmlns:c16r2="http://schemas.microsoft.com/office/drawing/2015/06/chart">
            <c:ext xmlns:c16="http://schemas.microsoft.com/office/drawing/2014/chart" uri="{C3380CC4-5D6E-409C-BE32-E72D297353CC}">
              <c16:uniqueId val="{0000000A-0AB2-4519-9026-4412510BBDB8}"/>
            </c:ext>
            <c:ext xmlns:c15="http://schemas.microsoft.com/office/drawing/2012/chart" uri="{02D57815-91ED-43cb-92C2-25804820EDAC}">
              <c15:datalabelsRange>
                <c15:f>'RQ5'!$R$110:$T$110</c15:f>
                <c15:dlblRangeCache>
                  <c:ptCount val="3"/>
                  <c:pt idx="0">
                    <c:v>Native C</c:v>
                  </c:pt>
                  <c:pt idx="1">
                    <c:v>Non-native C</c:v>
                  </c:pt>
                  <c:pt idx="2">
                    <c:v>Other</c:v>
                  </c:pt>
                </c15:dlblRangeCache>
              </c15:datalabelsRange>
            </c:ext>
          </c:extLst>
        </c:ser>
        <c:dLbls>
          <c:showLegendKey val="0"/>
          <c:showVal val="0"/>
          <c:showCatName val="0"/>
          <c:showSerName val="0"/>
          <c:showPercent val="0"/>
          <c:showBubbleSize val="0"/>
        </c:dLbls>
        <c:bubbleScale val="100"/>
        <c:showNegBubbles val="0"/>
        <c:axId val="668593896"/>
        <c:axId val="668594288"/>
      </c:bubbleChart>
      <c:valAx>
        <c:axId val="668593896"/>
        <c:scaling>
          <c:orientation val="minMax"/>
          <c:max val="3.5"/>
          <c:min val="0.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94288"/>
        <c:crosses val="autoZero"/>
        <c:crossBetween val="midCat"/>
      </c:valAx>
      <c:valAx>
        <c:axId val="6685942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93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C356-455A-A8BD-7CC9F7E900B4}"/>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C356-455A-A8BD-7CC9F7E900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'RQ5'!$O$120:$O$121</c:f>
              <c:strCache>
                <c:ptCount val="2"/>
                <c:pt idx="0">
                  <c:v>Stackful</c:v>
                </c:pt>
                <c:pt idx="1">
                  <c:v>Stackless</c:v>
                </c:pt>
              </c:strCache>
            </c:strRef>
          </c:cat>
          <c:val>
            <c:numRef>
              <c:f>'RQ5'!$P$120:$P$121</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C356-455A-A8BD-7CC9F7E900B4}"/>
            </c:ext>
          </c:extLst>
        </c:ser>
        <c:dLbls>
          <c:showLegendKey val="0"/>
          <c:showVal val="0"/>
          <c:showCatName val="0"/>
          <c:showSerName val="0"/>
          <c:showPercent val="0"/>
          <c:showBubbleSize val="0"/>
        </c:dLbls>
        <c:gapWidth val="0"/>
        <c:overlap val="-27"/>
        <c:axId val="669232192"/>
        <c:axId val="669232584"/>
      </c:barChart>
      <c:catAx>
        <c:axId val="6692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2584"/>
        <c:crosses val="autoZero"/>
        <c:auto val="1"/>
        <c:lblAlgn val="ctr"/>
        <c:lblOffset val="100"/>
        <c:noMultiLvlLbl val="0"/>
      </c:catAx>
      <c:valAx>
        <c:axId val="6692325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2192"/>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6D56-4DEE-B1AE-E9028CA755A6}"/>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6D56-4DEE-B1AE-E9028CA755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'RQ5'!$O$120:$O$121</c:f>
              <c:strCache>
                <c:ptCount val="2"/>
                <c:pt idx="0">
                  <c:v>Stackful</c:v>
                </c:pt>
                <c:pt idx="1">
                  <c:v>Stackless</c:v>
                </c:pt>
              </c:strCache>
            </c:strRef>
          </c:cat>
          <c:val>
            <c:numRef>
              <c:f>'RQ5'!$Q$120:$Q$121</c:f>
              <c:numCache>
                <c:formatCode>0%</c:formatCode>
                <c:ptCount val="2"/>
                <c:pt idx="0">
                  <c:v>0.33333333333333337</c:v>
                </c:pt>
                <c:pt idx="1">
                  <c:v>0.66666666666666663</c:v>
                </c:pt>
              </c:numCache>
            </c:numRef>
          </c:val>
          <c:extLst xmlns:c16r2="http://schemas.microsoft.com/office/drawing/2015/06/chart">
            <c:ext xmlns:c16="http://schemas.microsoft.com/office/drawing/2014/chart" uri="{C3380CC4-5D6E-409C-BE32-E72D297353CC}">
              <c16:uniqueId val="{00000004-6D56-4DEE-B1AE-E9028CA755A6}"/>
            </c:ext>
          </c:extLst>
        </c:ser>
        <c:dLbls>
          <c:showLegendKey val="0"/>
          <c:showVal val="0"/>
          <c:showCatName val="0"/>
          <c:showSerName val="0"/>
          <c:showPercent val="0"/>
          <c:showBubbleSize val="0"/>
        </c:dLbls>
        <c:gapWidth val="0"/>
        <c:overlap val="-27"/>
        <c:axId val="669233368"/>
        <c:axId val="669233760"/>
      </c:barChart>
      <c:catAx>
        <c:axId val="66923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3760"/>
        <c:crosses val="autoZero"/>
        <c:auto val="1"/>
        <c:lblAlgn val="ctr"/>
        <c:lblOffset val="100"/>
        <c:noMultiLvlLbl val="0"/>
      </c:catAx>
      <c:valAx>
        <c:axId val="6692337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3368"/>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RQ1b: Implementation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'RQ1'!$B$24</c:f>
              <c:strCache>
                <c:ptCount val="1"/>
                <c:pt idx="0">
                  <c:v>RQ1b: Implementation method</c:v>
                </c:pt>
              </c:strCache>
            </c:strRef>
          </c:tx>
          <c:spPr>
            <a:solidFill>
              <a:schemeClr val="dk1">
                <a:tint val="88500"/>
              </a:schemeClr>
            </a:solidFill>
            <a:ln>
              <a:noFill/>
            </a:ln>
            <a:effectLst/>
          </c:spPr>
          <c:invertIfNegative val="0"/>
          <c:cat>
            <c:strRef>
              <c:f>'RQ1'!$B$45:$B$51</c:f>
              <c:strCache>
                <c:ptCount val="7"/>
                <c:pt idx="0">
                  <c:v>Native</c:v>
                </c:pt>
                <c:pt idx="1">
                  <c:v>Macros</c:v>
                </c:pt>
                <c:pt idx="2">
                  <c:v>Library</c:v>
                </c:pt>
                <c:pt idx="3">
                  <c:v>setjmp/longjmp</c:v>
                </c:pt>
                <c:pt idx="4">
                  <c:v>New language</c:v>
                </c:pt>
                <c:pt idx="5">
                  <c:v>Transpiler</c:v>
                </c:pt>
                <c:pt idx="6">
                  <c:v>Compiler phase</c:v>
                </c:pt>
              </c:strCache>
            </c:strRef>
          </c:cat>
          <c:val>
            <c:numRef>
              <c:f>'RQ1'!$C$45:$C$51</c:f>
              <c:numCache>
                <c:formatCode>General</c:formatCode>
                <c:ptCount val="7"/>
                <c:pt idx="0">
                  <c:v>25</c:v>
                </c:pt>
                <c:pt idx="1">
                  <c:v>12</c:v>
                </c:pt>
                <c:pt idx="2">
                  <c:v>4</c:v>
                </c:pt>
                <c:pt idx="3">
                  <c:v>2</c:v>
                </c:pt>
                <c:pt idx="4">
                  <c:v>2</c:v>
                </c:pt>
                <c:pt idx="5">
                  <c:v>2</c:v>
                </c:pt>
                <c:pt idx="6">
                  <c:v>2</c:v>
                </c:pt>
              </c:numCache>
            </c:numRef>
          </c:val>
          <c:extLst xmlns:c16r2="http://schemas.microsoft.com/office/drawing/2015/06/chart">
            <c:ext xmlns:c16="http://schemas.microsoft.com/office/drawing/2014/chart" uri="{C3380CC4-5D6E-409C-BE32-E72D297353CC}">
              <c16:uniqueId val="{00000000-7126-49D6-BDFF-A905333419B6}"/>
            </c:ext>
          </c:extLst>
        </c:ser>
        <c:dLbls>
          <c:showLegendKey val="0"/>
          <c:showVal val="0"/>
          <c:showCatName val="0"/>
          <c:showSerName val="0"/>
          <c:showPercent val="0"/>
          <c:showBubbleSize val="0"/>
        </c:dLbls>
        <c:gapWidth val="75"/>
        <c:overlap val="-27"/>
        <c:axId val="666078672"/>
        <c:axId val="666079064"/>
      </c:barChart>
      <c:catAx>
        <c:axId val="6660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79064"/>
        <c:crosses val="autoZero"/>
        <c:auto val="1"/>
        <c:lblAlgn val="ctr"/>
        <c:lblOffset val="100"/>
        <c:noMultiLvlLbl val="0"/>
      </c:catAx>
      <c:valAx>
        <c:axId val="666079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CC71-4CA6-AC64-456E4DB1E52C}"/>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CC71-4CA6-AC64-456E4DB1E5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'RQ5'!$O$120:$O$121</c:f>
              <c:strCache>
                <c:ptCount val="2"/>
                <c:pt idx="0">
                  <c:v>Stackful</c:v>
                </c:pt>
                <c:pt idx="1">
                  <c:v>Stackless</c:v>
                </c:pt>
              </c:strCache>
            </c:strRef>
          </c:cat>
          <c:val>
            <c:numRef>
              <c:f>'RQ5'!$R$120:$R$121</c:f>
              <c:numCache>
                <c:formatCode>0%</c:formatCode>
                <c:ptCount val="2"/>
                <c:pt idx="0">
                  <c:v>0.81818181818181812</c:v>
                </c:pt>
                <c:pt idx="1">
                  <c:v>0.18181818181818182</c:v>
                </c:pt>
              </c:numCache>
            </c:numRef>
          </c:val>
          <c:extLst xmlns:c16r2="http://schemas.microsoft.com/office/drawing/2015/06/chart">
            <c:ext xmlns:c16="http://schemas.microsoft.com/office/drawing/2014/chart" uri="{C3380CC4-5D6E-409C-BE32-E72D297353CC}">
              <c16:uniqueId val="{00000004-CC71-4CA6-AC64-456E4DB1E52C}"/>
            </c:ext>
          </c:extLst>
        </c:ser>
        <c:dLbls>
          <c:showLegendKey val="0"/>
          <c:showVal val="0"/>
          <c:showCatName val="0"/>
          <c:showSerName val="0"/>
          <c:showPercent val="0"/>
          <c:showBubbleSize val="0"/>
        </c:dLbls>
        <c:gapWidth val="0"/>
        <c:overlap val="-27"/>
        <c:axId val="669234936"/>
        <c:axId val="669235328"/>
      </c:barChart>
      <c:catAx>
        <c:axId val="66923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5328"/>
        <c:crosses val="autoZero"/>
        <c:auto val="1"/>
        <c:lblAlgn val="ctr"/>
        <c:lblOffset val="100"/>
        <c:noMultiLvlLbl val="0"/>
      </c:catAx>
      <c:valAx>
        <c:axId val="6692353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493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0D63-4055-A272-8DB522C66ED7}"/>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0D63-4055-A272-8DB522C66E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'RQ5'!$O$118:$O$119</c:f>
              <c:strCache>
                <c:ptCount val="2"/>
                <c:pt idx="0">
                  <c:v>Automatic</c:v>
                </c:pt>
                <c:pt idx="1">
                  <c:v>Manual</c:v>
                </c:pt>
              </c:strCache>
            </c:strRef>
          </c:cat>
          <c:val>
            <c:numRef>
              <c:f>'RQ5'!$P$118:$P$119</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0D63-4055-A272-8DB522C66ED7}"/>
            </c:ext>
          </c:extLst>
        </c:ser>
        <c:dLbls>
          <c:showLegendKey val="0"/>
          <c:showVal val="0"/>
          <c:showCatName val="0"/>
          <c:showSerName val="0"/>
          <c:showPercent val="0"/>
          <c:showBubbleSize val="0"/>
        </c:dLbls>
        <c:gapWidth val="0"/>
        <c:overlap val="-27"/>
        <c:axId val="669235720"/>
        <c:axId val="669236112"/>
      </c:barChart>
      <c:catAx>
        <c:axId val="66923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6112"/>
        <c:crosses val="autoZero"/>
        <c:auto val="1"/>
        <c:lblAlgn val="ctr"/>
        <c:lblOffset val="100"/>
        <c:noMultiLvlLbl val="0"/>
      </c:catAx>
      <c:valAx>
        <c:axId val="6692361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5720"/>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A701-41C9-B469-EB4FFAB711F6}"/>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A701-41C9-B469-EB4FFAB711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'RQ5'!$O$118:$O$119</c:f>
              <c:strCache>
                <c:ptCount val="2"/>
                <c:pt idx="0">
                  <c:v>Automatic</c:v>
                </c:pt>
                <c:pt idx="1">
                  <c:v>Manual</c:v>
                </c:pt>
              </c:strCache>
            </c:strRef>
          </c:cat>
          <c:val>
            <c:numRef>
              <c:f>'RQ5'!$Q$118:$Q$119</c:f>
              <c:numCache>
                <c:formatCode>0%</c:formatCode>
                <c:ptCount val="2"/>
                <c:pt idx="0">
                  <c:v>1</c:v>
                </c:pt>
                <c:pt idx="1">
                  <c:v>0</c:v>
                </c:pt>
              </c:numCache>
            </c:numRef>
          </c:val>
          <c:extLst xmlns:c16r2="http://schemas.microsoft.com/office/drawing/2015/06/chart">
            <c:ext xmlns:c16="http://schemas.microsoft.com/office/drawing/2014/chart" uri="{C3380CC4-5D6E-409C-BE32-E72D297353CC}">
              <c16:uniqueId val="{00000004-A701-41C9-B469-EB4FFAB711F6}"/>
            </c:ext>
          </c:extLst>
        </c:ser>
        <c:dLbls>
          <c:showLegendKey val="0"/>
          <c:showVal val="0"/>
          <c:showCatName val="0"/>
          <c:showSerName val="0"/>
          <c:showPercent val="0"/>
          <c:showBubbleSize val="0"/>
        </c:dLbls>
        <c:gapWidth val="0"/>
        <c:overlap val="-27"/>
        <c:axId val="669236896"/>
        <c:axId val="669237288"/>
      </c:barChart>
      <c:catAx>
        <c:axId val="66923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7288"/>
        <c:crosses val="autoZero"/>
        <c:auto val="1"/>
        <c:lblAlgn val="ctr"/>
        <c:lblOffset val="100"/>
        <c:noMultiLvlLbl val="0"/>
      </c:catAx>
      <c:valAx>
        <c:axId val="66923728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68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839B-44D4-BDD3-19F9D5395056}"/>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839B-44D4-BDD3-19F9D53950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'RQ5'!$O$118:$O$119</c:f>
              <c:strCache>
                <c:ptCount val="2"/>
                <c:pt idx="0">
                  <c:v>Automatic</c:v>
                </c:pt>
                <c:pt idx="1">
                  <c:v>Manual</c:v>
                </c:pt>
              </c:strCache>
            </c:strRef>
          </c:cat>
          <c:val>
            <c:numRef>
              <c:f>'RQ5'!$R$118:$R$119</c:f>
              <c:numCache>
                <c:formatCode>0%</c:formatCode>
                <c:ptCount val="2"/>
                <c:pt idx="0">
                  <c:v>0.90909090909090906</c:v>
                </c:pt>
                <c:pt idx="1">
                  <c:v>9.0909090909090939E-2</c:v>
                </c:pt>
              </c:numCache>
            </c:numRef>
          </c:val>
          <c:extLst xmlns:c16r2="http://schemas.microsoft.com/office/drawing/2015/06/chart">
            <c:ext xmlns:c16="http://schemas.microsoft.com/office/drawing/2014/chart" uri="{C3380CC4-5D6E-409C-BE32-E72D297353CC}">
              <c16:uniqueId val="{00000004-839B-44D4-BDD3-19F9D5395056}"/>
            </c:ext>
          </c:extLst>
        </c:ser>
        <c:dLbls>
          <c:showLegendKey val="0"/>
          <c:showVal val="0"/>
          <c:showCatName val="0"/>
          <c:showSerName val="0"/>
          <c:showPercent val="0"/>
          <c:showBubbleSize val="0"/>
        </c:dLbls>
        <c:gapWidth val="0"/>
        <c:overlap val="-27"/>
        <c:axId val="669238072"/>
        <c:axId val="669238464"/>
      </c:barChart>
      <c:catAx>
        <c:axId val="6692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8464"/>
        <c:crosses val="autoZero"/>
        <c:auto val="1"/>
        <c:lblAlgn val="ctr"/>
        <c:lblOffset val="100"/>
        <c:noMultiLvlLbl val="0"/>
      </c:catAx>
      <c:valAx>
        <c:axId val="6692384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8072"/>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3FDB-4F6C-86A5-5DEF771E4AD7}"/>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3FDB-4F6C-86A5-5DEF771E4A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'RQ5'!$O$116:$O$117</c:f>
              <c:strCache>
                <c:ptCount val="2"/>
                <c:pt idx="0">
                  <c:v>Automatic</c:v>
                </c:pt>
                <c:pt idx="1">
                  <c:v>Manual</c:v>
                </c:pt>
              </c:strCache>
            </c:strRef>
          </c:cat>
          <c:val>
            <c:numRef>
              <c:f>'RQ5'!$P$116:$P$117</c:f>
              <c:numCache>
                <c:formatCode>0%</c:formatCode>
                <c:ptCount val="2"/>
                <c:pt idx="0">
                  <c:v>0.8</c:v>
                </c:pt>
                <c:pt idx="1">
                  <c:v>0.19999999999999996</c:v>
                </c:pt>
              </c:numCache>
            </c:numRef>
          </c:val>
          <c:extLst xmlns:c16r2="http://schemas.microsoft.com/office/drawing/2015/06/chart">
            <c:ext xmlns:c16="http://schemas.microsoft.com/office/drawing/2014/chart" uri="{C3380CC4-5D6E-409C-BE32-E72D297353CC}">
              <c16:uniqueId val="{00000004-3FDB-4F6C-86A5-5DEF771E4AD7}"/>
            </c:ext>
          </c:extLst>
        </c:ser>
        <c:dLbls>
          <c:showLegendKey val="0"/>
          <c:showVal val="0"/>
          <c:showCatName val="0"/>
          <c:showSerName val="0"/>
          <c:showPercent val="0"/>
          <c:showBubbleSize val="0"/>
        </c:dLbls>
        <c:gapWidth val="0"/>
        <c:overlap val="-27"/>
        <c:axId val="669239248"/>
        <c:axId val="669239640"/>
      </c:barChart>
      <c:catAx>
        <c:axId val="66923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9640"/>
        <c:crosses val="autoZero"/>
        <c:auto val="1"/>
        <c:lblAlgn val="ctr"/>
        <c:lblOffset val="100"/>
        <c:noMultiLvlLbl val="0"/>
      </c:catAx>
      <c:valAx>
        <c:axId val="6692396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9248"/>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2258-4235-9B7C-6A03817A9384}"/>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2258-4235-9B7C-6A03817A9384}"/>
              </c:ext>
            </c:extLst>
          </c:dPt>
          <c:dLbls>
            <c:dLbl>
              <c:idx val="0"/>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2258-4235-9B7C-6A03817A938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'RQ5'!$O$116:$O$117</c:f>
              <c:strCache>
                <c:ptCount val="2"/>
                <c:pt idx="0">
                  <c:v>Automatic</c:v>
                </c:pt>
                <c:pt idx="1">
                  <c:v>Manual</c:v>
                </c:pt>
              </c:strCache>
            </c:strRef>
          </c:cat>
          <c:val>
            <c:numRef>
              <c:f>'RQ5'!$Q$116:$Q$117</c:f>
              <c:numCache>
                <c:formatCode>0%</c:formatCode>
                <c:ptCount val="2"/>
                <c:pt idx="0">
                  <c:v>1</c:v>
                </c:pt>
                <c:pt idx="1">
                  <c:v>0</c:v>
                </c:pt>
              </c:numCache>
            </c:numRef>
          </c:val>
          <c:extLst xmlns:c16r2="http://schemas.microsoft.com/office/drawing/2015/06/chart">
            <c:ext xmlns:c16="http://schemas.microsoft.com/office/drawing/2014/chart" uri="{C3380CC4-5D6E-409C-BE32-E72D297353CC}">
              <c16:uniqueId val="{00000004-2258-4235-9B7C-6A03817A9384}"/>
            </c:ext>
          </c:extLst>
        </c:ser>
        <c:dLbls>
          <c:showLegendKey val="0"/>
          <c:showVal val="0"/>
          <c:showCatName val="0"/>
          <c:showSerName val="0"/>
          <c:showPercent val="0"/>
          <c:showBubbleSize val="0"/>
        </c:dLbls>
        <c:gapWidth val="0"/>
        <c:overlap val="-27"/>
        <c:axId val="669240424"/>
        <c:axId val="669879024"/>
      </c:barChart>
      <c:catAx>
        <c:axId val="669240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79024"/>
        <c:crosses val="autoZero"/>
        <c:auto val="1"/>
        <c:lblAlgn val="ctr"/>
        <c:lblOffset val="100"/>
        <c:noMultiLvlLbl val="0"/>
      </c:catAx>
      <c:valAx>
        <c:axId val="6698790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40424"/>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E409-4B2A-A416-4A4C67D257DB}"/>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E409-4B2A-A416-4A4C67D257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'RQ5'!$O$116:$O$117</c:f>
              <c:strCache>
                <c:ptCount val="2"/>
                <c:pt idx="0">
                  <c:v>Automatic</c:v>
                </c:pt>
                <c:pt idx="1">
                  <c:v>Manual</c:v>
                </c:pt>
              </c:strCache>
            </c:strRef>
          </c:cat>
          <c:val>
            <c:numRef>
              <c:f>'RQ5'!$R$116:$R$117</c:f>
              <c:numCache>
                <c:formatCode>0%</c:formatCode>
                <c:ptCount val="2"/>
                <c:pt idx="0">
                  <c:v>0.90909090909090906</c:v>
                </c:pt>
                <c:pt idx="1">
                  <c:v>9.0909090909090939E-2</c:v>
                </c:pt>
              </c:numCache>
            </c:numRef>
          </c:val>
          <c:extLst xmlns:c16r2="http://schemas.microsoft.com/office/drawing/2015/06/chart">
            <c:ext xmlns:c16="http://schemas.microsoft.com/office/drawing/2014/chart" uri="{C3380CC4-5D6E-409C-BE32-E72D297353CC}">
              <c16:uniqueId val="{00000004-E409-4B2A-A416-4A4C67D257DB}"/>
            </c:ext>
          </c:extLst>
        </c:ser>
        <c:dLbls>
          <c:showLegendKey val="0"/>
          <c:showVal val="0"/>
          <c:showCatName val="0"/>
          <c:showSerName val="0"/>
          <c:showPercent val="0"/>
          <c:showBubbleSize val="0"/>
        </c:dLbls>
        <c:gapWidth val="0"/>
        <c:overlap val="-27"/>
        <c:axId val="669879808"/>
        <c:axId val="669880200"/>
      </c:barChart>
      <c:catAx>
        <c:axId val="66987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80200"/>
        <c:crosses val="autoZero"/>
        <c:auto val="1"/>
        <c:lblAlgn val="ctr"/>
        <c:lblOffset val="100"/>
        <c:noMultiLvlLbl val="0"/>
      </c:catAx>
      <c:valAx>
        <c:axId val="6698802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79808"/>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C356-455A-A8BD-7CC9F7E900B4}"/>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C356-455A-A8BD-7CC9F7E900B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'RQ5'!$O$120:$O$121</c:f>
              <c:strCache>
                <c:ptCount val="2"/>
                <c:pt idx="0">
                  <c:v>Stackful</c:v>
                </c:pt>
                <c:pt idx="1">
                  <c:v>Stackless</c:v>
                </c:pt>
              </c:strCache>
            </c:strRef>
          </c:cat>
          <c:val>
            <c:numRef>
              <c:f>'RQ5'!$P$120:$P$121</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C356-455A-A8BD-7CC9F7E900B4}"/>
            </c:ext>
          </c:extLst>
        </c:ser>
        <c:dLbls>
          <c:showLegendKey val="0"/>
          <c:showVal val="0"/>
          <c:showCatName val="0"/>
          <c:showSerName val="0"/>
          <c:showPercent val="0"/>
          <c:showBubbleSize val="0"/>
        </c:dLbls>
        <c:gapWidth val="0"/>
        <c:overlap val="-27"/>
        <c:axId val="669880984"/>
        <c:axId val="669881376"/>
      </c:barChart>
      <c:catAx>
        <c:axId val="669880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9881376"/>
        <c:crosses val="autoZero"/>
        <c:auto val="1"/>
        <c:lblAlgn val="ctr"/>
        <c:lblOffset val="100"/>
        <c:noMultiLvlLbl val="0"/>
      </c:catAx>
      <c:valAx>
        <c:axId val="6698813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80984"/>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6D56-4DEE-B1AE-E9028CA755A6}"/>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6D56-4DEE-B1AE-E9028CA755A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'RQ5'!$O$120:$O$121</c:f>
              <c:strCache>
                <c:ptCount val="2"/>
                <c:pt idx="0">
                  <c:v>Stackful</c:v>
                </c:pt>
                <c:pt idx="1">
                  <c:v>Stackless</c:v>
                </c:pt>
              </c:strCache>
            </c:strRef>
          </c:cat>
          <c:val>
            <c:numRef>
              <c:f>'RQ5'!$Q$120:$Q$121</c:f>
              <c:numCache>
                <c:formatCode>0%</c:formatCode>
                <c:ptCount val="2"/>
                <c:pt idx="0">
                  <c:v>0.33333333333333337</c:v>
                </c:pt>
                <c:pt idx="1">
                  <c:v>0.66666666666666663</c:v>
                </c:pt>
              </c:numCache>
            </c:numRef>
          </c:val>
          <c:extLst xmlns:c16r2="http://schemas.microsoft.com/office/drawing/2015/06/chart">
            <c:ext xmlns:c16="http://schemas.microsoft.com/office/drawing/2014/chart" uri="{C3380CC4-5D6E-409C-BE32-E72D297353CC}">
              <c16:uniqueId val="{00000004-6D56-4DEE-B1AE-E9028CA755A6}"/>
            </c:ext>
          </c:extLst>
        </c:ser>
        <c:dLbls>
          <c:showLegendKey val="0"/>
          <c:showVal val="0"/>
          <c:showCatName val="0"/>
          <c:showSerName val="0"/>
          <c:showPercent val="0"/>
          <c:showBubbleSize val="0"/>
        </c:dLbls>
        <c:gapWidth val="0"/>
        <c:overlap val="-27"/>
        <c:axId val="669882160"/>
        <c:axId val="669882552"/>
      </c:barChart>
      <c:catAx>
        <c:axId val="66988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9882552"/>
        <c:crosses val="autoZero"/>
        <c:auto val="1"/>
        <c:lblAlgn val="ctr"/>
        <c:lblOffset val="100"/>
        <c:noMultiLvlLbl val="0"/>
      </c:catAx>
      <c:valAx>
        <c:axId val="6698825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82160"/>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CC71-4CA6-AC64-456E4DB1E52C}"/>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CC71-4CA6-AC64-456E4DB1E5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'RQ5'!$O$120:$O$121</c:f>
              <c:strCache>
                <c:ptCount val="2"/>
                <c:pt idx="0">
                  <c:v>Stackful</c:v>
                </c:pt>
                <c:pt idx="1">
                  <c:v>Stackless</c:v>
                </c:pt>
              </c:strCache>
            </c:strRef>
          </c:cat>
          <c:val>
            <c:numRef>
              <c:f>'RQ5'!$R$120:$R$121</c:f>
              <c:numCache>
                <c:formatCode>0%</c:formatCode>
                <c:ptCount val="2"/>
                <c:pt idx="0">
                  <c:v>0.81818181818181812</c:v>
                </c:pt>
                <c:pt idx="1">
                  <c:v>0.18181818181818182</c:v>
                </c:pt>
              </c:numCache>
            </c:numRef>
          </c:val>
          <c:extLst xmlns:c16r2="http://schemas.microsoft.com/office/drawing/2015/06/chart">
            <c:ext xmlns:c16="http://schemas.microsoft.com/office/drawing/2014/chart" uri="{C3380CC4-5D6E-409C-BE32-E72D297353CC}">
              <c16:uniqueId val="{00000004-CC71-4CA6-AC64-456E4DB1E52C}"/>
            </c:ext>
          </c:extLst>
        </c:ser>
        <c:dLbls>
          <c:showLegendKey val="0"/>
          <c:showVal val="0"/>
          <c:showCatName val="0"/>
          <c:showSerName val="0"/>
          <c:showPercent val="0"/>
          <c:showBubbleSize val="0"/>
        </c:dLbls>
        <c:gapWidth val="0"/>
        <c:overlap val="-27"/>
        <c:axId val="669883336"/>
        <c:axId val="669883728"/>
      </c:barChart>
      <c:catAx>
        <c:axId val="66988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9883728"/>
        <c:crosses val="autoZero"/>
        <c:auto val="1"/>
        <c:lblAlgn val="ctr"/>
        <c:lblOffset val="100"/>
        <c:noMultiLvlLbl val="0"/>
      </c:catAx>
      <c:valAx>
        <c:axId val="669883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8333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RQ1c: Operating system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'RQ1'!$B$54</c:f>
              <c:strCache>
                <c:ptCount val="1"/>
                <c:pt idx="0">
                  <c:v>RQ1c: Operating system</c:v>
                </c:pt>
              </c:strCache>
            </c:strRef>
          </c:tx>
          <c:spPr>
            <a:solidFill>
              <a:schemeClr val="dk1">
                <a:tint val="88500"/>
              </a:schemeClr>
            </a:solidFill>
            <a:ln>
              <a:noFill/>
            </a:ln>
            <a:effectLst/>
          </c:spPr>
          <c:invertIfNegative val="0"/>
          <c:cat>
            <c:strRef>
              <c:f>'RQ1'!$B$72:$B$78</c:f>
              <c:strCache>
                <c:ptCount val="7"/>
                <c:pt idx="0">
                  <c:v>Contiki</c:v>
                </c:pt>
                <c:pt idx="1">
                  <c:v>TinyOS</c:v>
                </c:pt>
                <c:pt idx="2">
                  <c:v>Unique</c:v>
                </c:pt>
                <c:pt idx="3">
                  <c:v>Generated</c:v>
                </c:pt>
                <c:pt idx="4">
                  <c:v>Not specified</c:v>
                </c:pt>
                <c:pt idx="5">
                  <c:v>FreeRTOS</c:v>
                </c:pt>
                <c:pt idx="6">
                  <c:v>Other</c:v>
                </c:pt>
              </c:strCache>
            </c:strRef>
          </c:cat>
          <c:val>
            <c:numRef>
              <c:f>'RQ1'!$C$72:$C$78</c:f>
              <c:numCache>
                <c:formatCode>General</c:formatCode>
                <c:ptCount val="7"/>
                <c:pt idx="0">
                  <c:v>9</c:v>
                </c:pt>
                <c:pt idx="1">
                  <c:v>8</c:v>
                </c:pt>
                <c:pt idx="2">
                  <c:v>6</c:v>
                </c:pt>
                <c:pt idx="3">
                  <c:v>3</c:v>
                </c:pt>
                <c:pt idx="4">
                  <c:v>2</c:v>
                </c:pt>
                <c:pt idx="5">
                  <c:v>2</c:v>
                </c:pt>
                <c:pt idx="6">
                  <c:v>5</c:v>
                </c:pt>
              </c:numCache>
            </c:numRef>
          </c:val>
          <c:extLst xmlns:c16r2="http://schemas.microsoft.com/office/drawing/2015/06/chart">
            <c:ext xmlns:c16="http://schemas.microsoft.com/office/drawing/2014/chart" uri="{C3380CC4-5D6E-409C-BE32-E72D297353CC}">
              <c16:uniqueId val="{00000000-BAFE-4373-B3F5-B579E99EA08D}"/>
            </c:ext>
          </c:extLst>
        </c:ser>
        <c:dLbls>
          <c:showLegendKey val="0"/>
          <c:showVal val="0"/>
          <c:showCatName val="0"/>
          <c:showSerName val="0"/>
          <c:showPercent val="0"/>
          <c:showBubbleSize val="0"/>
        </c:dLbls>
        <c:gapWidth val="75"/>
        <c:overlap val="-27"/>
        <c:axId val="666079848"/>
        <c:axId val="666080240"/>
      </c:barChart>
      <c:catAx>
        <c:axId val="66607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80240"/>
        <c:crosses val="autoZero"/>
        <c:auto val="1"/>
        <c:lblAlgn val="ctr"/>
        <c:lblOffset val="100"/>
        <c:noMultiLvlLbl val="0"/>
      </c:catAx>
      <c:valAx>
        <c:axId val="66608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79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0D63-4055-A272-8DB522C66ED7}"/>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0D63-4055-A272-8DB522C66ED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'RQ5'!$O$118:$O$119</c:f>
              <c:strCache>
                <c:ptCount val="2"/>
                <c:pt idx="0">
                  <c:v>Automatic</c:v>
                </c:pt>
                <c:pt idx="1">
                  <c:v>Manual</c:v>
                </c:pt>
              </c:strCache>
            </c:strRef>
          </c:cat>
          <c:val>
            <c:numRef>
              <c:f>'RQ5'!$P$118:$P$119</c:f>
              <c:numCache>
                <c:formatCode>0%</c:formatCode>
                <c:ptCount val="2"/>
                <c:pt idx="0">
                  <c:v>0</c:v>
                </c:pt>
                <c:pt idx="1">
                  <c:v>1</c:v>
                </c:pt>
              </c:numCache>
            </c:numRef>
          </c:val>
          <c:extLst xmlns:c16r2="http://schemas.microsoft.com/office/drawing/2015/06/chart">
            <c:ext xmlns:c16="http://schemas.microsoft.com/office/drawing/2014/chart" uri="{C3380CC4-5D6E-409C-BE32-E72D297353CC}">
              <c16:uniqueId val="{00000004-0D63-4055-A272-8DB522C66ED7}"/>
            </c:ext>
          </c:extLst>
        </c:ser>
        <c:dLbls>
          <c:showLegendKey val="0"/>
          <c:showVal val="0"/>
          <c:showCatName val="0"/>
          <c:showSerName val="0"/>
          <c:showPercent val="0"/>
          <c:showBubbleSize val="0"/>
        </c:dLbls>
        <c:gapWidth val="0"/>
        <c:overlap val="-27"/>
        <c:axId val="669884512"/>
        <c:axId val="669884904"/>
      </c:barChart>
      <c:catAx>
        <c:axId val="66988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9884904"/>
        <c:crosses val="autoZero"/>
        <c:auto val="1"/>
        <c:lblAlgn val="ctr"/>
        <c:lblOffset val="100"/>
        <c:noMultiLvlLbl val="0"/>
      </c:catAx>
      <c:valAx>
        <c:axId val="6698849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84512"/>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A701-41C9-B469-EB4FFAB711F6}"/>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A701-41C9-B469-EB4FFAB711F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'RQ5'!$O$118:$O$119</c:f>
              <c:strCache>
                <c:ptCount val="2"/>
                <c:pt idx="0">
                  <c:v>Automatic</c:v>
                </c:pt>
                <c:pt idx="1">
                  <c:v>Manual</c:v>
                </c:pt>
              </c:strCache>
            </c:strRef>
          </c:cat>
          <c:val>
            <c:numRef>
              <c:f>'RQ5'!$Q$118:$Q$119</c:f>
              <c:numCache>
                <c:formatCode>0%</c:formatCode>
                <c:ptCount val="2"/>
                <c:pt idx="0">
                  <c:v>1</c:v>
                </c:pt>
                <c:pt idx="1">
                  <c:v>0</c:v>
                </c:pt>
              </c:numCache>
            </c:numRef>
          </c:val>
          <c:extLst xmlns:c16r2="http://schemas.microsoft.com/office/drawing/2015/06/chart">
            <c:ext xmlns:c16="http://schemas.microsoft.com/office/drawing/2014/chart" uri="{C3380CC4-5D6E-409C-BE32-E72D297353CC}">
              <c16:uniqueId val="{00000004-A701-41C9-B469-EB4FFAB711F6}"/>
            </c:ext>
          </c:extLst>
        </c:ser>
        <c:dLbls>
          <c:showLegendKey val="0"/>
          <c:showVal val="0"/>
          <c:showCatName val="0"/>
          <c:showSerName val="0"/>
          <c:showPercent val="0"/>
          <c:showBubbleSize val="0"/>
        </c:dLbls>
        <c:gapWidth val="0"/>
        <c:overlap val="-27"/>
        <c:axId val="669885688"/>
        <c:axId val="669886080"/>
      </c:barChart>
      <c:catAx>
        <c:axId val="66988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9886080"/>
        <c:crosses val="autoZero"/>
        <c:auto val="1"/>
        <c:lblAlgn val="ctr"/>
        <c:lblOffset val="100"/>
        <c:noMultiLvlLbl val="0"/>
      </c:catAx>
      <c:valAx>
        <c:axId val="6698860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85688"/>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839B-44D4-BDD3-19F9D5395056}"/>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839B-44D4-BDD3-19F9D539505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'RQ5'!$O$118:$O$119</c:f>
              <c:strCache>
                <c:ptCount val="2"/>
                <c:pt idx="0">
                  <c:v>Automatic</c:v>
                </c:pt>
                <c:pt idx="1">
                  <c:v>Manual</c:v>
                </c:pt>
              </c:strCache>
            </c:strRef>
          </c:cat>
          <c:val>
            <c:numRef>
              <c:f>'RQ5'!$R$118:$R$119</c:f>
              <c:numCache>
                <c:formatCode>0%</c:formatCode>
                <c:ptCount val="2"/>
                <c:pt idx="0">
                  <c:v>0.90909090909090906</c:v>
                </c:pt>
                <c:pt idx="1">
                  <c:v>9.0909090909090939E-2</c:v>
                </c:pt>
              </c:numCache>
            </c:numRef>
          </c:val>
          <c:extLst xmlns:c16r2="http://schemas.microsoft.com/office/drawing/2015/06/chart">
            <c:ext xmlns:c16="http://schemas.microsoft.com/office/drawing/2014/chart" uri="{C3380CC4-5D6E-409C-BE32-E72D297353CC}">
              <c16:uniqueId val="{00000004-839B-44D4-BDD3-19F9D5395056}"/>
            </c:ext>
          </c:extLst>
        </c:ser>
        <c:dLbls>
          <c:showLegendKey val="0"/>
          <c:showVal val="0"/>
          <c:showCatName val="0"/>
          <c:showSerName val="0"/>
          <c:showPercent val="0"/>
          <c:showBubbleSize val="0"/>
        </c:dLbls>
        <c:gapWidth val="0"/>
        <c:overlap val="-27"/>
        <c:axId val="670392224"/>
        <c:axId val="670392616"/>
      </c:barChart>
      <c:catAx>
        <c:axId val="6703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0392616"/>
        <c:crosses val="autoZero"/>
        <c:auto val="1"/>
        <c:lblAlgn val="ctr"/>
        <c:lblOffset val="100"/>
        <c:noMultiLvlLbl val="0"/>
      </c:catAx>
      <c:valAx>
        <c:axId val="6703926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92224"/>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3FDB-4F6C-86A5-5DEF771E4AD7}"/>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3FDB-4F6C-86A5-5DEF771E4AD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'RQ5'!$O$116:$O$117</c:f>
              <c:strCache>
                <c:ptCount val="2"/>
                <c:pt idx="0">
                  <c:v>Automatic</c:v>
                </c:pt>
                <c:pt idx="1">
                  <c:v>Manual</c:v>
                </c:pt>
              </c:strCache>
            </c:strRef>
          </c:cat>
          <c:val>
            <c:numRef>
              <c:f>'RQ5'!$P$116:$P$117</c:f>
              <c:numCache>
                <c:formatCode>0%</c:formatCode>
                <c:ptCount val="2"/>
                <c:pt idx="0">
                  <c:v>0.8</c:v>
                </c:pt>
                <c:pt idx="1">
                  <c:v>0.19999999999999996</c:v>
                </c:pt>
              </c:numCache>
            </c:numRef>
          </c:val>
          <c:extLst xmlns:c16r2="http://schemas.microsoft.com/office/drawing/2015/06/chart">
            <c:ext xmlns:c16="http://schemas.microsoft.com/office/drawing/2014/chart" uri="{C3380CC4-5D6E-409C-BE32-E72D297353CC}">
              <c16:uniqueId val="{00000004-3FDB-4F6C-86A5-5DEF771E4AD7}"/>
            </c:ext>
          </c:extLst>
        </c:ser>
        <c:dLbls>
          <c:showLegendKey val="0"/>
          <c:showVal val="0"/>
          <c:showCatName val="0"/>
          <c:showSerName val="0"/>
          <c:showPercent val="0"/>
          <c:showBubbleSize val="0"/>
        </c:dLbls>
        <c:gapWidth val="0"/>
        <c:overlap val="-27"/>
        <c:axId val="670393400"/>
        <c:axId val="670393792"/>
      </c:barChart>
      <c:catAx>
        <c:axId val="67039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0393792"/>
        <c:crosses val="autoZero"/>
        <c:auto val="1"/>
        <c:lblAlgn val="ctr"/>
        <c:lblOffset val="100"/>
        <c:noMultiLvlLbl val="0"/>
      </c:catAx>
      <c:valAx>
        <c:axId val="6703937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93400"/>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2258-4235-9B7C-6A03817A9384}"/>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2258-4235-9B7C-6A03817A9384}"/>
              </c:ext>
            </c:extLst>
          </c:dPt>
          <c:dLbls>
            <c:dLbl>
              <c:idx val="0"/>
              <c:layout/>
              <c:dLblPos val="in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2258-4235-9B7C-6A03817A9384}"/>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'RQ5'!$O$116:$O$117</c:f>
              <c:strCache>
                <c:ptCount val="2"/>
                <c:pt idx="0">
                  <c:v>Automatic</c:v>
                </c:pt>
                <c:pt idx="1">
                  <c:v>Manual</c:v>
                </c:pt>
              </c:strCache>
            </c:strRef>
          </c:cat>
          <c:val>
            <c:numRef>
              <c:f>'RQ5'!$Q$116:$Q$117</c:f>
              <c:numCache>
                <c:formatCode>0%</c:formatCode>
                <c:ptCount val="2"/>
                <c:pt idx="0">
                  <c:v>1</c:v>
                </c:pt>
                <c:pt idx="1">
                  <c:v>0</c:v>
                </c:pt>
              </c:numCache>
            </c:numRef>
          </c:val>
          <c:extLst xmlns:c16r2="http://schemas.microsoft.com/office/drawing/2015/06/chart">
            <c:ext xmlns:c16="http://schemas.microsoft.com/office/drawing/2014/chart" uri="{C3380CC4-5D6E-409C-BE32-E72D297353CC}">
              <c16:uniqueId val="{00000004-2258-4235-9B7C-6A03817A9384}"/>
            </c:ext>
          </c:extLst>
        </c:ser>
        <c:dLbls>
          <c:showLegendKey val="0"/>
          <c:showVal val="0"/>
          <c:showCatName val="0"/>
          <c:showSerName val="0"/>
          <c:showPercent val="0"/>
          <c:showBubbleSize val="0"/>
        </c:dLbls>
        <c:gapWidth val="0"/>
        <c:overlap val="-27"/>
        <c:axId val="670394576"/>
        <c:axId val="670394968"/>
      </c:barChart>
      <c:catAx>
        <c:axId val="67039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0394968"/>
        <c:crosses val="autoZero"/>
        <c:auto val="1"/>
        <c:lblAlgn val="ctr"/>
        <c:lblOffset val="100"/>
        <c:noMultiLvlLbl val="0"/>
      </c:catAx>
      <c:valAx>
        <c:axId val="6703949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9457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3">
                  <a:shade val="76000"/>
                </a:schemeClr>
              </a:solidFill>
              <a:ln>
                <a:noFill/>
              </a:ln>
              <a:effectLst/>
            </c:spPr>
            <c:extLst xmlns:c16r2="http://schemas.microsoft.com/office/drawing/2015/06/chart">
              <c:ext xmlns:c16="http://schemas.microsoft.com/office/drawing/2014/chart" uri="{C3380CC4-5D6E-409C-BE32-E72D297353CC}">
                <c16:uniqueId val="{00000001-E409-4B2A-A416-4A4C67D257DB}"/>
              </c:ext>
            </c:extLst>
          </c:dPt>
          <c:dPt>
            <c:idx val="1"/>
            <c:invertIfNegative val="0"/>
            <c:bubble3D val="0"/>
            <c:spPr>
              <a:solidFill>
                <a:schemeClr val="accent3">
                  <a:tint val="77000"/>
                </a:schemeClr>
              </a:solidFill>
              <a:ln>
                <a:noFill/>
              </a:ln>
              <a:effectLst/>
            </c:spPr>
            <c:extLst xmlns:c16r2="http://schemas.microsoft.com/office/drawing/2015/06/chart">
              <c:ext xmlns:c16="http://schemas.microsoft.com/office/drawing/2014/chart" uri="{C3380CC4-5D6E-409C-BE32-E72D297353CC}">
                <c16:uniqueId val="{00000003-E409-4B2A-A416-4A4C67D257D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'RQ5'!$O$116:$O$117</c:f>
              <c:strCache>
                <c:ptCount val="2"/>
                <c:pt idx="0">
                  <c:v>Automatic</c:v>
                </c:pt>
                <c:pt idx="1">
                  <c:v>Manual</c:v>
                </c:pt>
              </c:strCache>
            </c:strRef>
          </c:cat>
          <c:val>
            <c:numRef>
              <c:f>'RQ5'!$R$116:$R$117</c:f>
              <c:numCache>
                <c:formatCode>0%</c:formatCode>
                <c:ptCount val="2"/>
                <c:pt idx="0">
                  <c:v>0.90909090909090906</c:v>
                </c:pt>
                <c:pt idx="1">
                  <c:v>9.0909090909090939E-2</c:v>
                </c:pt>
              </c:numCache>
            </c:numRef>
          </c:val>
          <c:extLst xmlns:c16r2="http://schemas.microsoft.com/office/drawing/2015/06/chart">
            <c:ext xmlns:c16="http://schemas.microsoft.com/office/drawing/2014/chart" uri="{C3380CC4-5D6E-409C-BE32-E72D297353CC}">
              <c16:uniqueId val="{00000004-E409-4B2A-A416-4A4C67D257DB}"/>
            </c:ext>
          </c:extLst>
        </c:ser>
        <c:dLbls>
          <c:showLegendKey val="0"/>
          <c:showVal val="0"/>
          <c:showCatName val="0"/>
          <c:showSerName val="0"/>
          <c:showPercent val="0"/>
          <c:showBubbleSize val="0"/>
        </c:dLbls>
        <c:gapWidth val="0"/>
        <c:overlap val="-27"/>
        <c:axId val="670395752"/>
        <c:axId val="670396144"/>
      </c:barChart>
      <c:catAx>
        <c:axId val="67039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0396144"/>
        <c:crosses val="autoZero"/>
        <c:auto val="1"/>
        <c:lblAlgn val="ctr"/>
        <c:lblOffset val="100"/>
        <c:noMultiLvlLbl val="0"/>
      </c:catAx>
      <c:valAx>
        <c:axId val="6703961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95752"/>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100"/>
              <a:t>2017 Embedded Markets Study: Language used for embedded project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Background!$A$7</c:f>
              <c:strCache>
                <c:ptCount val="1"/>
                <c:pt idx="0">
                  <c:v>2017</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Background!$B$5:$E$6</c:f>
              <c:multiLvlStrCache>
                <c:ptCount val="4"/>
                <c:lvl>
                  <c:pt idx="0">
                    <c:v>C</c:v>
                  </c:pt>
                  <c:pt idx="1">
                    <c:v>C++</c:v>
                  </c:pt>
                  <c:pt idx="2">
                    <c:v>C</c:v>
                  </c:pt>
                  <c:pt idx="3">
                    <c:v>C++</c:v>
                  </c:pt>
                </c:lvl>
                <c:lvl>
                  <c:pt idx="0">
                    <c:v>Next project</c:v>
                  </c:pt>
                  <c:pt idx="2">
                    <c:v>Current project</c:v>
                  </c:pt>
                </c:lvl>
              </c:multiLvlStrCache>
            </c:multiLvlStrRef>
          </c:cat>
          <c:val>
            <c:numRef>
              <c:f>Background!$B$7:$E$7</c:f>
              <c:numCache>
                <c:formatCode>0%</c:formatCode>
                <c:ptCount val="4"/>
                <c:pt idx="0">
                  <c:v>0.52</c:v>
                </c:pt>
                <c:pt idx="1">
                  <c:v>0.24</c:v>
                </c:pt>
                <c:pt idx="2">
                  <c:v>0.56000000000000005</c:v>
                </c:pt>
                <c:pt idx="3">
                  <c:v>0.22</c:v>
                </c:pt>
              </c:numCache>
            </c:numRef>
          </c:val>
          <c:extLst xmlns:c16r2="http://schemas.microsoft.com/office/drawing/2015/06/chart">
            <c:ext xmlns:c16="http://schemas.microsoft.com/office/drawing/2014/chart" uri="{C3380CC4-5D6E-409C-BE32-E72D297353CC}">
              <c16:uniqueId val="{00000000-D501-4649-96BB-82D2FC1E32BC}"/>
            </c:ext>
          </c:extLst>
        </c:ser>
        <c:ser>
          <c:idx val="1"/>
          <c:order val="1"/>
          <c:tx>
            <c:strRef>
              <c:f>Background!$A$8</c:f>
              <c:strCache>
                <c:ptCount val="1"/>
                <c:pt idx="0">
                  <c:v>2015</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Background!$B$5:$E$6</c:f>
              <c:multiLvlStrCache>
                <c:ptCount val="4"/>
                <c:lvl>
                  <c:pt idx="0">
                    <c:v>C</c:v>
                  </c:pt>
                  <c:pt idx="1">
                    <c:v>C++</c:v>
                  </c:pt>
                  <c:pt idx="2">
                    <c:v>C</c:v>
                  </c:pt>
                  <c:pt idx="3">
                    <c:v>C++</c:v>
                  </c:pt>
                </c:lvl>
                <c:lvl>
                  <c:pt idx="0">
                    <c:v>Next project</c:v>
                  </c:pt>
                  <c:pt idx="2">
                    <c:v>Current project</c:v>
                  </c:pt>
                </c:lvl>
              </c:multiLvlStrCache>
            </c:multiLvlStrRef>
          </c:cat>
          <c:val>
            <c:numRef>
              <c:f>Background!$B$8:$E$8</c:f>
              <c:numCache>
                <c:formatCode>0%</c:formatCode>
                <c:ptCount val="4"/>
                <c:pt idx="0">
                  <c:v>0.6</c:v>
                </c:pt>
                <c:pt idx="1">
                  <c:v>0.23</c:v>
                </c:pt>
                <c:pt idx="2">
                  <c:v>0.66</c:v>
                </c:pt>
                <c:pt idx="3">
                  <c:v>0.19</c:v>
                </c:pt>
              </c:numCache>
            </c:numRef>
          </c:val>
          <c:extLst xmlns:c16r2="http://schemas.microsoft.com/office/drawing/2015/06/chart">
            <c:ext xmlns:c16="http://schemas.microsoft.com/office/drawing/2014/chart" uri="{C3380CC4-5D6E-409C-BE32-E72D297353CC}">
              <c16:uniqueId val="{00000001-D501-4649-96BB-82D2FC1E32BC}"/>
            </c:ext>
          </c:extLst>
        </c:ser>
        <c:dLbls>
          <c:dLblPos val="outEnd"/>
          <c:showLegendKey val="0"/>
          <c:showVal val="1"/>
          <c:showCatName val="0"/>
          <c:showSerName val="0"/>
          <c:showPercent val="0"/>
          <c:showBubbleSize val="0"/>
        </c:dLbls>
        <c:gapWidth val="182"/>
        <c:axId val="670396928"/>
        <c:axId val="670397320"/>
      </c:barChart>
      <c:catAx>
        <c:axId val="67039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97320"/>
        <c:crosses val="autoZero"/>
        <c:auto val="1"/>
        <c:lblAlgn val="ctr"/>
        <c:lblOffset val="100"/>
        <c:noMultiLvlLbl val="0"/>
      </c:catAx>
      <c:valAx>
        <c:axId val="6703973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96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RQ1c: Operating system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'RQ1'!$B$54</c:f>
              <c:strCache>
                <c:ptCount val="1"/>
                <c:pt idx="0">
                  <c:v>RQ1c: Operating system</c:v>
                </c:pt>
              </c:strCache>
            </c:strRef>
          </c:tx>
          <c:spPr>
            <a:solidFill>
              <a:schemeClr val="dk1">
                <a:tint val="88500"/>
              </a:schemeClr>
            </a:solidFill>
            <a:ln>
              <a:noFill/>
            </a:ln>
            <a:effectLst/>
          </c:spPr>
          <c:invertIfNegative val="0"/>
          <c:cat>
            <c:strRef>
              <c:f>'RQ1'!$B$72:$B$78</c:f>
              <c:strCache>
                <c:ptCount val="7"/>
                <c:pt idx="0">
                  <c:v>Contiki</c:v>
                </c:pt>
                <c:pt idx="1">
                  <c:v>TinyOS</c:v>
                </c:pt>
                <c:pt idx="2">
                  <c:v>Unique</c:v>
                </c:pt>
                <c:pt idx="3">
                  <c:v>Generated</c:v>
                </c:pt>
                <c:pt idx="4">
                  <c:v>Not specified</c:v>
                </c:pt>
                <c:pt idx="5">
                  <c:v>FreeRTOS</c:v>
                </c:pt>
                <c:pt idx="6">
                  <c:v>Other</c:v>
                </c:pt>
              </c:strCache>
            </c:strRef>
          </c:cat>
          <c:val>
            <c:numRef>
              <c:f>'RQ1'!$C$72:$C$78</c:f>
              <c:numCache>
                <c:formatCode>General</c:formatCode>
                <c:ptCount val="7"/>
                <c:pt idx="0">
                  <c:v>9</c:v>
                </c:pt>
                <c:pt idx="1">
                  <c:v>8</c:v>
                </c:pt>
                <c:pt idx="2">
                  <c:v>6</c:v>
                </c:pt>
                <c:pt idx="3">
                  <c:v>3</c:v>
                </c:pt>
                <c:pt idx="4">
                  <c:v>2</c:v>
                </c:pt>
                <c:pt idx="5">
                  <c:v>2</c:v>
                </c:pt>
                <c:pt idx="6">
                  <c:v>5</c:v>
                </c:pt>
              </c:numCache>
            </c:numRef>
          </c:val>
          <c:extLst xmlns:c16r2="http://schemas.microsoft.com/office/drawing/2015/06/chart">
            <c:ext xmlns:c16="http://schemas.microsoft.com/office/drawing/2014/chart" uri="{C3380CC4-5D6E-409C-BE32-E72D297353CC}">
              <c16:uniqueId val="{00000000-8917-46A7-9B29-3D3DD40DF129}"/>
            </c:ext>
          </c:extLst>
        </c:ser>
        <c:dLbls>
          <c:showLegendKey val="0"/>
          <c:showVal val="0"/>
          <c:showCatName val="0"/>
          <c:showSerName val="0"/>
          <c:showPercent val="0"/>
          <c:showBubbleSize val="0"/>
        </c:dLbls>
        <c:gapWidth val="75"/>
        <c:overlap val="-27"/>
        <c:axId val="666318952"/>
        <c:axId val="666319344"/>
      </c:barChart>
      <c:catAx>
        <c:axId val="66631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19344"/>
        <c:crosses val="autoZero"/>
        <c:auto val="1"/>
        <c:lblAlgn val="ctr"/>
        <c:lblOffset val="100"/>
        <c:noMultiLvlLbl val="0"/>
      </c:catAx>
      <c:valAx>
        <c:axId val="66631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18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RQ1b: Implementation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'RQ1'!$B$24</c:f>
              <c:strCache>
                <c:ptCount val="1"/>
                <c:pt idx="0">
                  <c:v>RQ1b: Implementation method</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'RQ1'!$B$45:$B$51</c:f>
              <c:strCache>
                <c:ptCount val="7"/>
                <c:pt idx="0">
                  <c:v>Native</c:v>
                </c:pt>
                <c:pt idx="1">
                  <c:v>Macros</c:v>
                </c:pt>
                <c:pt idx="2">
                  <c:v>Library</c:v>
                </c:pt>
                <c:pt idx="3">
                  <c:v>setjmp/longjmp</c:v>
                </c:pt>
                <c:pt idx="4">
                  <c:v>New language</c:v>
                </c:pt>
                <c:pt idx="5">
                  <c:v>Transpiler</c:v>
                </c:pt>
                <c:pt idx="6">
                  <c:v>Compiler phase</c:v>
                </c:pt>
              </c:strCache>
            </c:strRef>
          </c:cat>
          <c:val>
            <c:numRef>
              <c:f>'RQ1'!$C$45:$C$51</c:f>
              <c:numCache>
                <c:formatCode>General</c:formatCode>
                <c:ptCount val="7"/>
                <c:pt idx="0">
                  <c:v>25</c:v>
                </c:pt>
                <c:pt idx="1">
                  <c:v>12</c:v>
                </c:pt>
                <c:pt idx="2">
                  <c:v>4</c:v>
                </c:pt>
                <c:pt idx="3">
                  <c:v>2</c:v>
                </c:pt>
                <c:pt idx="4">
                  <c:v>2</c:v>
                </c:pt>
                <c:pt idx="5">
                  <c:v>2</c:v>
                </c:pt>
                <c:pt idx="6">
                  <c:v>2</c:v>
                </c:pt>
              </c:numCache>
            </c:numRef>
          </c:val>
          <c:extLst xmlns:c16r2="http://schemas.microsoft.com/office/drawing/2015/06/chart">
            <c:ext xmlns:c16="http://schemas.microsoft.com/office/drawing/2014/chart" uri="{C3380CC4-5D6E-409C-BE32-E72D297353CC}">
              <c16:uniqueId val="{00000000-7126-49D6-BDFF-A905333419B6}"/>
            </c:ext>
          </c:extLst>
        </c:ser>
        <c:dLbls>
          <c:showLegendKey val="0"/>
          <c:showVal val="0"/>
          <c:showCatName val="0"/>
          <c:showSerName val="0"/>
          <c:showPercent val="0"/>
          <c:showBubbleSize val="0"/>
        </c:dLbls>
        <c:gapWidth val="75"/>
        <c:overlap val="-27"/>
        <c:axId val="666320128"/>
        <c:axId val="666320520"/>
      </c:barChart>
      <c:catAx>
        <c:axId val="66632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20520"/>
        <c:crosses val="autoZero"/>
        <c:auto val="1"/>
        <c:lblAlgn val="ctr"/>
        <c:lblOffset val="100"/>
        <c:noMultiLvlLbl val="0"/>
      </c:catAx>
      <c:valAx>
        <c:axId val="66632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20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RQ1a: Language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'RQ1'!$B$2</c:f>
              <c:strCache>
                <c:ptCount val="1"/>
                <c:pt idx="0">
                  <c:v>RQ1a: Language</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'RQ1'!$B$18:$B$22</c:f>
              <c:strCache>
                <c:ptCount val="5"/>
                <c:pt idx="0">
                  <c:v>C</c:v>
                </c:pt>
                <c:pt idx="1">
                  <c:v>Lua</c:v>
                </c:pt>
                <c:pt idx="2">
                  <c:v>NesC</c:v>
                </c:pt>
                <c:pt idx="3">
                  <c:v>Scheme</c:v>
                </c:pt>
                <c:pt idx="4">
                  <c:v>Other</c:v>
                </c:pt>
              </c:strCache>
            </c:strRef>
          </c:cat>
          <c:val>
            <c:numRef>
              <c:f>'RQ1'!$C$18:$C$22</c:f>
              <c:numCache>
                <c:formatCode>General</c:formatCode>
                <c:ptCount val="5"/>
                <c:pt idx="0">
                  <c:v>19</c:v>
                </c:pt>
                <c:pt idx="1">
                  <c:v>4</c:v>
                </c:pt>
                <c:pt idx="2">
                  <c:v>3</c:v>
                </c:pt>
                <c:pt idx="3">
                  <c:v>2</c:v>
                </c:pt>
                <c:pt idx="4">
                  <c:v>4</c:v>
                </c:pt>
              </c:numCache>
            </c:numRef>
          </c:val>
          <c:extLst xmlns:c16r2="http://schemas.microsoft.com/office/drawing/2015/06/chart">
            <c:ext xmlns:c16="http://schemas.microsoft.com/office/drawing/2014/chart" uri="{C3380CC4-5D6E-409C-BE32-E72D297353CC}">
              <c16:uniqueId val="{00000000-2124-4D45-A0D6-2668760CCB10}"/>
            </c:ext>
          </c:extLst>
        </c:ser>
        <c:dLbls>
          <c:showLegendKey val="0"/>
          <c:showVal val="0"/>
          <c:showCatName val="0"/>
          <c:showSerName val="0"/>
          <c:showPercent val="0"/>
          <c:showBubbleSize val="0"/>
        </c:dLbls>
        <c:gapWidth val="75"/>
        <c:overlap val="-27"/>
        <c:axId val="666321304"/>
        <c:axId val="666321696"/>
      </c:barChart>
      <c:catAx>
        <c:axId val="66632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21696"/>
        <c:crosses val="autoZero"/>
        <c:auto val="1"/>
        <c:lblAlgn val="ctr"/>
        <c:lblOffset val="100"/>
        <c:noMultiLvlLbl val="0"/>
      </c:catAx>
      <c:valAx>
        <c:axId val="66632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21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RQ1c: Operating system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'RQ1'!$B$54</c:f>
              <c:strCache>
                <c:ptCount val="1"/>
                <c:pt idx="0">
                  <c:v>RQ1c: Operating system</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'RQ1'!$B$72:$B$78</c:f>
              <c:strCache>
                <c:ptCount val="7"/>
                <c:pt idx="0">
                  <c:v>Contiki</c:v>
                </c:pt>
                <c:pt idx="1">
                  <c:v>TinyOS</c:v>
                </c:pt>
                <c:pt idx="2">
                  <c:v>Unique</c:v>
                </c:pt>
                <c:pt idx="3">
                  <c:v>Generated</c:v>
                </c:pt>
                <c:pt idx="4">
                  <c:v>Not specified</c:v>
                </c:pt>
                <c:pt idx="5">
                  <c:v>FreeRTOS</c:v>
                </c:pt>
                <c:pt idx="6">
                  <c:v>Other</c:v>
                </c:pt>
              </c:strCache>
            </c:strRef>
          </c:cat>
          <c:val>
            <c:numRef>
              <c:f>'RQ1'!$C$72:$C$78</c:f>
              <c:numCache>
                <c:formatCode>General</c:formatCode>
                <c:ptCount val="7"/>
                <c:pt idx="0">
                  <c:v>9</c:v>
                </c:pt>
                <c:pt idx="1">
                  <c:v>8</c:v>
                </c:pt>
                <c:pt idx="2">
                  <c:v>6</c:v>
                </c:pt>
                <c:pt idx="3">
                  <c:v>3</c:v>
                </c:pt>
                <c:pt idx="4">
                  <c:v>2</c:v>
                </c:pt>
                <c:pt idx="5">
                  <c:v>2</c:v>
                </c:pt>
                <c:pt idx="6">
                  <c:v>5</c:v>
                </c:pt>
              </c:numCache>
            </c:numRef>
          </c:val>
          <c:extLst xmlns:c16r2="http://schemas.microsoft.com/office/drawing/2015/06/chart">
            <c:ext xmlns:c16="http://schemas.microsoft.com/office/drawing/2014/chart" uri="{C3380CC4-5D6E-409C-BE32-E72D297353CC}">
              <c16:uniqueId val="{00000000-8917-46A7-9B29-3D3DD40DF129}"/>
            </c:ext>
          </c:extLst>
        </c:ser>
        <c:dLbls>
          <c:showLegendKey val="0"/>
          <c:showVal val="0"/>
          <c:showCatName val="0"/>
          <c:showSerName val="0"/>
          <c:showPercent val="0"/>
          <c:showBubbleSize val="0"/>
        </c:dLbls>
        <c:gapWidth val="75"/>
        <c:overlap val="-27"/>
        <c:axId val="666322480"/>
        <c:axId val="666322872"/>
      </c:barChart>
      <c:catAx>
        <c:axId val="6663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22872"/>
        <c:crosses val="autoZero"/>
        <c:auto val="1"/>
        <c:lblAlgn val="ctr"/>
        <c:lblOffset val="100"/>
        <c:noMultiLvlLbl val="0"/>
      </c:catAx>
      <c:valAx>
        <c:axId val="66632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2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RQ2f: Instruction set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'RQ2'!$B$199</c:f>
              <c:strCache>
                <c:ptCount val="1"/>
                <c:pt idx="0">
                  <c:v>RQ2f: Instruction set</c:v>
                </c:pt>
              </c:strCache>
            </c:strRef>
          </c:tx>
          <c:spPr>
            <a:solidFill>
              <a:schemeClr val="dk1">
                <a:tint val="88500"/>
              </a:schemeClr>
            </a:solidFill>
            <a:ln>
              <a:noFill/>
            </a:ln>
            <a:effectLst/>
          </c:spPr>
          <c:invertIfNegative val="0"/>
          <c:cat>
            <c:strRef>
              <c:f>'RQ2'!$B$221:$B$225</c:f>
              <c:strCache>
                <c:ptCount val="5"/>
                <c:pt idx="0">
                  <c:v>Atmel AVR</c:v>
                </c:pt>
                <c:pt idx="1">
                  <c:v>MSP430</c:v>
                </c:pt>
                <c:pt idx="2">
                  <c:v>ARMv4T</c:v>
                </c:pt>
                <c:pt idx="3">
                  <c:v>Armv7E-M</c:v>
                </c:pt>
                <c:pt idx="4">
                  <c:v>Others</c:v>
                </c:pt>
              </c:strCache>
            </c:strRef>
          </c:cat>
          <c:val>
            <c:numRef>
              <c:f>'RQ2'!$C$221:$C$225</c:f>
              <c:numCache>
                <c:formatCode>General</c:formatCode>
                <c:ptCount val="5"/>
                <c:pt idx="0">
                  <c:v>7</c:v>
                </c:pt>
                <c:pt idx="1">
                  <c:v>5</c:v>
                </c:pt>
                <c:pt idx="2">
                  <c:v>3</c:v>
                </c:pt>
                <c:pt idx="3">
                  <c:v>2</c:v>
                </c:pt>
                <c:pt idx="4">
                  <c:v>10</c:v>
                </c:pt>
              </c:numCache>
            </c:numRef>
          </c:val>
          <c:extLst xmlns:c16r2="http://schemas.microsoft.com/office/drawing/2015/06/chart">
            <c:ext xmlns:c16="http://schemas.microsoft.com/office/drawing/2014/chart" uri="{C3380CC4-5D6E-409C-BE32-E72D297353CC}">
              <c16:uniqueId val="{00000000-D092-48C8-8D47-F04E7B8353AD}"/>
            </c:ext>
          </c:extLst>
        </c:ser>
        <c:dLbls>
          <c:showLegendKey val="0"/>
          <c:showVal val="0"/>
          <c:showCatName val="0"/>
          <c:showSerName val="0"/>
          <c:showPercent val="0"/>
          <c:showBubbleSize val="0"/>
        </c:dLbls>
        <c:gapWidth val="75"/>
        <c:overlap val="-27"/>
        <c:axId val="666776368"/>
        <c:axId val="666776760"/>
      </c:barChart>
      <c:catAx>
        <c:axId val="6667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76760"/>
        <c:crosses val="autoZero"/>
        <c:auto val="1"/>
        <c:lblAlgn val="ctr"/>
        <c:lblOffset val="100"/>
        <c:noMultiLvlLbl val="0"/>
      </c:catAx>
      <c:valAx>
        <c:axId val="666776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7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RQ2a: Hardware platform class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'RQ2'!$B$2</c:f>
              <c:strCache>
                <c:ptCount val="1"/>
                <c:pt idx="0">
                  <c:v>RQ2a: Hardware platform class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'RQ2'!$B$5:$B$8</c:f>
              <c:strCache>
                <c:ptCount val="4"/>
                <c:pt idx="0">
                  <c:v>C0</c:v>
                </c:pt>
                <c:pt idx="1">
                  <c:v>C1</c:v>
                </c:pt>
                <c:pt idx="2">
                  <c:v>C2</c:v>
                </c:pt>
                <c:pt idx="3">
                  <c:v>&lt; 1MB</c:v>
                </c:pt>
              </c:strCache>
            </c:strRef>
          </c:cat>
          <c:val>
            <c:numRef>
              <c:f>'RQ2'!$C$5:$C$8</c:f>
              <c:numCache>
                <c:formatCode>General</c:formatCode>
                <c:ptCount val="4"/>
                <c:pt idx="0">
                  <c:v>12</c:v>
                </c:pt>
                <c:pt idx="1">
                  <c:v>6</c:v>
                </c:pt>
                <c:pt idx="2">
                  <c:v>7</c:v>
                </c:pt>
                <c:pt idx="3">
                  <c:v>2</c:v>
                </c:pt>
              </c:numCache>
            </c:numRef>
          </c:val>
          <c:extLst xmlns:c16r2="http://schemas.microsoft.com/office/drawing/2015/06/chart">
            <c:ext xmlns:c16="http://schemas.microsoft.com/office/drawing/2014/chart" uri="{C3380CC4-5D6E-409C-BE32-E72D297353CC}">
              <c16:uniqueId val="{00000000-EB63-434A-A817-785C2052CD79}"/>
            </c:ext>
          </c:extLst>
        </c:ser>
        <c:dLbls>
          <c:showLegendKey val="0"/>
          <c:showVal val="0"/>
          <c:showCatName val="0"/>
          <c:showSerName val="0"/>
          <c:showPercent val="0"/>
          <c:showBubbleSize val="0"/>
        </c:dLbls>
        <c:gapWidth val="75"/>
        <c:overlap val="-27"/>
        <c:axId val="666777544"/>
        <c:axId val="666777936"/>
      </c:barChart>
      <c:catAx>
        <c:axId val="66677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77936"/>
        <c:crosses val="autoZero"/>
        <c:auto val="1"/>
        <c:lblAlgn val="ctr"/>
        <c:lblOffset val="100"/>
        <c:noMultiLvlLbl val="0"/>
      </c:catAx>
      <c:valAx>
        <c:axId val="66677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77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withinLinearReversed" id="23">
  <a:schemeClr val="accent3"/>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0.xml><?xml version="1.0" encoding="utf-8"?>
<cs:colorStyle xmlns:cs="http://schemas.microsoft.com/office/drawing/2012/chartStyle" xmlns:a="http://schemas.openxmlformats.org/drawingml/2006/main" meth="withinLinear" id="16">
  <a:schemeClr val="accent3"/>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withinLinear" id="16">
  <a:schemeClr val="accent3"/>
</cs:colorStyle>
</file>

<file path=xl/charts/colors23.xml><?xml version="1.0" encoding="utf-8"?>
<cs:colorStyle xmlns:cs="http://schemas.microsoft.com/office/drawing/2012/chartStyle" xmlns:a="http://schemas.openxmlformats.org/drawingml/2006/main" meth="withinLinear" id="16">
  <a:schemeClr val="accent3"/>
</cs:colorStyle>
</file>

<file path=xl/charts/colors24.xml><?xml version="1.0" encoding="utf-8"?>
<cs:colorStyle xmlns:cs="http://schemas.microsoft.com/office/drawing/2012/chartStyle" xmlns:a="http://schemas.openxmlformats.org/drawingml/2006/main" meth="withinLinear" id="16">
  <a:schemeClr val="accent3"/>
</cs:colorStyle>
</file>

<file path=xl/charts/colors25.xml><?xml version="1.0" encoding="utf-8"?>
<cs:colorStyle xmlns:cs="http://schemas.microsoft.com/office/drawing/2012/chartStyle" xmlns:a="http://schemas.openxmlformats.org/drawingml/2006/main" meth="withinLinear" id="16">
  <a:schemeClr val="accent3"/>
</cs:colorStyle>
</file>

<file path=xl/charts/colors26.xml><?xml version="1.0" encoding="utf-8"?>
<cs:colorStyle xmlns:cs="http://schemas.microsoft.com/office/drawing/2012/chartStyle" xmlns:a="http://schemas.openxmlformats.org/drawingml/2006/main" meth="withinLinear" id="16">
  <a:schemeClr val="accent3"/>
</cs:colorStyle>
</file>

<file path=xl/charts/colors27.xml><?xml version="1.0" encoding="utf-8"?>
<cs:colorStyle xmlns:cs="http://schemas.microsoft.com/office/drawing/2012/chartStyle" xmlns:a="http://schemas.openxmlformats.org/drawingml/2006/main" meth="withinLinear" id="16">
  <a:schemeClr val="accent3"/>
</cs:colorStyle>
</file>

<file path=xl/charts/colors28.xml><?xml version="1.0" encoding="utf-8"?>
<cs:colorStyle xmlns:cs="http://schemas.microsoft.com/office/drawing/2012/chartStyle" xmlns:a="http://schemas.openxmlformats.org/drawingml/2006/main" meth="withinLinear" id="16">
  <a:schemeClr val="accent3"/>
</cs:colorStyle>
</file>

<file path=xl/charts/colors29.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0.xml><?xml version="1.0" encoding="utf-8"?>
<cs:colorStyle xmlns:cs="http://schemas.microsoft.com/office/drawing/2012/chartStyle" xmlns:a="http://schemas.openxmlformats.org/drawingml/2006/main" meth="withinLinear" id="16">
  <a:schemeClr val="accent3"/>
</cs:colorStyle>
</file>

<file path=xl/charts/colors31.xml><?xml version="1.0" encoding="utf-8"?>
<cs:colorStyle xmlns:cs="http://schemas.microsoft.com/office/drawing/2012/chartStyle" xmlns:a="http://schemas.openxmlformats.org/drawingml/2006/main" meth="withinLinear" id="16">
  <a:schemeClr val="accent3"/>
</cs:colorStyle>
</file>

<file path=xl/charts/colors32.xml><?xml version="1.0" encoding="utf-8"?>
<cs:colorStyle xmlns:cs="http://schemas.microsoft.com/office/drawing/2012/chartStyle" xmlns:a="http://schemas.openxmlformats.org/drawingml/2006/main" meth="withinLinear" id="16">
  <a:schemeClr val="accent3"/>
</cs:colorStyle>
</file>

<file path=xl/charts/colors33.xml><?xml version="1.0" encoding="utf-8"?>
<cs:colorStyle xmlns:cs="http://schemas.microsoft.com/office/drawing/2012/chartStyle" xmlns:a="http://schemas.openxmlformats.org/drawingml/2006/main" meth="withinLinear" id="16">
  <a:schemeClr val="accent3"/>
</cs:colorStyle>
</file>

<file path=xl/charts/colors34.xml><?xml version="1.0" encoding="utf-8"?>
<cs:colorStyle xmlns:cs="http://schemas.microsoft.com/office/drawing/2012/chartStyle" xmlns:a="http://schemas.openxmlformats.org/drawingml/2006/main" meth="withinLinear" id="16">
  <a:schemeClr val="accent3"/>
</cs:colorStyle>
</file>

<file path=xl/charts/colors35.xml><?xml version="1.0" encoding="utf-8"?>
<cs:colorStyle xmlns:cs="http://schemas.microsoft.com/office/drawing/2012/chartStyle" xmlns:a="http://schemas.openxmlformats.org/drawingml/2006/main" meth="withinLinear" id="16">
  <a:schemeClr val="accent3"/>
</cs:colorStyle>
</file>

<file path=xl/charts/colors3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1.png"/><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18" Type="http://schemas.openxmlformats.org/officeDocument/2006/relationships/chart" Target="../charts/chart35.xml"/><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chart" Target="../charts/chart29.xml"/><Relationship Id="rId17" Type="http://schemas.openxmlformats.org/officeDocument/2006/relationships/chart" Target="../charts/chart34.xml"/><Relationship Id="rId2" Type="http://schemas.openxmlformats.org/officeDocument/2006/relationships/chart" Target="../charts/chart19.xml"/><Relationship Id="rId16" Type="http://schemas.openxmlformats.org/officeDocument/2006/relationships/chart" Target="../charts/chart33.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5" Type="http://schemas.openxmlformats.org/officeDocument/2006/relationships/chart" Target="../charts/chart3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 Id="rId14"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5</xdr:col>
      <xdr:colOff>0</xdr:colOff>
      <xdr:row>70</xdr:row>
      <xdr:rowOff>0</xdr:rowOff>
    </xdr:from>
    <xdr:to>
      <xdr:col>10</xdr:col>
      <xdr:colOff>12000</xdr:colOff>
      <xdr:row>79</xdr:row>
      <xdr:rowOff>75975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571500</xdr:colOff>
      <xdr:row>31</xdr:row>
      <xdr:rowOff>104775</xdr:rowOff>
    </xdr:from>
    <xdr:to>
      <xdr:col>28</xdr:col>
      <xdr:colOff>583500</xdr:colOff>
      <xdr:row>41</xdr:row>
      <xdr:rowOff>75975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54675</xdr:colOff>
      <xdr:row>43</xdr:row>
      <xdr:rowOff>9525</xdr:rowOff>
    </xdr:from>
    <xdr:to>
      <xdr:col>22</xdr:col>
      <xdr:colOff>66675</xdr:colOff>
      <xdr:row>54</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607125</xdr:colOff>
      <xdr:row>44</xdr:row>
      <xdr:rowOff>47625</xdr:rowOff>
    </xdr:from>
    <xdr:to>
      <xdr:col>29</xdr:col>
      <xdr:colOff>9525</xdr:colOff>
      <xdr:row>53</xdr:row>
      <xdr:rowOff>133125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44</xdr:row>
      <xdr:rowOff>0</xdr:rowOff>
    </xdr:from>
    <xdr:to>
      <xdr:col>10</xdr:col>
      <xdr:colOff>12000</xdr:colOff>
      <xdr:row>53</xdr:row>
      <xdr:rowOff>161700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16</xdr:row>
      <xdr:rowOff>0</xdr:rowOff>
    </xdr:from>
    <xdr:to>
      <xdr:col>10</xdr:col>
      <xdr:colOff>12000</xdr:colOff>
      <xdr:row>24</xdr:row>
      <xdr:rowOff>190500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588075</xdr:colOff>
      <xdr:row>44</xdr:row>
      <xdr:rowOff>47625</xdr:rowOff>
    </xdr:from>
    <xdr:to>
      <xdr:col>34</xdr:col>
      <xdr:colOff>600075</xdr:colOff>
      <xdr:row>53</xdr:row>
      <xdr:rowOff>133125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199</xdr:row>
      <xdr:rowOff>17807</xdr:rowOff>
    </xdr:from>
    <xdr:to>
      <xdr:col>13</xdr:col>
      <xdr:colOff>12001</xdr:colOff>
      <xdr:row>210</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198782</xdr:rowOff>
    </xdr:from>
    <xdr:to>
      <xdr:col>13</xdr:col>
      <xdr:colOff>12000</xdr:colOff>
      <xdr:row>12</xdr:row>
      <xdr:rowOff>68934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142</xdr:row>
      <xdr:rowOff>0</xdr:rowOff>
    </xdr:from>
    <xdr:to>
      <xdr:col>13</xdr:col>
      <xdr:colOff>12000</xdr:colOff>
      <xdr:row>155</xdr:row>
      <xdr:rowOff>123412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600912</xdr:colOff>
      <xdr:row>219</xdr:row>
      <xdr:rowOff>0</xdr:rowOff>
    </xdr:from>
    <xdr:to>
      <xdr:col>13</xdr:col>
      <xdr:colOff>0</xdr:colOff>
      <xdr:row>230</xdr:row>
      <xdr:rowOff>54975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600912</xdr:colOff>
      <xdr:row>63</xdr:row>
      <xdr:rowOff>134282</xdr:rowOff>
    </xdr:from>
    <xdr:to>
      <xdr:col>13</xdr:col>
      <xdr:colOff>0</xdr:colOff>
      <xdr:row>75</xdr:row>
      <xdr:rowOff>0</xdr:rowOff>
    </xdr:to>
    <xdr:grpSp>
      <xdr:nvGrpSpPr>
        <xdr:cNvPr id="38" name="Group 37"/>
        <xdr:cNvGrpSpPr/>
      </xdr:nvGrpSpPr>
      <xdr:grpSpPr>
        <a:xfrm>
          <a:off x="9316287" y="10221257"/>
          <a:ext cx="3056688" cy="2161243"/>
          <a:chOff x="21119005" y="10804767"/>
          <a:chExt cx="3076566" cy="2160000"/>
        </a:xfrm>
      </xdr:grpSpPr>
      <xdr:graphicFrame macro="">
        <xdr:nvGraphicFramePr>
          <xdr:cNvPr id="34" name="Chart 33"/>
          <xdr:cNvGraphicFramePr/>
        </xdr:nvGraphicFramePr>
        <xdr:xfrm>
          <a:off x="21119005" y="10804767"/>
          <a:ext cx="3076566" cy="2160000"/>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37" name="Group 36"/>
          <xdr:cNvGrpSpPr/>
        </xdr:nvGrpSpPr>
        <xdr:grpSpPr>
          <a:xfrm>
            <a:off x="21781190" y="11244469"/>
            <a:ext cx="1401832" cy="657639"/>
            <a:chOff x="19370951" y="11724860"/>
            <a:chExt cx="1302440" cy="657639"/>
          </a:xfrm>
        </xdr:grpSpPr>
        <xdr:sp macro="" textlink="">
          <xdr:nvSpPr>
            <xdr:cNvPr id="35" name="TextBox 34"/>
            <xdr:cNvSpPr txBox="1"/>
          </xdr:nvSpPr>
          <xdr:spPr>
            <a:xfrm>
              <a:off x="19370951" y="11724860"/>
              <a:ext cx="1302440" cy="657639"/>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800"/>
                <a:t>         indicates # of devices </a:t>
              </a:r>
              <a:br>
                <a:rPr lang="en-AU" sz="800"/>
              </a:br>
              <a:r>
                <a:rPr lang="en-AU" sz="800"/>
                <a:t>Median RAM =</a:t>
              </a:r>
              <a:r>
                <a:rPr lang="en-AU" sz="800" baseline="0"/>
                <a:t> </a:t>
              </a:r>
              <a:r>
                <a:rPr lang="en-AU" sz="800"/>
                <a:t>10 kb</a:t>
              </a:r>
              <a:br>
                <a:rPr lang="en-AU" sz="800"/>
              </a:br>
              <a:r>
                <a:rPr lang="en-AU" sz="800"/>
                <a:t>Median ROM = 132kb</a:t>
              </a:r>
            </a:p>
          </xdr:txBody>
        </xdr:sp>
        <xdr:pic>
          <xdr:nvPicPr>
            <xdr:cNvPr id="36" name="Picture 35"/>
            <xdr:cNvPicPr>
              <a:picLocks noChangeAspect="1"/>
            </xdr:cNvPicPr>
          </xdr:nvPicPr>
          <xdr:blipFill>
            <a:blip xmlns:r="http://schemas.openxmlformats.org/officeDocument/2006/relationships" r:embed="rId6"/>
            <a:stretch>
              <a:fillRect/>
            </a:stretch>
          </xdr:blipFill>
          <xdr:spPr>
            <a:xfrm>
              <a:off x="19420646" y="11733143"/>
              <a:ext cx="197125" cy="168965"/>
            </a:xfrm>
            <a:prstGeom prst="rect">
              <a:avLst/>
            </a:prstGeom>
          </xdr:spPr>
        </xdr:pic>
      </xdr:grp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39</xdr:row>
      <xdr:rowOff>0</xdr:rowOff>
    </xdr:from>
    <xdr:to>
      <xdr:col>11</xdr:col>
      <xdr:colOff>12000</xdr:colOff>
      <xdr:row>53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55</xdr:row>
      <xdr:rowOff>0</xdr:rowOff>
    </xdr:from>
    <xdr:to>
      <xdr:col>11</xdr:col>
      <xdr:colOff>12000</xdr:colOff>
      <xdr:row>64</xdr:row>
      <xdr:rowOff>75975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33</xdr:row>
      <xdr:rowOff>0</xdr:rowOff>
    </xdr:from>
    <xdr:to>
      <xdr:col>11</xdr:col>
      <xdr:colOff>12000</xdr:colOff>
      <xdr:row>48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52</xdr:row>
      <xdr:rowOff>0</xdr:rowOff>
    </xdr:from>
    <xdr:to>
      <xdr:col>11</xdr:col>
      <xdr:colOff>12000</xdr:colOff>
      <xdr:row>61</xdr:row>
      <xdr:rowOff>85500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21</xdr:col>
      <xdr:colOff>252412</xdr:colOff>
      <xdr:row>108</xdr:row>
      <xdr:rowOff>23812</xdr:rowOff>
    </xdr:from>
    <xdr:to>
      <xdr:col>24</xdr:col>
      <xdr:colOff>597787</xdr:colOff>
      <xdr:row>122</xdr:row>
      <xdr:rowOff>100012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7800</xdr:colOff>
      <xdr:row>4</xdr:row>
      <xdr:rowOff>0</xdr:rowOff>
    </xdr:from>
    <xdr:to>
      <xdr:col>4</xdr:col>
      <xdr:colOff>0</xdr:colOff>
      <xdr:row>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7800</xdr:colOff>
      <xdr:row>4</xdr:row>
      <xdr:rowOff>0</xdr:rowOff>
    </xdr:from>
    <xdr:to>
      <xdr:col>5</xdr:col>
      <xdr:colOff>0</xdr:colOff>
      <xdr:row>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7800</xdr:colOff>
      <xdr:row>4</xdr:row>
      <xdr:rowOff>0</xdr:rowOff>
    </xdr:from>
    <xdr:to>
      <xdr:col>6</xdr:col>
      <xdr:colOff>0</xdr:colOff>
      <xdr:row>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7800</xdr:colOff>
      <xdr:row>3</xdr:row>
      <xdr:rowOff>0</xdr:rowOff>
    </xdr:from>
    <xdr:to>
      <xdr:col>4</xdr:col>
      <xdr:colOff>0</xdr:colOff>
      <xdr:row>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7800</xdr:colOff>
      <xdr:row>3</xdr:row>
      <xdr:rowOff>0</xdr:rowOff>
    </xdr:from>
    <xdr:to>
      <xdr:col>5</xdr:col>
      <xdr:colOff>0</xdr:colOff>
      <xdr:row>4</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7800</xdr:colOff>
      <xdr:row>3</xdr:row>
      <xdr:rowOff>0</xdr:rowOff>
    </xdr:from>
    <xdr:to>
      <xdr:col>6</xdr:col>
      <xdr:colOff>0</xdr:colOff>
      <xdr:row>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7800</xdr:colOff>
      <xdr:row>2</xdr:row>
      <xdr:rowOff>0</xdr:rowOff>
    </xdr:from>
    <xdr:to>
      <xdr:col>4</xdr:col>
      <xdr:colOff>0</xdr:colOff>
      <xdr:row>3</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7800</xdr:colOff>
      <xdr:row>2</xdr:row>
      <xdr:rowOff>0</xdr:rowOff>
    </xdr:from>
    <xdr:to>
      <xdr:col>5</xdr:col>
      <xdr:colOff>0</xdr:colOff>
      <xdr:row>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7800</xdr:colOff>
      <xdr:row>2</xdr:row>
      <xdr:rowOff>0</xdr:rowOff>
    </xdr:from>
    <xdr:to>
      <xdr:col>6</xdr:col>
      <xdr:colOff>0</xdr:colOff>
      <xdr:row>3</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7800</xdr:colOff>
      <xdr:row>12</xdr:row>
      <xdr:rowOff>0</xdr:rowOff>
    </xdr:from>
    <xdr:to>
      <xdr:col>11</xdr:col>
      <xdr:colOff>0</xdr:colOff>
      <xdr:row>13</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7800</xdr:colOff>
      <xdr:row>12</xdr:row>
      <xdr:rowOff>0</xdr:rowOff>
    </xdr:from>
    <xdr:to>
      <xdr:col>12</xdr:col>
      <xdr:colOff>0</xdr:colOff>
      <xdr:row>13</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7800</xdr:colOff>
      <xdr:row>12</xdr:row>
      <xdr:rowOff>0</xdr:rowOff>
    </xdr:from>
    <xdr:to>
      <xdr:col>13</xdr:col>
      <xdr:colOff>0</xdr:colOff>
      <xdr:row>13</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7800</xdr:colOff>
      <xdr:row>11</xdr:row>
      <xdr:rowOff>0</xdr:rowOff>
    </xdr:from>
    <xdr:to>
      <xdr:col>11</xdr:col>
      <xdr:colOff>0</xdr:colOff>
      <xdr:row>12</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7800</xdr:colOff>
      <xdr:row>11</xdr:row>
      <xdr:rowOff>0</xdr:rowOff>
    </xdr:from>
    <xdr:to>
      <xdr:col>12</xdr:col>
      <xdr:colOff>0</xdr:colOff>
      <xdr:row>12</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7800</xdr:colOff>
      <xdr:row>11</xdr:row>
      <xdr:rowOff>0</xdr:rowOff>
    </xdr:from>
    <xdr:to>
      <xdr:col>13</xdr:col>
      <xdr:colOff>0</xdr:colOff>
      <xdr:row>12</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7800</xdr:colOff>
      <xdr:row>10</xdr:row>
      <xdr:rowOff>0</xdr:rowOff>
    </xdr:from>
    <xdr:to>
      <xdr:col>11</xdr:col>
      <xdr:colOff>0</xdr:colOff>
      <xdr:row>11</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7800</xdr:colOff>
      <xdr:row>10</xdr:row>
      <xdr:rowOff>0</xdr:rowOff>
    </xdr:from>
    <xdr:to>
      <xdr:col>12</xdr:col>
      <xdr:colOff>0</xdr:colOff>
      <xdr:row>11</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7800</xdr:colOff>
      <xdr:row>10</xdr:row>
      <xdr:rowOff>0</xdr:rowOff>
    </xdr:from>
    <xdr:to>
      <xdr:col>13</xdr:col>
      <xdr:colOff>0</xdr:colOff>
      <xdr:row>11</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4</xdr:row>
      <xdr:rowOff>0</xdr:rowOff>
    </xdr:from>
    <xdr:to>
      <xdr:col>11</xdr:col>
      <xdr:colOff>12000</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9:C15" totalsRowShown="0" headerRowDxfId="11" dataDxfId="10">
  <tableColumns count="2">
    <tableColumn id="1" name="Database" dataDxfId="9"/>
    <tableColumn id="2" name="Public entry point" dataDxfId="8"/>
  </tableColumns>
  <tableStyleInfo name="Table Style 1" showFirstColumn="0" showLastColumn="0" showRowStripes="1" showColumnStripes="0"/>
</table>
</file>

<file path=xl/tables/table2.xml><?xml version="1.0" encoding="utf-8"?>
<table xmlns="http://schemas.openxmlformats.org/spreadsheetml/2006/main" id="2" name="Table2" displayName="Table2" ref="B19:C20" totalsRowShown="0" headerRowDxfId="7" dataDxfId="6">
  <tableColumns count="2">
    <tableColumn id="1" name="Software search string – Part 1" dataDxfId="5"/>
    <tableColumn id="3" name="Platform search string – Part 2" dataDxfId="4"/>
  </tableColumns>
  <tableStyleInfo name="Table Style 1" showFirstColumn="0" showLastColumn="0" showRowStripes="1" showColumnStripes="0"/>
</table>
</file>

<file path=xl/tables/table3.xml><?xml version="1.0" encoding="utf-8"?>
<table xmlns="http://schemas.openxmlformats.org/spreadsheetml/2006/main" id="5" name="Table5" displayName="Table5" ref="B24:C29" totalsRowShown="0" headerRowDxfId="3" dataDxfId="2">
  <tableColumns count="2">
    <tableColumn id="1" name="Sheets" dataDxfId="1"/>
    <tableColumn id="2" name="Description"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8"/>
  <sheetViews>
    <sheetView tabSelected="1" workbookViewId="0"/>
  </sheetViews>
  <sheetFormatPr defaultRowHeight="15" x14ac:dyDescent="0.25"/>
  <cols>
    <col min="2" max="2" width="38.7109375" customWidth="1"/>
    <col min="3" max="3" width="59.7109375" customWidth="1"/>
    <col min="4" max="4" width="53.85546875" customWidth="1"/>
  </cols>
  <sheetData>
    <row r="2" spans="2:5" ht="20.25" thickBot="1" x14ac:dyDescent="0.3">
      <c r="B2" s="12" t="s">
        <v>4469</v>
      </c>
      <c r="C2" s="12"/>
      <c r="D2" s="3"/>
      <c r="E2" s="3"/>
    </row>
    <row r="3" spans="2:5" ht="15.75" thickTop="1" x14ac:dyDescent="0.25">
      <c r="B3" s="3" t="s">
        <v>4470</v>
      </c>
      <c r="C3" s="3" t="s">
        <v>4471</v>
      </c>
      <c r="D3" s="3"/>
      <c r="E3" s="3"/>
    </row>
    <row r="4" spans="2:5" x14ac:dyDescent="0.25">
      <c r="B4" s="3" t="s">
        <v>4472</v>
      </c>
      <c r="C4" s="3" t="s">
        <v>4473</v>
      </c>
      <c r="D4" s="3"/>
      <c r="E4" s="3"/>
    </row>
    <row r="5" spans="2:5" x14ac:dyDescent="0.25">
      <c r="B5" s="3" t="s">
        <v>4474</v>
      </c>
      <c r="C5" s="3" t="s">
        <v>4475</v>
      </c>
      <c r="D5" s="3"/>
      <c r="E5" s="3"/>
    </row>
    <row r="6" spans="2:5" x14ac:dyDescent="0.25">
      <c r="B6" s="3"/>
      <c r="C6" s="3"/>
      <c r="D6" s="3"/>
      <c r="E6" s="3"/>
    </row>
    <row r="7" spans="2:5" ht="18" thickBot="1" x14ac:dyDescent="0.3">
      <c r="B7" s="18" t="s">
        <v>4476</v>
      </c>
      <c r="C7" s="18"/>
      <c r="D7" s="3"/>
      <c r="E7" s="3"/>
    </row>
    <row r="8" spans="2:5" ht="15.75" thickTop="1" x14ac:dyDescent="0.25">
      <c r="B8" s="3"/>
      <c r="C8" s="3"/>
      <c r="D8" s="3"/>
      <c r="E8" s="3"/>
    </row>
    <row r="9" spans="2:5" x14ac:dyDescent="0.25">
      <c r="B9" s="3" t="s">
        <v>4477</v>
      </c>
      <c r="C9" s="3" t="s">
        <v>4478</v>
      </c>
      <c r="D9" s="3"/>
      <c r="E9" s="3"/>
    </row>
    <row r="10" spans="2:5" x14ac:dyDescent="0.25">
      <c r="B10" s="3" t="s">
        <v>4479</v>
      </c>
      <c r="C10" s="3" t="s">
        <v>4480</v>
      </c>
      <c r="D10" s="3"/>
      <c r="E10" s="3"/>
    </row>
    <row r="11" spans="2:5" x14ac:dyDescent="0.25">
      <c r="B11" s="3" t="s">
        <v>4481</v>
      </c>
      <c r="C11" s="3" t="s">
        <v>4482</v>
      </c>
      <c r="D11" s="3"/>
      <c r="E11" s="3"/>
    </row>
    <row r="12" spans="2:5" x14ac:dyDescent="0.25">
      <c r="B12" s="3" t="s">
        <v>151</v>
      </c>
      <c r="C12" s="3" t="s">
        <v>4483</v>
      </c>
      <c r="D12" s="3"/>
      <c r="E12" s="3"/>
    </row>
    <row r="13" spans="2:5" x14ac:dyDescent="0.25">
      <c r="B13" s="3" t="s">
        <v>186</v>
      </c>
      <c r="C13" s="3" t="s">
        <v>4484</v>
      </c>
      <c r="D13" s="3"/>
      <c r="E13" s="3"/>
    </row>
    <row r="14" spans="2:5" x14ac:dyDescent="0.25">
      <c r="B14" s="3" t="s">
        <v>54</v>
      </c>
      <c r="C14" s="3" t="s">
        <v>4485</v>
      </c>
      <c r="D14" s="3"/>
      <c r="E14" s="3"/>
    </row>
    <row r="15" spans="2:5" x14ac:dyDescent="0.25">
      <c r="B15" s="3" t="s">
        <v>4486</v>
      </c>
      <c r="C15" s="3" t="s">
        <v>4487</v>
      </c>
      <c r="D15" s="3"/>
      <c r="E15" s="3"/>
    </row>
    <row r="16" spans="2:5" x14ac:dyDescent="0.25">
      <c r="B16" s="3"/>
      <c r="C16" s="3"/>
      <c r="D16" s="3"/>
      <c r="E16" s="3"/>
    </row>
    <row r="17" spans="2:5" ht="18" thickBot="1" x14ac:dyDescent="0.3">
      <c r="B17" s="18" t="s">
        <v>4488</v>
      </c>
      <c r="C17" s="18"/>
      <c r="D17" s="3"/>
      <c r="E17" s="3"/>
    </row>
    <row r="18" spans="2:5" ht="15.75" thickTop="1" x14ac:dyDescent="0.25">
      <c r="B18" s="3"/>
      <c r="C18" s="3"/>
      <c r="D18" s="3"/>
      <c r="E18" s="3"/>
    </row>
    <row r="19" spans="2:5" x14ac:dyDescent="0.25">
      <c r="B19" s="3" t="s">
        <v>4489</v>
      </c>
      <c r="C19" s="3" t="s">
        <v>4490</v>
      </c>
      <c r="D19" s="3"/>
      <c r="E19" s="3"/>
    </row>
    <row r="20" spans="2:5" ht="45" x14ac:dyDescent="0.25">
      <c r="B20" s="5" t="s">
        <v>4491</v>
      </c>
      <c r="C20" s="5" t="s">
        <v>4492</v>
      </c>
      <c r="D20" s="3"/>
      <c r="E20" s="3"/>
    </row>
    <row r="21" spans="2:5" x14ac:dyDescent="0.25">
      <c r="B21" s="3"/>
      <c r="C21" s="3"/>
      <c r="D21" s="3"/>
      <c r="E21" s="3"/>
    </row>
    <row r="22" spans="2:5" ht="18" thickBot="1" x14ac:dyDescent="0.3">
      <c r="B22" s="18" t="s">
        <v>4508</v>
      </c>
      <c r="C22" s="18"/>
      <c r="D22" s="3"/>
      <c r="E22" s="3"/>
    </row>
    <row r="23" spans="2:5" ht="15.75" thickTop="1" x14ac:dyDescent="0.25">
      <c r="B23" s="3"/>
      <c r="C23" s="3"/>
      <c r="D23" s="3"/>
      <c r="E23" s="3"/>
    </row>
    <row r="24" spans="2:5" x14ac:dyDescent="0.25">
      <c r="B24" s="3" t="s">
        <v>4509</v>
      </c>
      <c r="C24" s="3" t="s">
        <v>4510</v>
      </c>
      <c r="D24" s="3"/>
      <c r="E24" s="3"/>
    </row>
    <row r="25" spans="2:5" x14ac:dyDescent="0.25">
      <c r="B25" s="3" t="s">
        <v>4665</v>
      </c>
      <c r="C25" s="3"/>
      <c r="D25" s="3"/>
      <c r="E25" s="3"/>
    </row>
    <row r="26" spans="2:5" ht="30" x14ac:dyDescent="0.25">
      <c r="B26" s="3" t="s">
        <v>4666</v>
      </c>
      <c r="C26" s="5" t="s">
        <v>4669</v>
      </c>
      <c r="D26" s="3"/>
      <c r="E26" s="3"/>
    </row>
    <row r="27" spans="2:5" ht="45" x14ac:dyDescent="0.25">
      <c r="B27" s="3" t="s">
        <v>4667</v>
      </c>
      <c r="C27" s="5" t="s">
        <v>4668</v>
      </c>
      <c r="D27" s="3"/>
      <c r="E27" s="3"/>
    </row>
    <row r="28" spans="2:5" ht="30" x14ac:dyDescent="0.25">
      <c r="B28" s="3" t="s">
        <v>4670</v>
      </c>
      <c r="C28" s="5" t="s">
        <v>4671</v>
      </c>
      <c r="D28" s="3"/>
      <c r="E28" s="3"/>
    </row>
    <row r="29" spans="2:5" ht="30" x14ac:dyDescent="0.25">
      <c r="B29" s="3" t="s">
        <v>4460</v>
      </c>
      <c r="C29" s="5" t="s">
        <v>4673</v>
      </c>
      <c r="D29" s="3"/>
      <c r="E29" s="3"/>
    </row>
    <row r="30" spans="2:5" x14ac:dyDescent="0.25">
      <c r="B30" s="3"/>
      <c r="C30" s="3"/>
      <c r="D30" s="3"/>
      <c r="E30" s="3"/>
    </row>
    <row r="31" spans="2:5" x14ac:dyDescent="0.25">
      <c r="B31" s="3"/>
      <c r="C31" s="3"/>
      <c r="D31" s="3"/>
      <c r="E31" s="3"/>
    </row>
    <row r="32" spans="2:5" x14ac:dyDescent="0.25">
      <c r="B32" s="3"/>
      <c r="C32" s="3"/>
      <c r="D32" s="3"/>
      <c r="E32" s="3"/>
    </row>
    <row r="33" spans="2:5" x14ac:dyDescent="0.25">
      <c r="B33" s="3"/>
      <c r="C33" s="3"/>
      <c r="D33" s="3"/>
      <c r="E33" s="3"/>
    </row>
    <row r="34" spans="2:5" x14ac:dyDescent="0.25">
      <c r="B34" s="3"/>
      <c r="C34" s="3"/>
      <c r="D34" s="3"/>
      <c r="E34" s="3"/>
    </row>
    <row r="35" spans="2:5" x14ac:dyDescent="0.25">
      <c r="B35" s="3"/>
      <c r="C35" s="3"/>
      <c r="D35" s="3"/>
      <c r="E35" s="3"/>
    </row>
    <row r="36" spans="2:5" x14ac:dyDescent="0.25">
      <c r="B36" s="3"/>
      <c r="C36" s="3"/>
      <c r="D36" s="3"/>
      <c r="E36" s="3"/>
    </row>
    <row r="37" spans="2:5" x14ac:dyDescent="0.25">
      <c r="B37" s="3"/>
      <c r="C37" s="3"/>
      <c r="D37" s="3"/>
      <c r="E37" s="3"/>
    </row>
    <row r="38" spans="2:5" x14ac:dyDescent="0.25">
      <c r="B38" s="3"/>
      <c r="C38" s="3"/>
      <c r="D38" s="3"/>
      <c r="E38" s="3"/>
    </row>
    <row r="39" spans="2:5" x14ac:dyDescent="0.25">
      <c r="B39" s="3"/>
      <c r="C39" s="3"/>
      <c r="D39" s="3"/>
      <c r="E39" s="3"/>
    </row>
    <row r="40" spans="2:5" x14ac:dyDescent="0.25">
      <c r="B40" s="3"/>
      <c r="C40" s="3"/>
      <c r="D40" s="3"/>
      <c r="E40" s="3"/>
    </row>
    <row r="41" spans="2:5" x14ac:dyDescent="0.25">
      <c r="B41" s="3"/>
      <c r="C41" s="3"/>
      <c r="D41" s="3"/>
      <c r="E41" s="3"/>
    </row>
    <row r="42" spans="2:5" x14ac:dyDescent="0.25">
      <c r="B42" s="3"/>
      <c r="C42" s="3"/>
      <c r="D42" s="3"/>
      <c r="E42" s="3"/>
    </row>
    <row r="43" spans="2:5" x14ac:dyDescent="0.25">
      <c r="B43" s="3"/>
      <c r="C43" s="3"/>
      <c r="D43" s="3"/>
      <c r="E43" s="3"/>
    </row>
    <row r="44" spans="2:5" x14ac:dyDescent="0.25">
      <c r="B44" s="3"/>
      <c r="C44" s="3"/>
      <c r="D44" s="3"/>
      <c r="E44" s="3"/>
    </row>
    <row r="45" spans="2:5" x14ac:dyDescent="0.25">
      <c r="B45" s="3"/>
      <c r="C45" s="3"/>
      <c r="D45" s="3"/>
      <c r="E45" s="3"/>
    </row>
    <row r="46" spans="2:5" x14ac:dyDescent="0.25">
      <c r="B46" s="3"/>
      <c r="C46" s="3"/>
      <c r="D46" s="3"/>
      <c r="E46" s="3"/>
    </row>
    <row r="47" spans="2:5" x14ac:dyDescent="0.25">
      <c r="B47" s="3"/>
      <c r="C47" s="3"/>
    </row>
    <row r="48" spans="2:5" x14ac:dyDescent="0.25">
      <c r="B48" s="3"/>
      <c r="C48" s="3"/>
    </row>
  </sheetData>
  <pageMargins left="0.7" right="0.7" top="0.75" bottom="0.75" header="0.3" footer="0.3"/>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E57"/>
  <sheetViews>
    <sheetView workbookViewId="0"/>
  </sheetViews>
  <sheetFormatPr defaultRowHeight="15" x14ac:dyDescent="0.25"/>
  <cols>
    <col min="2" max="2" width="24.140625" bestFit="1" customWidth="1"/>
    <col min="3" max="3" width="89.140625" bestFit="1" customWidth="1"/>
    <col min="4" max="4" width="12.5703125" customWidth="1"/>
  </cols>
  <sheetData>
    <row r="2" spans="2:5" ht="20.25" thickBot="1" x14ac:dyDescent="0.35">
      <c r="B2" s="10" t="s">
        <v>4094</v>
      </c>
      <c r="C2" s="10"/>
      <c r="D2" s="10"/>
      <c r="E2" s="10"/>
    </row>
    <row r="3" spans="2:5" ht="15.75" thickTop="1" x14ac:dyDescent="0.25"/>
    <row r="4" spans="2:5" ht="18" thickBot="1" x14ac:dyDescent="0.35">
      <c r="B4" s="11" t="s">
        <v>4437</v>
      </c>
      <c r="C4" s="11"/>
      <c r="D4" s="11"/>
    </row>
    <row r="5" spans="2:5" ht="15.75" thickTop="1" x14ac:dyDescent="0.25"/>
    <row r="6" spans="2:5" ht="15.75" thickBot="1" x14ac:dyDescent="0.3">
      <c r="B6" s="16" t="s">
        <v>4413</v>
      </c>
      <c r="C6" s="16" t="s">
        <v>4447</v>
      </c>
      <c r="D6" s="16" t="s">
        <v>4321</v>
      </c>
    </row>
    <row r="7" spans="2:5" x14ac:dyDescent="0.25">
      <c r="B7" t="s">
        <v>4439</v>
      </c>
      <c r="C7" t="s">
        <v>4594</v>
      </c>
      <c r="D7" t="s">
        <v>4328</v>
      </c>
    </row>
    <row r="8" spans="2:5" x14ac:dyDescent="0.25">
      <c r="B8" t="s">
        <v>4439</v>
      </c>
      <c r="C8" t="s">
        <v>4167</v>
      </c>
      <c r="D8" t="s">
        <v>4354</v>
      </c>
    </row>
    <row r="9" spans="2:5" x14ac:dyDescent="0.25">
      <c r="B9" t="s">
        <v>4439</v>
      </c>
      <c r="C9" t="s">
        <v>4125</v>
      </c>
      <c r="D9" t="s">
        <v>4341</v>
      </c>
    </row>
    <row r="10" spans="2:5" x14ac:dyDescent="0.25">
      <c r="B10" t="s">
        <v>4439</v>
      </c>
      <c r="C10" t="s">
        <v>4595</v>
      </c>
      <c r="D10" t="s">
        <v>4370</v>
      </c>
    </row>
    <row r="11" spans="2:5" x14ac:dyDescent="0.25">
      <c r="B11" t="s">
        <v>4439</v>
      </c>
      <c r="C11" t="s">
        <v>4222</v>
      </c>
      <c r="D11" t="s">
        <v>4346</v>
      </c>
    </row>
    <row r="12" spans="2:5" x14ac:dyDescent="0.25">
      <c r="B12" t="s">
        <v>4439</v>
      </c>
      <c r="C12" t="s">
        <v>4134</v>
      </c>
      <c r="D12" t="s">
        <v>4596</v>
      </c>
    </row>
    <row r="13" spans="2:5" x14ac:dyDescent="0.25">
      <c r="B13" t="s">
        <v>4439</v>
      </c>
      <c r="C13" t="s">
        <v>4148</v>
      </c>
      <c r="D13" t="s">
        <v>4367</v>
      </c>
    </row>
    <row r="14" spans="2:5" x14ac:dyDescent="0.25">
      <c r="B14" t="s">
        <v>4439</v>
      </c>
      <c r="C14" t="s">
        <v>4261</v>
      </c>
      <c r="D14" t="s">
        <v>4382</v>
      </c>
    </row>
    <row r="15" spans="2:5" x14ac:dyDescent="0.25">
      <c r="B15" t="s">
        <v>4439</v>
      </c>
      <c r="C15" t="s">
        <v>4229</v>
      </c>
      <c r="D15" t="s">
        <v>4356</v>
      </c>
    </row>
    <row r="16" spans="2:5" x14ac:dyDescent="0.25">
      <c r="B16" t="s">
        <v>4442</v>
      </c>
      <c r="C16" t="s">
        <v>4448</v>
      </c>
      <c r="D16" t="s">
        <v>4327</v>
      </c>
    </row>
    <row r="17" spans="2:4" x14ac:dyDescent="0.25">
      <c r="B17" t="s">
        <v>4442</v>
      </c>
      <c r="C17" t="s">
        <v>4597</v>
      </c>
      <c r="D17" t="s">
        <v>4326</v>
      </c>
    </row>
    <row r="18" spans="2:4" x14ac:dyDescent="0.25">
      <c r="B18" t="s">
        <v>4442</v>
      </c>
      <c r="C18" t="s">
        <v>4598</v>
      </c>
      <c r="D18" t="s">
        <v>4374</v>
      </c>
    </row>
    <row r="19" spans="2:4" x14ac:dyDescent="0.25">
      <c r="B19" t="s">
        <v>4442</v>
      </c>
      <c r="C19" t="s">
        <v>4599</v>
      </c>
      <c r="D19" t="s">
        <v>4600</v>
      </c>
    </row>
    <row r="20" spans="2:4" x14ac:dyDescent="0.25">
      <c r="B20" t="s">
        <v>4442</v>
      </c>
      <c r="C20" t="s">
        <v>4114</v>
      </c>
      <c r="D20" t="s">
        <v>4364</v>
      </c>
    </row>
    <row r="21" spans="2:4" x14ac:dyDescent="0.25">
      <c r="B21" t="s">
        <v>4442</v>
      </c>
      <c r="C21" t="s">
        <v>4601</v>
      </c>
      <c r="D21" t="s">
        <v>4600</v>
      </c>
    </row>
    <row r="22" spans="2:4" x14ac:dyDescent="0.25">
      <c r="B22" t="s">
        <v>4442</v>
      </c>
      <c r="C22" t="s">
        <v>4267</v>
      </c>
      <c r="D22" t="s">
        <v>4330</v>
      </c>
    </row>
    <row r="23" spans="2:4" x14ac:dyDescent="0.25">
      <c r="B23" t="s">
        <v>4442</v>
      </c>
      <c r="C23" t="s">
        <v>4602</v>
      </c>
      <c r="D23" t="s">
        <v>4372</v>
      </c>
    </row>
    <row r="24" spans="2:4" x14ac:dyDescent="0.25">
      <c r="B24" t="s">
        <v>4331</v>
      </c>
      <c r="C24" s="3" t="s">
        <v>4248</v>
      </c>
      <c r="D24" t="s">
        <v>4379</v>
      </c>
    </row>
    <row r="25" spans="2:4" x14ac:dyDescent="0.25">
      <c r="B25" t="s">
        <v>4331</v>
      </c>
      <c r="C25" t="s">
        <v>4452</v>
      </c>
      <c r="D25" t="s">
        <v>4343</v>
      </c>
    </row>
    <row r="26" spans="2:4" x14ac:dyDescent="0.25">
      <c r="B26" t="s">
        <v>4331</v>
      </c>
      <c r="C26" t="s">
        <v>4142</v>
      </c>
      <c r="D26" t="s">
        <v>4366</v>
      </c>
    </row>
    <row r="27" spans="2:4" x14ac:dyDescent="0.25">
      <c r="B27" t="s">
        <v>4331</v>
      </c>
      <c r="C27" t="s">
        <v>4237</v>
      </c>
      <c r="D27" t="s">
        <v>4377</v>
      </c>
    </row>
    <row r="28" spans="2:4" x14ac:dyDescent="0.25">
      <c r="B28" t="s">
        <v>4331</v>
      </c>
      <c r="C28" t="s">
        <v>4603</v>
      </c>
      <c r="D28" t="s">
        <v>4372</v>
      </c>
    </row>
    <row r="29" spans="2:4" x14ac:dyDescent="0.25">
      <c r="B29" t="s">
        <v>4443</v>
      </c>
      <c r="C29" s="3" t="s">
        <v>4243</v>
      </c>
      <c r="D29" t="s">
        <v>4378</v>
      </c>
    </row>
    <row r="30" spans="2:4" x14ac:dyDescent="0.25">
      <c r="B30" t="s">
        <v>4443</v>
      </c>
      <c r="C30" t="s">
        <v>4604</v>
      </c>
      <c r="D30" t="s">
        <v>4355</v>
      </c>
    </row>
    <row r="31" spans="2:4" x14ac:dyDescent="0.25">
      <c r="B31" t="s">
        <v>4440</v>
      </c>
      <c r="C31" t="s">
        <v>4260</v>
      </c>
      <c r="D31" t="s">
        <v>4381</v>
      </c>
    </row>
    <row r="32" spans="2:4" x14ac:dyDescent="0.25">
      <c r="B32" t="s">
        <v>4440</v>
      </c>
      <c r="C32" t="s">
        <v>4605</v>
      </c>
      <c r="D32" t="s">
        <v>4326</v>
      </c>
    </row>
    <row r="33" spans="2:5" x14ac:dyDescent="0.25">
      <c r="B33" t="s">
        <v>4440</v>
      </c>
      <c r="C33" t="s">
        <v>4201</v>
      </c>
      <c r="D33" t="s">
        <v>4373</v>
      </c>
    </row>
    <row r="34" spans="2:5" x14ac:dyDescent="0.25">
      <c r="B34" t="s">
        <v>4440</v>
      </c>
      <c r="C34" t="s">
        <v>4251</v>
      </c>
      <c r="D34" t="s">
        <v>4380</v>
      </c>
    </row>
    <row r="35" spans="2:5" x14ac:dyDescent="0.25">
      <c r="B35" t="s">
        <v>4440</v>
      </c>
      <c r="C35" t="s">
        <v>4602</v>
      </c>
      <c r="D35" t="s">
        <v>4372</v>
      </c>
    </row>
    <row r="36" spans="2:5" x14ac:dyDescent="0.25">
      <c r="B36" t="s">
        <v>4440</v>
      </c>
      <c r="C36" t="s">
        <v>4190</v>
      </c>
      <c r="D36" t="s">
        <v>4371</v>
      </c>
    </row>
    <row r="37" spans="2:5" x14ac:dyDescent="0.25">
      <c r="B37" t="s">
        <v>4440</v>
      </c>
      <c r="C37" t="s">
        <v>4195</v>
      </c>
      <c r="D37" t="s">
        <v>4344</v>
      </c>
    </row>
    <row r="38" spans="2:5" x14ac:dyDescent="0.25">
      <c r="B38" t="s">
        <v>4440</v>
      </c>
      <c r="C38" t="s">
        <v>4234</v>
      </c>
      <c r="D38" t="s">
        <v>4347</v>
      </c>
    </row>
    <row r="40" spans="2:5" ht="18" thickBot="1" x14ac:dyDescent="0.35">
      <c r="B40" s="11" t="s">
        <v>4436</v>
      </c>
      <c r="C40" s="11"/>
      <c r="D40" s="11"/>
      <c r="E40" s="11"/>
    </row>
    <row r="41" spans="2:5" ht="15.75" thickTop="1" x14ac:dyDescent="0.25"/>
    <row r="42" spans="2:5" ht="15.75" thickBot="1" x14ac:dyDescent="0.3">
      <c r="B42" s="16" t="s">
        <v>4438</v>
      </c>
      <c r="C42" s="16" t="s">
        <v>4321</v>
      </c>
      <c r="D42" s="17" t="s">
        <v>4320</v>
      </c>
      <c r="E42" s="17" t="s">
        <v>4412</v>
      </c>
    </row>
    <row r="43" spans="2:5" x14ac:dyDescent="0.25">
      <c r="B43" t="s">
        <v>4439</v>
      </c>
      <c r="C43" t="s">
        <v>4577</v>
      </c>
      <c r="D43">
        <v>11</v>
      </c>
      <c r="E43" s="9">
        <v>0.33333333333333331</v>
      </c>
    </row>
    <row r="44" spans="2:5" x14ac:dyDescent="0.25">
      <c r="B44" t="s">
        <v>4440</v>
      </c>
      <c r="C44" t="s">
        <v>4441</v>
      </c>
      <c r="D44">
        <v>8</v>
      </c>
      <c r="E44" s="9">
        <v>0.24242424242424243</v>
      </c>
    </row>
    <row r="45" spans="2:5" x14ac:dyDescent="0.25">
      <c r="B45" t="s">
        <v>4442</v>
      </c>
      <c r="C45" t="s">
        <v>4578</v>
      </c>
      <c r="D45">
        <v>7</v>
      </c>
      <c r="E45" s="9">
        <v>0.21212121212121213</v>
      </c>
    </row>
    <row r="46" spans="2:5" x14ac:dyDescent="0.25">
      <c r="B46" t="s">
        <v>4443</v>
      </c>
      <c r="C46" t="s">
        <v>4444</v>
      </c>
      <c r="D46">
        <v>2</v>
      </c>
      <c r="E46" s="9">
        <v>6.0606060606060608E-2</v>
      </c>
    </row>
    <row r="47" spans="2:5" x14ac:dyDescent="0.25">
      <c r="B47" t="s">
        <v>4331</v>
      </c>
      <c r="C47" t="s">
        <v>4445</v>
      </c>
      <c r="D47">
        <v>5</v>
      </c>
      <c r="E47" s="9">
        <v>0.15151515151515152</v>
      </c>
    </row>
    <row r="48" spans="2:5" x14ac:dyDescent="0.25">
      <c r="B48" t="s">
        <v>4136</v>
      </c>
      <c r="C48" t="s">
        <v>4446</v>
      </c>
      <c r="D48">
        <v>2</v>
      </c>
      <c r="E48" s="9">
        <v>6.0606060606060608E-2</v>
      </c>
    </row>
    <row r="50" spans="2:5" x14ac:dyDescent="0.25">
      <c r="B50" t="s">
        <v>4527</v>
      </c>
    </row>
    <row r="53" spans="2:5" x14ac:dyDescent="0.25">
      <c r="B53" t="s">
        <v>4443</v>
      </c>
      <c r="C53" t="s">
        <v>4444</v>
      </c>
      <c r="D53">
        <v>2</v>
      </c>
      <c r="E53">
        <v>6.0606060606060608E-2</v>
      </c>
    </row>
    <row r="54" spans="2:5" x14ac:dyDescent="0.25">
      <c r="B54" t="s">
        <v>4331</v>
      </c>
      <c r="C54" t="s">
        <v>4445</v>
      </c>
      <c r="D54">
        <v>5</v>
      </c>
      <c r="E54">
        <v>0.15151515151515152</v>
      </c>
    </row>
    <row r="55" spans="2:5" x14ac:dyDescent="0.25">
      <c r="B55" t="s">
        <v>4442</v>
      </c>
      <c r="C55" t="s">
        <v>4578</v>
      </c>
      <c r="D55">
        <v>7</v>
      </c>
      <c r="E55">
        <v>0.21212121212121213</v>
      </c>
    </row>
    <row r="56" spans="2:5" x14ac:dyDescent="0.25">
      <c r="B56" t="s">
        <v>4440</v>
      </c>
      <c r="C56" t="s">
        <v>4441</v>
      </c>
      <c r="D56">
        <v>8</v>
      </c>
      <c r="E56">
        <v>0.24242424242424243</v>
      </c>
    </row>
    <row r="57" spans="2:5" x14ac:dyDescent="0.25">
      <c r="B57" t="s">
        <v>4439</v>
      </c>
      <c r="C57" t="s">
        <v>4577</v>
      </c>
      <c r="D57">
        <v>11</v>
      </c>
      <c r="E57">
        <v>0.33333333333333331</v>
      </c>
    </row>
  </sheetData>
  <sortState ref="B54:E58">
    <sortCondition ref="D54:D58"/>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W122"/>
  <sheetViews>
    <sheetView topLeftCell="A101" workbookViewId="0">
      <selection activeCell="A101" sqref="A101"/>
    </sheetView>
  </sheetViews>
  <sheetFormatPr defaultRowHeight="15" x14ac:dyDescent="0.25"/>
  <cols>
    <col min="5" max="5" width="85.5703125" bestFit="1" customWidth="1"/>
    <col min="10" max="10" width="21" customWidth="1"/>
    <col min="14" max="14" width="17.7109375" customWidth="1"/>
    <col min="21" max="21" width="17.140625" customWidth="1"/>
    <col min="22" max="22" width="14" customWidth="1"/>
    <col min="23" max="23" width="15.140625" customWidth="1"/>
    <col min="24" max="24" width="11.5703125" customWidth="1"/>
  </cols>
  <sheetData>
    <row r="2" spans="2:5" ht="20.25" thickBot="1" x14ac:dyDescent="0.35">
      <c r="B2" s="10" t="s">
        <v>4463</v>
      </c>
    </row>
    <row r="3" spans="2:5" ht="15.75" thickTop="1" x14ac:dyDescent="0.25"/>
    <row r="4" spans="2:5" ht="15.75" thickBot="1" x14ac:dyDescent="0.3">
      <c r="B4" s="16" t="s">
        <v>4528</v>
      </c>
      <c r="C4" s="16" t="s">
        <v>4319</v>
      </c>
      <c r="D4" s="16" t="s">
        <v>4320</v>
      </c>
      <c r="E4" s="16" t="s">
        <v>4321</v>
      </c>
    </row>
    <row r="5" spans="2:5" x14ac:dyDescent="0.25">
      <c r="B5" t="b">
        <v>1</v>
      </c>
      <c r="C5">
        <v>1</v>
      </c>
      <c r="D5">
        <v>19</v>
      </c>
      <c r="E5" t="s">
        <v>4580</v>
      </c>
    </row>
    <row r="6" spans="2:5" x14ac:dyDescent="0.25">
      <c r="B6" t="b">
        <v>0</v>
      </c>
      <c r="C6">
        <v>2</v>
      </c>
      <c r="D6">
        <v>14</v>
      </c>
      <c r="E6" t="s">
        <v>4581</v>
      </c>
    </row>
    <row r="8" spans="2:5" ht="20.25" thickBot="1" x14ac:dyDescent="0.35">
      <c r="B8" s="10" t="s">
        <v>4464</v>
      </c>
    </row>
    <row r="9" spans="2:5" ht="15.75" thickTop="1" x14ac:dyDescent="0.25"/>
    <row r="10" spans="2:5" ht="15.75" thickBot="1" x14ac:dyDescent="0.3">
      <c r="B10" s="16" t="s">
        <v>4528</v>
      </c>
      <c r="C10" s="16" t="s">
        <v>4319</v>
      </c>
      <c r="D10" s="16" t="s">
        <v>4320</v>
      </c>
      <c r="E10" s="16" t="s">
        <v>4321</v>
      </c>
    </row>
    <row r="11" spans="2:5" x14ac:dyDescent="0.25">
      <c r="B11" t="b">
        <v>1</v>
      </c>
      <c r="C11">
        <v>1</v>
      </c>
      <c r="D11">
        <v>17</v>
      </c>
      <c r="E11" t="s">
        <v>4582</v>
      </c>
    </row>
    <row r="12" spans="2:5" x14ac:dyDescent="0.25">
      <c r="B12" t="b">
        <v>0</v>
      </c>
      <c r="C12">
        <v>2</v>
      </c>
      <c r="D12">
        <v>2</v>
      </c>
      <c r="E12" t="s">
        <v>4529</v>
      </c>
    </row>
    <row r="14" spans="2:5" ht="20.25" thickBot="1" x14ac:dyDescent="0.35">
      <c r="B14" s="10" t="s">
        <v>4551</v>
      </c>
    </row>
    <row r="15" spans="2:5" ht="15.75" thickTop="1" x14ac:dyDescent="0.25"/>
    <row r="16" spans="2:5" ht="15.75" thickBot="1" x14ac:dyDescent="0.3">
      <c r="B16" s="16" t="s">
        <v>4528</v>
      </c>
      <c r="C16" s="16" t="s">
        <v>4319</v>
      </c>
      <c r="D16" s="16" t="s">
        <v>4320</v>
      </c>
      <c r="E16" s="16" t="s">
        <v>4321</v>
      </c>
    </row>
    <row r="17" spans="2:5" x14ac:dyDescent="0.25">
      <c r="B17" t="b">
        <v>1</v>
      </c>
      <c r="C17">
        <v>1</v>
      </c>
      <c r="D17">
        <v>13</v>
      </c>
      <c r="E17" t="s">
        <v>4583</v>
      </c>
    </row>
    <row r="18" spans="2:5" x14ac:dyDescent="0.25">
      <c r="B18" t="b">
        <v>0</v>
      </c>
      <c r="C18">
        <v>2</v>
      </c>
      <c r="D18">
        <v>6</v>
      </c>
      <c r="E18" t="s">
        <v>4584</v>
      </c>
    </row>
    <row r="20" spans="2:5" ht="20.25" thickBot="1" x14ac:dyDescent="0.35">
      <c r="B20" s="10" t="s">
        <v>4532</v>
      </c>
    </row>
    <row r="21" spans="2:5" ht="15.75" thickTop="1" x14ac:dyDescent="0.25"/>
    <row r="22" spans="2:5" ht="15.75" thickBot="1" x14ac:dyDescent="0.3">
      <c r="B22" s="16" t="s">
        <v>4528</v>
      </c>
      <c r="C22" s="16" t="s">
        <v>4319</v>
      </c>
      <c r="D22" s="16" t="s">
        <v>4320</v>
      </c>
      <c r="E22" s="16" t="s">
        <v>4321</v>
      </c>
    </row>
    <row r="23" spans="2:5" x14ac:dyDescent="0.25">
      <c r="B23" t="s">
        <v>4106</v>
      </c>
      <c r="C23">
        <v>1</v>
      </c>
      <c r="D23">
        <v>9</v>
      </c>
      <c r="E23" t="s">
        <v>4530</v>
      </c>
    </row>
    <row r="24" spans="2:5" x14ac:dyDescent="0.25">
      <c r="B24" t="s">
        <v>4126</v>
      </c>
      <c r="C24">
        <v>2</v>
      </c>
      <c r="D24">
        <v>8</v>
      </c>
      <c r="E24" t="s">
        <v>4585</v>
      </c>
    </row>
    <row r="25" spans="2:5" x14ac:dyDescent="0.25">
      <c r="B25" t="s">
        <v>4160</v>
      </c>
      <c r="C25">
        <v>3</v>
      </c>
      <c r="D25">
        <v>2</v>
      </c>
      <c r="E25" t="s">
        <v>4531</v>
      </c>
    </row>
    <row r="27" spans="2:5" ht="20.25" thickBot="1" x14ac:dyDescent="0.3">
      <c r="B27" s="12" t="s">
        <v>4467</v>
      </c>
    </row>
    <row r="28" spans="2:5" ht="15.75" thickTop="1" x14ac:dyDescent="0.25"/>
    <row r="29" spans="2:5" ht="18" thickBot="1" x14ac:dyDescent="0.35">
      <c r="B29" s="11" t="s">
        <v>4528</v>
      </c>
      <c r="C29" s="11" t="s">
        <v>4319</v>
      </c>
      <c r="D29" s="11" t="s">
        <v>4320</v>
      </c>
      <c r="E29" s="11" t="s">
        <v>4321</v>
      </c>
    </row>
    <row r="30" spans="2:5" ht="15.75" thickTop="1" x14ac:dyDescent="0.25">
      <c r="B30" t="s">
        <v>4606</v>
      </c>
      <c r="C30">
        <v>1</v>
      </c>
      <c r="D30">
        <v>5</v>
      </c>
      <c r="E30" t="s">
        <v>4607</v>
      </c>
    </row>
    <row r="31" spans="2:5" x14ac:dyDescent="0.25">
      <c r="B31" t="s">
        <v>4168</v>
      </c>
      <c r="C31">
        <v>2</v>
      </c>
      <c r="D31">
        <v>4</v>
      </c>
      <c r="E31" t="s">
        <v>4608</v>
      </c>
    </row>
    <row r="32" spans="2:5" x14ac:dyDescent="0.25">
      <c r="B32" t="s">
        <v>4539</v>
      </c>
      <c r="C32">
        <v>6</v>
      </c>
      <c r="D32">
        <v>1</v>
      </c>
      <c r="E32" t="s">
        <v>4371</v>
      </c>
    </row>
    <row r="33" spans="2:13" x14ac:dyDescent="0.25">
      <c r="B33" t="s">
        <v>4540</v>
      </c>
      <c r="C33">
        <v>5</v>
      </c>
      <c r="D33">
        <v>6</v>
      </c>
      <c r="E33" t="s">
        <v>4609</v>
      </c>
    </row>
    <row r="34" spans="2:13" x14ac:dyDescent="0.25">
      <c r="B34" t="s">
        <v>4610</v>
      </c>
      <c r="C34">
        <v>4</v>
      </c>
      <c r="D34">
        <v>2</v>
      </c>
      <c r="E34" t="s">
        <v>4388</v>
      </c>
    </row>
    <row r="35" spans="2:13" x14ac:dyDescent="0.25">
      <c r="B35" t="s">
        <v>4542</v>
      </c>
      <c r="C35">
        <v>8</v>
      </c>
      <c r="D35">
        <v>1</v>
      </c>
      <c r="E35" t="s">
        <v>4377</v>
      </c>
    </row>
    <row r="36" spans="2:13" x14ac:dyDescent="0.25">
      <c r="B36" t="s">
        <v>4160</v>
      </c>
      <c r="C36">
        <v>3</v>
      </c>
      <c r="D36">
        <v>4</v>
      </c>
      <c r="E36" t="s">
        <v>4611</v>
      </c>
    </row>
    <row r="37" spans="2:13" x14ac:dyDescent="0.25">
      <c r="B37" t="s">
        <v>4137</v>
      </c>
      <c r="C37">
        <v>7</v>
      </c>
      <c r="D37">
        <v>1</v>
      </c>
      <c r="E37" t="s">
        <v>4374</v>
      </c>
    </row>
    <row r="40" spans="2:13" ht="18" thickBot="1" x14ac:dyDescent="0.35">
      <c r="B40" s="11" t="s">
        <v>4612</v>
      </c>
    </row>
    <row r="41" spans="2:13" ht="15.75" thickTop="1" x14ac:dyDescent="0.25"/>
    <row r="42" spans="2:13" ht="15.75" thickBot="1" x14ac:dyDescent="0.3">
      <c r="B42" s="16" t="s">
        <v>4319</v>
      </c>
      <c r="C42" s="16" t="s">
        <v>4083</v>
      </c>
      <c r="D42" s="16" t="s">
        <v>4463</v>
      </c>
      <c r="E42" s="16" t="s">
        <v>4095</v>
      </c>
      <c r="F42" s="16" t="s">
        <v>4464</v>
      </c>
      <c r="G42" s="16" t="s">
        <v>4465</v>
      </c>
      <c r="H42" s="16" t="s">
        <v>4466</v>
      </c>
      <c r="I42" s="16" t="s">
        <v>4533</v>
      </c>
      <c r="J42" s="16" t="s">
        <v>4467</v>
      </c>
      <c r="K42" s="27" t="s">
        <v>4589</v>
      </c>
      <c r="L42" s="16" t="s">
        <v>4588</v>
      </c>
      <c r="M42" s="16" t="s">
        <v>4293</v>
      </c>
    </row>
    <row r="43" spans="2:13" x14ac:dyDescent="0.25">
      <c r="B43" t="s">
        <v>4326</v>
      </c>
      <c r="C43" t="s">
        <v>4096</v>
      </c>
      <c r="D43" t="b">
        <v>1</v>
      </c>
      <c r="F43" t="b">
        <v>0</v>
      </c>
      <c r="G43" t="b">
        <v>0</v>
      </c>
      <c r="H43" t="s">
        <v>4106</v>
      </c>
      <c r="J43" t="s">
        <v>4534</v>
      </c>
      <c r="K43" t="str">
        <f>IF(C43="C", "C", "Other")</f>
        <v>Other</v>
      </c>
      <c r="L43" s="3" t="b">
        <v>1</v>
      </c>
      <c r="M43" t="s">
        <v>4620</v>
      </c>
    </row>
    <row r="44" spans="2:13" x14ac:dyDescent="0.25">
      <c r="B44" t="s">
        <v>4364</v>
      </c>
      <c r="C44" t="s">
        <v>3442</v>
      </c>
      <c r="D44" t="b">
        <v>1</v>
      </c>
      <c r="E44" t="s">
        <v>4115</v>
      </c>
      <c r="F44" t="b">
        <v>0</v>
      </c>
      <c r="G44" t="b">
        <v>0</v>
      </c>
      <c r="H44" t="s">
        <v>4106</v>
      </c>
      <c r="J44" t="s">
        <v>4160</v>
      </c>
      <c r="K44" t="str">
        <f t="shared" ref="K44:K76" si="0">IF(C44="C", "C", "Other")</f>
        <v>C</v>
      </c>
      <c r="L44" s="3" t="b">
        <v>1</v>
      </c>
      <c r="M44" t="s">
        <v>4621</v>
      </c>
    </row>
    <row r="45" spans="2:13" x14ac:dyDescent="0.25">
      <c r="B45" t="s">
        <v>4341</v>
      </c>
      <c r="C45" t="s">
        <v>4117</v>
      </c>
      <c r="D45" t="b">
        <v>1</v>
      </c>
      <c r="E45" t="s">
        <v>4451</v>
      </c>
      <c r="F45" t="b">
        <v>1</v>
      </c>
      <c r="G45" t="b">
        <v>1</v>
      </c>
      <c r="H45" t="s">
        <v>4126</v>
      </c>
      <c r="I45" t="s">
        <v>4535</v>
      </c>
      <c r="J45" t="s">
        <v>4536</v>
      </c>
      <c r="K45" t="str">
        <f t="shared" si="0"/>
        <v>Other</v>
      </c>
      <c r="L45" s="3" t="b">
        <v>1</v>
      </c>
      <c r="M45" t="s">
        <v>4622</v>
      </c>
    </row>
    <row r="46" spans="2:13" x14ac:dyDescent="0.25">
      <c r="B46" t="s">
        <v>4365</v>
      </c>
      <c r="C46" t="s">
        <v>4127</v>
      </c>
      <c r="D46" t="b">
        <v>0</v>
      </c>
      <c r="E46" t="s">
        <v>4135</v>
      </c>
      <c r="K46" t="str">
        <f t="shared" si="0"/>
        <v>Other</v>
      </c>
      <c r="L46" s="3" t="b">
        <v>1</v>
      </c>
      <c r="M46" t="s">
        <v>4623</v>
      </c>
    </row>
    <row r="47" spans="2:13" x14ac:dyDescent="0.25">
      <c r="B47" t="s">
        <v>4366</v>
      </c>
      <c r="C47" t="s">
        <v>4117</v>
      </c>
      <c r="D47" t="b">
        <v>0</v>
      </c>
      <c r="K47" t="str">
        <f t="shared" si="0"/>
        <v>Other</v>
      </c>
      <c r="L47" s="3" t="b">
        <v>1</v>
      </c>
      <c r="M47" t="s">
        <v>4624</v>
      </c>
    </row>
    <row r="48" spans="2:13" x14ac:dyDescent="0.25">
      <c r="B48" t="s">
        <v>4367</v>
      </c>
      <c r="C48" t="s">
        <v>3442</v>
      </c>
      <c r="D48" t="b">
        <v>0</v>
      </c>
      <c r="K48" t="str">
        <f t="shared" si="0"/>
        <v>C</v>
      </c>
      <c r="L48" s="3" t="b">
        <v>1</v>
      </c>
      <c r="M48" t="s">
        <v>4625</v>
      </c>
    </row>
    <row r="49" spans="2:13" x14ac:dyDescent="0.25">
      <c r="B49" t="s">
        <v>4368</v>
      </c>
      <c r="C49" t="s">
        <v>4149</v>
      </c>
      <c r="D49" t="b">
        <v>0</v>
      </c>
      <c r="K49" t="str">
        <f t="shared" si="0"/>
        <v>Other</v>
      </c>
      <c r="L49" s="3" t="b">
        <v>0</v>
      </c>
      <c r="M49" t="s">
        <v>4626</v>
      </c>
    </row>
    <row r="50" spans="2:13" x14ac:dyDescent="0.25">
      <c r="B50" t="s">
        <v>4327</v>
      </c>
      <c r="C50" t="s">
        <v>4155</v>
      </c>
      <c r="D50" t="b">
        <v>1</v>
      </c>
      <c r="E50" t="s">
        <v>4159</v>
      </c>
      <c r="F50" t="b">
        <v>1</v>
      </c>
      <c r="G50" t="b">
        <v>1</v>
      </c>
      <c r="H50" t="s">
        <v>4160</v>
      </c>
      <c r="J50" t="s">
        <v>4160</v>
      </c>
      <c r="K50" t="str">
        <f t="shared" si="0"/>
        <v>Other</v>
      </c>
      <c r="L50" s="3" t="b">
        <v>0</v>
      </c>
      <c r="M50" t="s">
        <v>4627</v>
      </c>
    </row>
    <row r="51" spans="2:13" x14ac:dyDescent="0.25">
      <c r="B51" t="s">
        <v>4354</v>
      </c>
      <c r="C51" t="s">
        <v>4161</v>
      </c>
      <c r="D51" t="b">
        <v>1</v>
      </c>
      <c r="E51" t="s">
        <v>4159</v>
      </c>
      <c r="F51" t="b">
        <v>1</v>
      </c>
      <c r="G51" t="b">
        <v>1</v>
      </c>
      <c r="H51" t="s">
        <v>4126</v>
      </c>
      <c r="J51" t="s">
        <v>4168</v>
      </c>
      <c r="K51" t="str">
        <f t="shared" si="0"/>
        <v>Other</v>
      </c>
      <c r="L51" s="3" t="b">
        <v>1</v>
      </c>
      <c r="M51" t="s">
        <v>4628</v>
      </c>
    </row>
    <row r="52" spans="2:13" x14ac:dyDescent="0.25">
      <c r="B52" t="s">
        <v>4369</v>
      </c>
      <c r="C52" t="s">
        <v>3442</v>
      </c>
      <c r="D52" t="b">
        <v>0</v>
      </c>
      <c r="K52" t="str">
        <f t="shared" si="0"/>
        <v>C</v>
      </c>
      <c r="L52" s="3" t="b">
        <v>1</v>
      </c>
      <c r="M52" t="s">
        <v>4629</v>
      </c>
    </row>
    <row r="53" spans="2:13" x14ac:dyDescent="0.25">
      <c r="B53" t="s">
        <v>4343</v>
      </c>
      <c r="C53" t="s">
        <v>4117</v>
      </c>
      <c r="D53" t="b">
        <v>1</v>
      </c>
      <c r="F53" t="b">
        <v>1</v>
      </c>
      <c r="G53" t="b">
        <v>1</v>
      </c>
      <c r="H53" t="s">
        <v>4126</v>
      </c>
      <c r="J53" t="s">
        <v>4534</v>
      </c>
      <c r="K53" t="str">
        <f t="shared" si="0"/>
        <v>Other</v>
      </c>
      <c r="L53" s="3" t="b">
        <v>1</v>
      </c>
      <c r="M53" t="s">
        <v>4630</v>
      </c>
    </row>
    <row r="54" spans="2:13" x14ac:dyDescent="0.25">
      <c r="B54" t="s">
        <v>4370</v>
      </c>
      <c r="C54" t="s">
        <v>4117</v>
      </c>
      <c r="D54" t="b">
        <v>1</v>
      </c>
      <c r="F54" t="b">
        <v>1</v>
      </c>
      <c r="G54" t="b">
        <v>1</v>
      </c>
      <c r="H54" t="s">
        <v>4126</v>
      </c>
      <c r="J54" t="s">
        <v>4536</v>
      </c>
      <c r="K54" t="str">
        <f t="shared" si="0"/>
        <v>Other</v>
      </c>
      <c r="L54" s="3" t="b">
        <v>1</v>
      </c>
      <c r="M54" t="s">
        <v>4631</v>
      </c>
    </row>
    <row r="55" spans="2:13" x14ac:dyDescent="0.25">
      <c r="B55" t="s">
        <v>4328</v>
      </c>
      <c r="C55" t="s">
        <v>4184</v>
      </c>
      <c r="D55" t="b">
        <v>1</v>
      </c>
      <c r="F55" t="b">
        <v>1</v>
      </c>
      <c r="G55" t="b">
        <v>1</v>
      </c>
      <c r="H55" t="s">
        <v>4106</v>
      </c>
      <c r="I55" t="s">
        <v>4537</v>
      </c>
      <c r="J55" t="s">
        <v>4538</v>
      </c>
      <c r="K55" t="str">
        <f t="shared" si="0"/>
        <v>Other</v>
      </c>
      <c r="L55" s="3" t="b">
        <v>0</v>
      </c>
      <c r="M55" t="s">
        <v>4632</v>
      </c>
    </row>
    <row r="56" spans="2:13" x14ac:dyDescent="0.25">
      <c r="B56" t="s">
        <v>4371</v>
      </c>
      <c r="C56" t="s">
        <v>3442</v>
      </c>
      <c r="D56" t="b">
        <v>1</v>
      </c>
      <c r="F56" t="b">
        <v>1</v>
      </c>
      <c r="G56" t="b">
        <v>0</v>
      </c>
      <c r="H56" t="s">
        <v>4106</v>
      </c>
      <c r="I56" t="s">
        <v>4191</v>
      </c>
      <c r="J56" t="s">
        <v>4539</v>
      </c>
      <c r="K56" t="str">
        <f t="shared" si="0"/>
        <v>C</v>
      </c>
      <c r="L56" s="3" t="b">
        <v>1</v>
      </c>
      <c r="M56" t="s">
        <v>4633</v>
      </c>
    </row>
    <row r="57" spans="2:13" x14ac:dyDescent="0.25">
      <c r="B57" t="s">
        <v>4344</v>
      </c>
      <c r="C57" t="s">
        <v>3442</v>
      </c>
      <c r="D57" t="b">
        <v>1</v>
      </c>
      <c r="F57" t="b">
        <v>1</v>
      </c>
      <c r="G57" t="b">
        <v>1</v>
      </c>
      <c r="H57" t="s">
        <v>4106</v>
      </c>
      <c r="J57" t="s">
        <v>4540</v>
      </c>
      <c r="K57" t="str">
        <f t="shared" si="0"/>
        <v>C</v>
      </c>
      <c r="L57" s="3" t="b">
        <v>0</v>
      </c>
      <c r="M57" t="s">
        <v>4634</v>
      </c>
    </row>
    <row r="58" spans="2:13" x14ac:dyDescent="0.25">
      <c r="B58" t="s">
        <v>4372</v>
      </c>
      <c r="C58" t="s">
        <v>3442</v>
      </c>
      <c r="D58" t="b">
        <v>0</v>
      </c>
      <c r="K58" t="str">
        <f t="shared" si="0"/>
        <v>C</v>
      </c>
      <c r="L58" s="3" t="b">
        <v>1</v>
      </c>
      <c r="M58" t="s">
        <v>4635</v>
      </c>
    </row>
    <row r="59" spans="2:13" x14ac:dyDescent="0.25">
      <c r="B59" t="s">
        <v>4373</v>
      </c>
      <c r="C59" t="s">
        <v>3442</v>
      </c>
      <c r="D59" t="b">
        <v>0</v>
      </c>
      <c r="K59" t="str">
        <f t="shared" si="0"/>
        <v>C</v>
      </c>
      <c r="L59" s="3" t="b">
        <v>1</v>
      </c>
      <c r="M59" t="s">
        <v>4636</v>
      </c>
    </row>
    <row r="60" spans="2:13" x14ac:dyDescent="0.25">
      <c r="B60" t="s">
        <v>4355</v>
      </c>
      <c r="C60" t="s">
        <v>3442</v>
      </c>
      <c r="D60" t="b">
        <v>0</v>
      </c>
      <c r="K60" t="str">
        <f t="shared" si="0"/>
        <v>C</v>
      </c>
      <c r="L60" s="3" t="b">
        <v>1</v>
      </c>
      <c r="M60" t="s">
        <v>4637</v>
      </c>
    </row>
    <row r="61" spans="2:13" x14ac:dyDescent="0.25">
      <c r="B61" t="s">
        <v>4374</v>
      </c>
      <c r="C61" t="s">
        <v>3442</v>
      </c>
      <c r="D61" t="b">
        <v>1</v>
      </c>
      <c r="E61" t="s">
        <v>4207</v>
      </c>
      <c r="F61" t="b">
        <v>1</v>
      </c>
      <c r="G61" t="b">
        <v>1</v>
      </c>
      <c r="H61" t="s">
        <v>4106</v>
      </c>
      <c r="J61" t="s">
        <v>4137</v>
      </c>
      <c r="K61" t="str">
        <f t="shared" si="0"/>
        <v>C</v>
      </c>
      <c r="L61" s="3" t="b">
        <v>0</v>
      </c>
      <c r="M61" t="s">
        <v>4638</v>
      </c>
    </row>
    <row r="62" spans="2:13" x14ac:dyDescent="0.25">
      <c r="B62" t="s">
        <v>4375</v>
      </c>
      <c r="C62" t="s">
        <v>3442</v>
      </c>
      <c r="D62" t="b">
        <v>1</v>
      </c>
      <c r="E62" t="s">
        <v>4541</v>
      </c>
      <c r="F62" t="b">
        <v>1</v>
      </c>
      <c r="G62" t="b">
        <v>0</v>
      </c>
      <c r="H62" t="s">
        <v>4106</v>
      </c>
      <c r="J62" t="s">
        <v>4540</v>
      </c>
      <c r="K62" t="str">
        <f t="shared" si="0"/>
        <v>C</v>
      </c>
      <c r="L62" s="3" t="b">
        <v>1</v>
      </c>
      <c r="M62" t="s">
        <v>4639</v>
      </c>
    </row>
    <row r="63" spans="2:13" x14ac:dyDescent="0.25">
      <c r="B63" t="s">
        <v>4376</v>
      </c>
      <c r="C63" t="s">
        <v>4127</v>
      </c>
      <c r="D63" t="b">
        <v>1</v>
      </c>
      <c r="E63" t="s">
        <v>4216</v>
      </c>
      <c r="F63" t="b">
        <v>1</v>
      </c>
      <c r="G63" t="b">
        <v>1</v>
      </c>
      <c r="H63" t="s">
        <v>4126</v>
      </c>
      <c r="I63" t="s">
        <v>4217</v>
      </c>
      <c r="J63" t="s">
        <v>4168</v>
      </c>
      <c r="K63" t="str">
        <f t="shared" si="0"/>
        <v>Other</v>
      </c>
      <c r="L63" s="3" t="b">
        <v>1</v>
      </c>
      <c r="M63" t="s">
        <v>4640</v>
      </c>
    </row>
    <row r="64" spans="2:13" x14ac:dyDescent="0.25">
      <c r="B64" t="s">
        <v>4346</v>
      </c>
      <c r="C64" t="s">
        <v>4127</v>
      </c>
      <c r="D64" t="b">
        <v>1</v>
      </c>
      <c r="F64" t="b">
        <v>1</v>
      </c>
      <c r="G64" t="b">
        <v>1</v>
      </c>
      <c r="H64" t="s">
        <v>4126</v>
      </c>
      <c r="I64" t="s">
        <v>4223</v>
      </c>
      <c r="J64" t="s">
        <v>4540</v>
      </c>
      <c r="K64" t="str">
        <f t="shared" si="0"/>
        <v>Other</v>
      </c>
      <c r="L64" s="3" t="b">
        <v>1</v>
      </c>
      <c r="M64" t="s">
        <v>4641</v>
      </c>
    </row>
    <row r="65" spans="2:13" x14ac:dyDescent="0.25">
      <c r="B65" t="s">
        <v>4356</v>
      </c>
      <c r="C65" t="s">
        <v>3442</v>
      </c>
      <c r="D65" t="b">
        <v>1</v>
      </c>
      <c r="F65" t="b">
        <v>1</v>
      </c>
      <c r="G65" t="b">
        <v>0</v>
      </c>
      <c r="H65" t="s">
        <v>4106</v>
      </c>
      <c r="I65" t="s">
        <v>4230</v>
      </c>
      <c r="J65" t="s">
        <v>4540</v>
      </c>
      <c r="K65" t="str">
        <f t="shared" si="0"/>
        <v>C</v>
      </c>
      <c r="L65" s="3" t="b">
        <v>1</v>
      </c>
      <c r="M65" t="s">
        <v>4642</v>
      </c>
    </row>
    <row r="66" spans="2:13" x14ac:dyDescent="0.25">
      <c r="B66" t="s">
        <v>4347</v>
      </c>
      <c r="C66" t="s">
        <v>3442</v>
      </c>
      <c r="D66" t="b">
        <v>1</v>
      </c>
      <c r="F66" t="b">
        <v>1</v>
      </c>
      <c r="G66" t="b">
        <v>1</v>
      </c>
      <c r="H66" t="s">
        <v>4160</v>
      </c>
      <c r="J66" t="s">
        <v>4160</v>
      </c>
      <c r="K66" t="str">
        <f t="shared" si="0"/>
        <v>C</v>
      </c>
      <c r="L66" s="3" t="b">
        <v>0</v>
      </c>
      <c r="M66" t="s">
        <v>4643</v>
      </c>
    </row>
    <row r="67" spans="2:13" x14ac:dyDescent="0.25">
      <c r="B67" t="s">
        <v>4377</v>
      </c>
      <c r="C67" t="s">
        <v>3442</v>
      </c>
      <c r="D67" t="b">
        <v>1</v>
      </c>
      <c r="E67" t="s">
        <v>4579</v>
      </c>
      <c r="F67" t="b">
        <v>1</v>
      </c>
      <c r="G67" t="b">
        <v>0</v>
      </c>
      <c r="H67" t="s">
        <v>4106</v>
      </c>
      <c r="I67" t="s">
        <v>4238</v>
      </c>
      <c r="J67" t="s">
        <v>4542</v>
      </c>
      <c r="K67" t="str">
        <f t="shared" si="0"/>
        <v>C</v>
      </c>
      <c r="L67" s="3" t="b">
        <v>1</v>
      </c>
      <c r="M67" t="s">
        <v>4644</v>
      </c>
    </row>
    <row r="68" spans="2:13" x14ac:dyDescent="0.25">
      <c r="B68" t="s">
        <v>4378</v>
      </c>
      <c r="C68" t="s">
        <v>3442</v>
      </c>
      <c r="D68" t="b">
        <v>0</v>
      </c>
      <c r="E68" t="s">
        <v>4208</v>
      </c>
      <c r="F68" t="s">
        <v>4244</v>
      </c>
      <c r="K68" t="str">
        <f t="shared" si="0"/>
        <v>C</v>
      </c>
      <c r="L68" s="3" t="b">
        <v>1</v>
      </c>
      <c r="M68" t="s">
        <v>4645</v>
      </c>
    </row>
    <row r="69" spans="2:13" x14ac:dyDescent="0.25">
      <c r="B69" t="s">
        <v>4378</v>
      </c>
      <c r="C69" t="s">
        <v>3442</v>
      </c>
      <c r="D69" t="b">
        <v>0</v>
      </c>
      <c r="E69" t="s">
        <v>4143</v>
      </c>
      <c r="F69" t="s">
        <v>4244</v>
      </c>
      <c r="K69" t="str">
        <f t="shared" si="0"/>
        <v>C</v>
      </c>
      <c r="L69" s="3" t="b">
        <v>0</v>
      </c>
      <c r="M69" t="s">
        <v>4645</v>
      </c>
    </row>
    <row r="70" spans="2:13" x14ac:dyDescent="0.25">
      <c r="B70" t="s">
        <v>4379</v>
      </c>
      <c r="C70" t="s">
        <v>3442</v>
      </c>
      <c r="D70" t="b">
        <v>0</v>
      </c>
      <c r="E70" t="s">
        <v>4143</v>
      </c>
      <c r="K70" t="str">
        <f t="shared" si="0"/>
        <v>C</v>
      </c>
      <c r="L70" s="3" t="b">
        <v>1</v>
      </c>
      <c r="M70" t="s">
        <v>4646</v>
      </c>
    </row>
    <row r="71" spans="2:13" x14ac:dyDescent="0.25">
      <c r="B71" t="s">
        <v>4380</v>
      </c>
      <c r="C71" t="s">
        <v>3442</v>
      </c>
      <c r="D71" t="b">
        <v>0</v>
      </c>
      <c r="E71" t="s">
        <v>4252</v>
      </c>
      <c r="K71" t="str">
        <f t="shared" si="0"/>
        <v>C</v>
      </c>
      <c r="L71" s="3" t="b">
        <v>1</v>
      </c>
      <c r="M71" t="s">
        <v>4647</v>
      </c>
    </row>
    <row r="72" spans="2:13" x14ac:dyDescent="0.25">
      <c r="B72" t="s">
        <v>4329</v>
      </c>
      <c r="C72" t="s">
        <v>4253</v>
      </c>
      <c r="D72" t="b">
        <v>1</v>
      </c>
      <c r="F72" t="b">
        <v>1</v>
      </c>
      <c r="G72" t="b">
        <v>1</v>
      </c>
      <c r="H72" t="s">
        <v>4126</v>
      </c>
      <c r="J72" t="s">
        <v>4540</v>
      </c>
      <c r="K72" t="str">
        <f t="shared" si="0"/>
        <v>Other</v>
      </c>
      <c r="L72" s="3" t="b">
        <v>1</v>
      </c>
      <c r="M72" t="s">
        <v>4648</v>
      </c>
    </row>
    <row r="73" spans="2:13" x14ac:dyDescent="0.25">
      <c r="B73" t="s">
        <v>4381</v>
      </c>
      <c r="C73" t="s">
        <v>3442</v>
      </c>
      <c r="D73" t="b">
        <v>0</v>
      </c>
      <c r="E73" t="s">
        <v>4143</v>
      </c>
      <c r="K73" t="str">
        <f t="shared" si="0"/>
        <v>C</v>
      </c>
      <c r="L73" s="3" t="b">
        <v>1</v>
      </c>
      <c r="M73" t="s">
        <v>4649</v>
      </c>
    </row>
    <row r="74" spans="2:13" x14ac:dyDescent="0.25">
      <c r="B74" t="s">
        <v>4382</v>
      </c>
      <c r="C74" t="s">
        <v>3442</v>
      </c>
      <c r="D74" t="b">
        <v>0</v>
      </c>
      <c r="K74" t="str">
        <f t="shared" si="0"/>
        <v>C</v>
      </c>
      <c r="L74" s="3" t="b">
        <v>1</v>
      </c>
      <c r="M74" t="s">
        <v>4650</v>
      </c>
    </row>
    <row r="75" spans="2:13" x14ac:dyDescent="0.25">
      <c r="B75" t="s">
        <v>4383</v>
      </c>
      <c r="C75" t="s">
        <v>4161</v>
      </c>
      <c r="D75" t="b">
        <v>1</v>
      </c>
      <c r="F75" t="b">
        <v>1</v>
      </c>
      <c r="G75" t="b">
        <v>1</v>
      </c>
      <c r="H75" t="s">
        <v>4126</v>
      </c>
      <c r="J75" t="s">
        <v>4160</v>
      </c>
      <c r="K75" t="str">
        <f t="shared" si="0"/>
        <v>Other</v>
      </c>
      <c r="L75" s="3" t="b">
        <v>0</v>
      </c>
      <c r="M75" t="s">
        <v>4651</v>
      </c>
    </row>
    <row r="76" spans="2:13" x14ac:dyDescent="0.25">
      <c r="B76" t="s">
        <v>4330</v>
      </c>
      <c r="C76" t="s">
        <v>3442</v>
      </c>
      <c r="D76" t="b">
        <v>0</v>
      </c>
      <c r="K76" t="str">
        <f t="shared" si="0"/>
        <v>C</v>
      </c>
      <c r="L76" s="3" t="b">
        <v>0</v>
      </c>
      <c r="M76" t="s">
        <v>4652</v>
      </c>
    </row>
    <row r="79" spans="2:13" ht="18" thickBot="1" x14ac:dyDescent="0.35">
      <c r="B79" s="11" t="s">
        <v>4613</v>
      </c>
    </row>
    <row r="80" spans="2:13" ht="15.75" thickTop="1" x14ac:dyDescent="0.25"/>
    <row r="81" spans="2:23" ht="15.75" thickBot="1" x14ac:dyDescent="0.3">
      <c r="B81" s="16" t="s">
        <v>4319</v>
      </c>
      <c r="C81" s="16" t="s">
        <v>4083</v>
      </c>
      <c r="D81" s="16" t="s">
        <v>4463</v>
      </c>
      <c r="E81" s="16" t="s">
        <v>4095</v>
      </c>
      <c r="F81" s="16" t="s">
        <v>4464</v>
      </c>
      <c r="G81" s="16" t="s">
        <v>4551</v>
      </c>
      <c r="H81" s="16" t="s">
        <v>4466</v>
      </c>
      <c r="I81" s="16" t="s">
        <v>4533</v>
      </c>
      <c r="J81" s="16" t="s">
        <v>4467</v>
      </c>
      <c r="K81" s="16" t="s">
        <v>4318</v>
      </c>
      <c r="L81" s="16" t="s">
        <v>4588</v>
      </c>
      <c r="M81" s="27" t="s">
        <v>4677</v>
      </c>
      <c r="N81" t="s">
        <v>4318</v>
      </c>
      <c r="O81" t="s">
        <v>4505</v>
      </c>
      <c r="P81" t="s">
        <v>4505</v>
      </c>
      <c r="Q81" t="s">
        <v>4502</v>
      </c>
      <c r="R81" t="s">
        <v>4503</v>
      </c>
      <c r="T81" s="27" t="s">
        <v>4590</v>
      </c>
      <c r="U81" t="s">
        <v>4502</v>
      </c>
      <c r="V81" t="s">
        <v>4503</v>
      </c>
      <c r="W81" t="s">
        <v>4505</v>
      </c>
    </row>
    <row r="82" spans="2:23" x14ac:dyDescent="0.25">
      <c r="B82" t="s">
        <v>4326</v>
      </c>
      <c r="C82" t="s">
        <v>4096</v>
      </c>
      <c r="D82" t="b">
        <v>1</v>
      </c>
      <c r="F82" t="b">
        <v>0</v>
      </c>
      <c r="G82" t="b">
        <v>0</v>
      </c>
      <c r="H82" t="s">
        <v>4106</v>
      </c>
      <c r="J82" t="s">
        <v>4534</v>
      </c>
      <c r="K82" t="str">
        <f>IF(C82="C", "C", "Other")</f>
        <v>Other</v>
      </c>
      <c r="L82" t="b">
        <v>1</v>
      </c>
      <c r="M82" t="s">
        <v>4620</v>
      </c>
      <c r="N82" s="20" t="str">
        <f>K82</f>
        <v>Other</v>
      </c>
      <c r="O82" t="str">
        <f>H82</f>
        <v>Stackless</v>
      </c>
      <c r="P82" t="str">
        <f t="shared" ref="P82:P100" si="1">N82&amp;"."&amp;O82</f>
        <v>Other.Stackless</v>
      </c>
      <c r="Q82" t="str">
        <f t="shared" ref="Q82:Q100" si="2">N82&amp;"."&amp;F82</f>
        <v>Other.FALSE</v>
      </c>
      <c r="R82" t="str">
        <f t="shared" ref="R82:R100" si="3">N82&amp;"."&amp;G82</f>
        <v>Other.FALSE</v>
      </c>
      <c r="T82" s="20" t="str">
        <f t="shared" ref="T82:T100" si="4">IF(C82&lt;&gt;"C", "Other",IF(L82,"Native C","Non-native C"))</f>
        <v>Other</v>
      </c>
      <c r="U82" t="str">
        <f t="shared" ref="U82:V82" si="5">$T82&amp;"."&amp;F82</f>
        <v>Other.FALSE</v>
      </c>
      <c r="V82" t="str">
        <f t="shared" si="5"/>
        <v>Other.FALSE</v>
      </c>
      <c r="W82" t="str">
        <f>$T82&amp;"."&amp;H82</f>
        <v>Other.Stackless</v>
      </c>
    </row>
    <row r="83" spans="2:23" x14ac:dyDescent="0.25">
      <c r="B83" t="s">
        <v>4364</v>
      </c>
      <c r="C83" t="s">
        <v>3442</v>
      </c>
      <c r="D83" t="b">
        <v>1</v>
      </c>
      <c r="E83" t="s">
        <v>4115</v>
      </c>
      <c r="F83" t="b">
        <v>0</v>
      </c>
      <c r="G83" t="b">
        <v>0</v>
      </c>
      <c r="H83" t="s">
        <v>4106</v>
      </c>
      <c r="J83" t="s">
        <v>4160</v>
      </c>
      <c r="K83" t="str">
        <f t="shared" ref="K83:K100" si="6">IF(C83="C", "C", "Other")</f>
        <v>C</v>
      </c>
      <c r="L83" t="b">
        <v>1</v>
      </c>
      <c r="M83" t="s">
        <v>4621</v>
      </c>
      <c r="N83" s="20" t="str">
        <f t="shared" ref="N83:N100" si="7">K83</f>
        <v>C</v>
      </c>
      <c r="O83" t="str">
        <f t="shared" ref="O83:O100" si="8">H83</f>
        <v>Stackless</v>
      </c>
      <c r="P83" t="str">
        <f t="shared" si="1"/>
        <v>C.Stackless</v>
      </c>
      <c r="Q83" t="str">
        <f t="shared" si="2"/>
        <v>C.FALSE</v>
      </c>
      <c r="R83" t="str">
        <f t="shared" si="3"/>
        <v>C.FALSE</v>
      </c>
      <c r="T83" s="20" t="str">
        <f t="shared" si="4"/>
        <v>Native C</v>
      </c>
      <c r="U83" t="str">
        <f t="shared" ref="U83:U100" si="9">$T83&amp;"."&amp;F83</f>
        <v>Native C.FALSE</v>
      </c>
      <c r="V83" t="str">
        <f t="shared" ref="V83:V100" si="10">$T83&amp;"."&amp;G83</f>
        <v>Native C.FALSE</v>
      </c>
      <c r="W83" t="str">
        <f t="shared" ref="W83:W100" si="11">$T83&amp;"."&amp;H83</f>
        <v>Native C.Stackless</v>
      </c>
    </row>
    <row r="84" spans="2:23" x14ac:dyDescent="0.25">
      <c r="B84" t="s">
        <v>4341</v>
      </c>
      <c r="C84" t="s">
        <v>4117</v>
      </c>
      <c r="D84" t="b">
        <v>1</v>
      </c>
      <c r="E84" t="s">
        <v>4451</v>
      </c>
      <c r="F84" t="b">
        <v>1</v>
      </c>
      <c r="G84" t="b">
        <v>1</v>
      </c>
      <c r="H84" t="s">
        <v>4126</v>
      </c>
      <c r="I84" t="s">
        <v>4535</v>
      </c>
      <c r="J84" t="s">
        <v>4536</v>
      </c>
      <c r="K84" t="str">
        <f t="shared" si="6"/>
        <v>Other</v>
      </c>
      <c r="L84" t="b">
        <v>1</v>
      </c>
      <c r="M84" t="s">
        <v>4622</v>
      </c>
      <c r="N84" s="20" t="str">
        <f t="shared" si="7"/>
        <v>Other</v>
      </c>
      <c r="O84" t="str">
        <f t="shared" si="8"/>
        <v>Stackful</v>
      </c>
      <c r="P84" t="str">
        <f t="shared" si="1"/>
        <v>Other.Stackful</v>
      </c>
      <c r="Q84" t="str">
        <f t="shared" si="2"/>
        <v>Other.TRUE</v>
      </c>
      <c r="R84" t="str">
        <f t="shared" si="3"/>
        <v>Other.TRUE</v>
      </c>
      <c r="T84" s="20" t="str">
        <f t="shared" si="4"/>
        <v>Other</v>
      </c>
      <c r="U84" t="str">
        <f t="shared" si="9"/>
        <v>Other.TRUE</v>
      </c>
      <c r="V84" t="str">
        <f t="shared" si="10"/>
        <v>Other.TRUE</v>
      </c>
      <c r="W84" t="str">
        <f t="shared" si="11"/>
        <v>Other.Stackful</v>
      </c>
    </row>
    <row r="85" spans="2:23" x14ac:dyDescent="0.25">
      <c r="B85" t="s">
        <v>4327</v>
      </c>
      <c r="C85" t="s">
        <v>4155</v>
      </c>
      <c r="D85" t="b">
        <v>1</v>
      </c>
      <c r="E85" t="s">
        <v>4159</v>
      </c>
      <c r="F85" t="b">
        <v>1</v>
      </c>
      <c r="G85" t="b">
        <v>1</v>
      </c>
      <c r="H85" t="s">
        <v>4160</v>
      </c>
      <c r="J85" t="s">
        <v>4160</v>
      </c>
      <c r="K85" t="str">
        <f t="shared" si="6"/>
        <v>Other</v>
      </c>
      <c r="L85" t="b">
        <v>0</v>
      </c>
      <c r="M85" t="s">
        <v>4627</v>
      </c>
      <c r="N85" s="20" t="str">
        <f t="shared" si="7"/>
        <v>Other</v>
      </c>
      <c r="O85" t="str">
        <f t="shared" si="8"/>
        <v>Unknown</v>
      </c>
      <c r="P85" t="str">
        <f t="shared" si="1"/>
        <v>Other.Unknown</v>
      </c>
      <c r="Q85" t="str">
        <f t="shared" si="2"/>
        <v>Other.TRUE</v>
      </c>
      <c r="R85" t="str">
        <f t="shared" si="3"/>
        <v>Other.TRUE</v>
      </c>
      <c r="T85" s="20" t="str">
        <f t="shared" si="4"/>
        <v>Other</v>
      </c>
      <c r="U85" t="str">
        <f t="shared" si="9"/>
        <v>Other.TRUE</v>
      </c>
      <c r="V85" t="str">
        <f t="shared" si="10"/>
        <v>Other.TRUE</v>
      </c>
      <c r="W85" t="str">
        <f t="shared" si="11"/>
        <v>Other.Unknown</v>
      </c>
    </row>
    <row r="86" spans="2:23" x14ac:dyDescent="0.25">
      <c r="B86" t="s">
        <v>4354</v>
      </c>
      <c r="C86" t="s">
        <v>4161</v>
      </c>
      <c r="D86" t="b">
        <v>1</v>
      </c>
      <c r="E86" t="s">
        <v>4159</v>
      </c>
      <c r="F86" t="b">
        <v>1</v>
      </c>
      <c r="G86" t="b">
        <v>1</v>
      </c>
      <c r="H86" t="s">
        <v>4126</v>
      </c>
      <c r="J86" t="s">
        <v>4168</v>
      </c>
      <c r="K86" t="str">
        <f t="shared" si="6"/>
        <v>Other</v>
      </c>
      <c r="L86" t="b">
        <v>1</v>
      </c>
      <c r="M86" t="s">
        <v>4628</v>
      </c>
      <c r="N86" s="20" t="str">
        <f t="shared" si="7"/>
        <v>Other</v>
      </c>
      <c r="O86" t="str">
        <f t="shared" si="8"/>
        <v>Stackful</v>
      </c>
      <c r="P86" t="str">
        <f t="shared" si="1"/>
        <v>Other.Stackful</v>
      </c>
      <c r="Q86" t="str">
        <f t="shared" si="2"/>
        <v>Other.TRUE</v>
      </c>
      <c r="R86" t="str">
        <f t="shared" si="3"/>
        <v>Other.TRUE</v>
      </c>
      <c r="T86" s="20" t="str">
        <f t="shared" si="4"/>
        <v>Other</v>
      </c>
      <c r="U86" t="str">
        <f t="shared" si="9"/>
        <v>Other.TRUE</v>
      </c>
      <c r="V86" t="str">
        <f t="shared" si="10"/>
        <v>Other.TRUE</v>
      </c>
      <c r="W86" t="str">
        <f t="shared" si="11"/>
        <v>Other.Stackful</v>
      </c>
    </row>
    <row r="87" spans="2:23" x14ac:dyDescent="0.25">
      <c r="B87" t="s">
        <v>4343</v>
      </c>
      <c r="C87" t="s">
        <v>4117</v>
      </c>
      <c r="D87" t="b">
        <v>1</v>
      </c>
      <c r="F87" t="b">
        <v>1</v>
      </c>
      <c r="G87" t="b">
        <v>1</v>
      </c>
      <c r="H87" t="s">
        <v>4126</v>
      </c>
      <c r="J87" t="s">
        <v>4534</v>
      </c>
      <c r="K87" t="str">
        <f t="shared" si="6"/>
        <v>Other</v>
      </c>
      <c r="L87" t="b">
        <v>1</v>
      </c>
      <c r="M87" t="s">
        <v>4630</v>
      </c>
      <c r="N87" s="20" t="str">
        <f t="shared" si="7"/>
        <v>Other</v>
      </c>
      <c r="O87" t="str">
        <f t="shared" si="8"/>
        <v>Stackful</v>
      </c>
      <c r="P87" t="str">
        <f t="shared" si="1"/>
        <v>Other.Stackful</v>
      </c>
      <c r="Q87" t="str">
        <f t="shared" si="2"/>
        <v>Other.TRUE</v>
      </c>
      <c r="R87" t="str">
        <f t="shared" si="3"/>
        <v>Other.TRUE</v>
      </c>
      <c r="T87" s="20" t="str">
        <f t="shared" si="4"/>
        <v>Other</v>
      </c>
      <c r="U87" t="str">
        <f t="shared" si="9"/>
        <v>Other.TRUE</v>
      </c>
      <c r="V87" t="str">
        <f t="shared" si="10"/>
        <v>Other.TRUE</v>
      </c>
      <c r="W87" t="str">
        <f t="shared" si="11"/>
        <v>Other.Stackful</v>
      </c>
    </row>
    <row r="88" spans="2:23" x14ac:dyDescent="0.25">
      <c r="B88" t="s">
        <v>4370</v>
      </c>
      <c r="C88" t="s">
        <v>4117</v>
      </c>
      <c r="D88" t="b">
        <v>1</v>
      </c>
      <c r="F88" t="b">
        <v>1</v>
      </c>
      <c r="G88" t="b">
        <v>1</v>
      </c>
      <c r="H88" t="s">
        <v>4126</v>
      </c>
      <c r="J88" t="s">
        <v>4536</v>
      </c>
      <c r="K88" t="str">
        <f t="shared" si="6"/>
        <v>Other</v>
      </c>
      <c r="L88" t="b">
        <v>1</v>
      </c>
      <c r="M88" t="s">
        <v>4631</v>
      </c>
      <c r="N88" s="20" t="str">
        <f t="shared" si="7"/>
        <v>Other</v>
      </c>
      <c r="O88" t="str">
        <f t="shared" si="8"/>
        <v>Stackful</v>
      </c>
      <c r="P88" t="str">
        <f t="shared" si="1"/>
        <v>Other.Stackful</v>
      </c>
      <c r="Q88" t="str">
        <f t="shared" si="2"/>
        <v>Other.TRUE</v>
      </c>
      <c r="R88" t="str">
        <f t="shared" si="3"/>
        <v>Other.TRUE</v>
      </c>
      <c r="T88" s="20" t="str">
        <f t="shared" si="4"/>
        <v>Other</v>
      </c>
      <c r="U88" t="str">
        <f t="shared" si="9"/>
        <v>Other.TRUE</v>
      </c>
      <c r="V88" t="str">
        <f t="shared" si="10"/>
        <v>Other.TRUE</v>
      </c>
      <c r="W88" t="str">
        <f t="shared" si="11"/>
        <v>Other.Stackful</v>
      </c>
    </row>
    <row r="89" spans="2:23" x14ac:dyDescent="0.25">
      <c r="B89" t="s">
        <v>4328</v>
      </c>
      <c r="C89" t="s">
        <v>4184</v>
      </c>
      <c r="D89" t="b">
        <v>1</v>
      </c>
      <c r="F89" t="b">
        <v>1</v>
      </c>
      <c r="G89" t="b">
        <v>1</v>
      </c>
      <c r="H89" t="s">
        <v>4106</v>
      </c>
      <c r="I89" t="s">
        <v>4537</v>
      </c>
      <c r="J89" t="s">
        <v>4538</v>
      </c>
      <c r="K89" t="str">
        <f t="shared" si="6"/>
        <v>Other</v>
      </c>
      <c r="L89" t="b">
        <v>0</v>
      </c>
      <c r="M89" t="s">
        <v>4632</v>
      </c>
      <c r="N89" s="20" t="str">
        <f t="shared" si="7"/>
        <v>Other</v>
      </c>
      <c r="O89" t="str">
        <f t="shared" si="8"/>
        <v>Stackless</v>
      </c>
      <c r="P89" t="str">
        <f t="shared" si="1"/>
        <v>Other.Stackless</v>
      </c>
      <c r="Q89" t="str">
        <f t="shared" si="2"/>
        <v>Other.TRUE</v>
      </c>
      <c r="R89" t="str">
        <f t="shared" si="3"/>
        <v>Other.TRUE</v>
      </c>
      <c r="T89" s="20" t="str">
        <f t="shared" si="4"/>
        <v>Other</v>
      </c>
      <c r="U89" t="str">
        <f t="shared" si="9"/>
        <v>Other.TRUE</v>
      </c>
      <c r="V89" t="str">
        <f t="shared" si="10"/>
        <v>Other.TRUE</v>
      </c>
      <c r="W89" t="str">
        <f t="shared" si="11"/>
        <v>Other.Stackless</v>
      </c>
    </row>
    <row r="90" spans="2:23" x14ac:dyDescent="0.25">
      <c r="B90" t="s">
        <v>4371</v>
      </c>
      <c r="C90" t="s">
        <v>3442</v>
      </c>
      <c r="D90" t="b">
        <v>1</v>
      </c>
      <c r="F90" t="b">
        <v>1</v>
      </c>
      <c r="G90" t="b">
        <v>0</v>
      </c>
      <c r="H90" t="s">
        <v>4106</v>
      </c>
      <c r="I90" t="s">
        <v>4191</v>
      </c>
      <c r="J90" t="s">
        <v>4539</v>
      </c>
      <c r="K90" t="str">
        <f t="shared" si="6"/>
        <v>C</v>
      </c>
      <c r="L90" t="b">
        <v>1</v>
      </c>
      <c r="M90" t="s">
        <v>4633</v>
      </c>
      <c r="N90" s="20" t="str">
        <f t="shared" si="7"/>
        <v>C</v>
      </c>
      <c r="O90" t="str">
        <f t="shared" si="8"/>
        <v>Stackless</v>
      </c>
      <c r="P90" t="str">
        <f t="shared" si="1"/>
        <v>C.Stackless</v>
      </c>
      <c r="Q90" t="str">
        <f t="shared" si="2"/>
        <v>C.TRUE</v>
      </c>
      <c r="R90" t="str">
        <f t="shared" si="3"/>
        <v>C.FALSE</v>
      </c>
      <c r="T90" s="20" t="str">
        <f t="shared" si="4"/>
        <v>Native C</v>
      </c>
      <c r="U90" t="str">
        <f t="shared" si="9"/>
        <v>Native C.TRUE</v>
      </c>
      <c r="V90" t="str">
        <f t="shared" si="10"/>
        <v>Native C.FALSE</v>
      </c>
      <c r="W90" t="str">
        <f t="shared" si="11"/>
        <v>Native C.Stackless</v>
      </c>
    </row>
    <row r="91" spans="2:23" x14ac:dyDescent="0.25">
      <c r="B91" t="s">
        <v>4344</v>
      </c>
      <c r="C91" t="s">
        <v>3442</v>
      </c>
      <c r="D91" t="b">
        <v>1</v>
      </c>
      <c r="F91" t="b">
        <v>1</v>
      </c>
      <c r="G91" t="b">
        <v>1</v>
      </c>
      <c r="H91" t="s">
        <v>4106</v>
      </c>
      <c r="J91" t="s">
        <v>4540</v>
      </c>
      <c r="K91" t="str">
        <f t="shared" si="6"/>
        <v>C</v>
      </c>
      <c r="L91" t="b">
        <v>0</v>
      </c>
      <c r="M91" t="s">
        <v>4634</v>
      </c>
      <c r="N91" s="20" t="str">
        <f t="shared" si="7"/>
        <v>C</v>
      </c>
      <c r="O91" t="str">
        <f t="shared" si="8"/>
        <v>Stackless</v>
      </c>
      <c r="P91" t="str">
        <f t="shared" si="1"/>
        <v>C.Stackless</v>
      </c>
      <c r="Q91" t="str">
        <f t="shared" si="2"/>
        <v>C.TRUE</v>
      </c>
      <c r="R91" t="str">
        <f t="shared" si="3"/>
        <v>C.TRUE</v>
      </c>
      <c r="T91" s="20" t="str">
        <f t="shared" si="4"/>
        <v>Non-native C</v>
      </c>
      <c r="U91" t="str">
        <f t="shared" si="9"/>
        <v>Non-native C.TRUE</v>
      </c>
      <c r="V91" t="str">
        <f t="shared" si="10"/>
        <v>Non-native C.TRUE</v>
      </c>
      <c r="W91" t="str">
        <f t="shared" si="11"/>
        <v>Non-native C.Stackless</v>
      </c>
    </row>
    <row r="92" spans="2:23" x14ac:dyDescent="0.25">
      <c r="B92" t="s">
        <v>4374</v>
      </c>
      <c r="C92" t="s">
        <v>3442</v>
      </c>
      <c r="D92" t="b">
        <v>1</v>
      </c>
      <c r="E92" t="s">
        <v>4207</v>
      </c>
      <c r="F92" t="b">
        <v>1</v>
      </c>
      <c r="G92" t="b">
        <v>1</v>
      </c>
      <c r="H92" t="s">
        <v>4106</v>
      </c>
      <c r="J92" t="s">
        <v>4137</v>
      </c>
      <c r="K92" t="str">
        <f t="shared" si="6"/>
        <v>C</v>
      </c>
      <c r="L92" t="b">
        <v>0</v>
      </c>
      <c r="M92" t="s">
        <v>4638</v>
      </c>
      <c r="N92" s="20" t="str">
        <f t="shared" si="7"/>
        <v>C</v>
      </c>
      <c r="O92" t="str">
        <f t="shared" si="8"/>
        <v>Stackless</v>
      </c>
      <c r="P92" t="str">
        <f t="shared" si="1"/>
        <v>C.Stackless</v>
      </c>
      <c r="Q92" t="str">
        <f t="shared" si="2"/>
        <v>C.TRUE</v>
      </c>
      <c r="R92" t="str">
        <f t="shared" si="3"/>
        <v>C.TRUE</v>
      </c>
      <c r="T92" s="20" t="str">
        <f t="shared" si="4"/>
        <v>Non-native C</v>
      </c>
      <c r="U92" t="str">
        <f t="shared" si="9"/>
        <v>Non-native C.TRUE</v>
      </c>
      <c r="V92" t="str">
        <f t="shared" si="10"/>
        <v>Non-native C.TRUE</v>
      </c>
      <c r="W92" t="str">
        <f t="shared" si="11"/>
        <v>Non-native C.Stackless</v>
      </c>
    </row>
    <row r="93" spans="2:23" x14ac:dyDescent="0.25">
      <c r="B93" t="s">
        <v>4375</v>
      </c>
      <c r="C93" t="s">
        <v>3442</v>
      </c>
      <c r="D93" t="b">
        <v>1</v>
      </c>
      <c r="E93" t="s">
        <v>4541</v>
      </c>
      <c r="F93" t="b">
        <v>1</v>
      </c>
      <c r="G93" t="b">
        <v>0</v>
      </c>
      <c r="H93" t="s">
        <v>4106</v>
      </c>
      <c r="J93" t="s">
        <v>4540</v>
      </c>
      <c r="K93" t="str">
        <f t="shared" si="6"/>
        <v>C</v>
      </c>
      <c r="L93" t="b">
        <v>1</v>
      </c>
      <c r="M93" t="s">
        <v>4639</v>
      </c>
      <c r="N93" s="20" t="str">
        <f t="shared" si="7"/>
        <v>C</v>
      </c>
      <c r="O93" t="str">
        <f t="shared" si="8"/>
        <v>Stackless</v>
      </c>
      <c r="P93" t="str">
        <f t="shared" si="1"/>
        <v>C.Stackless</v>
      </c>
      <c r="Q93" t="str">
        <f t="shared" si="2"/>
        <v>C.TRUE</v>
      </c>
      <c r="R93" t="str">
        <f t="shared" si="3"/>
        <v>C.FALSE</v>
      </c>
      <c r="T93" s="20" t="str">
        <f t="shared" si="4"/>
        <v>Native C</v>
      </c>
      <c r="U93" t="str">
        <f t="shared" si="9"/>
        <v>Native C.TRUE</v>
      </c>
      <c r="V93" t="str">
        <f t="shared" si="10"/>
        <v>Native C.FALSE</v>
      </c>
      <c r="W93" t="str">
        <f t="shared" si="11"/>
        <v>Native C.Stackless</v>
      </c>
    </row>
    <row r="94" spans="2:23" x14ac:dyDescent="0.25">
      <c r="B94" t="s">
        <v>4376</v>
      </c>
      <c r="C94" t="s">
        <v>4127</v>
      </c>
      <c r="D94" t="b">
        <v>1</v>
      </c>
      <c r="E94" t="s">
        <v>4216</v>
      </c>
      <c r="F94" t="b">
        <v>1</v>
      </c>
      <c r="G94" t="b">
        <v>1</v>
      </c>
      <c r="H94" t="s">
        <v>4126</v>
      </c>
      <c r="I94" t="s">
        <v>4217</v>
      </c>
      <c r="J94" t="s">
        <v>4168</v>
      </c>
      <c r="K94" t="str">
        <f t="shared" si="6"/>
        <v>Other</v>
      </c>
      <c r="L94" t="b">
        <v>1</v>
      </c>
      <c r="M94" t="s">
        <v>4640</v>
      </c>
      <c r="N94" s="20" t="str">
        <f t="shared" si="7"/>
        <v>Other</v>
      </c>
      <c r="O94" t="str">
        <f t="shared" si="8"/>
        <v>Stackful</v>
      </c>
      <c r="P94" t="str">
        <f t="shared" si="1"/>
        <v>Other.Stackful</v>
      </c>
      <c r="Q94" t="str">
        <f t="shared" si="2"/>
        <v>Other.TRUE</v>
      </c>
      <c r="R94" t="str">
        <f t="shared" si="3"/>
        <v>Other.TRUE</v>
      </c>
      <c r="T94" s="20" t="str">
        <f t="shared" si="4"/>
        <v>Other</v>
      </c>
      <c r="U94" t="str">
        <f t="shared" si="9"/>
        <v>Other.TRUE</v>
      </c>
      <c r="V94" t="str">
        <f t="shared" si="10"/>
        <v>Other.TRUE</v>
      </c>
      <c r="W94" t="str">
        <f t="shared" si="11"/>
        <v>Other.Stackful</v>
      </c>
    </row>
    <row r="95" spans="2:23" x14ac:dyDescent="0.25">
      <c r="B95" t="s">
        <v>4346</v>
      </c>
      <c r="C95" t="s">
        <v>4127</v>
      </c>
      <c r="D95" t="b">
        <v>1</v>
      </c>
      <c r="F95" t="b">
        <v>1</v>
      </c>
      <c r="G95" t="b">
        <v>1</v>
      </c>
      <c r="H95" t="s">
        <v>4126</v>
      </c>
      <c r="I95" t="s">
        <v>4223</v>
      </c>
      <c r="J95" t="s">
        <v>4540</v>
      </c>
      <c r="K95" t="str">
        <f t="shared" si="6"/>
        <v>Other</v>
      </c>
      <c r="L95" t="b">
        <v>1</v>
      </c>
      <c r="M95" t="s">
        <v>4641</v>
      </c>
      <c r="N95" s="20" t="str">
        <f t="shared" si="7"/>
        <v>Other</v>
      </c>
      <c r="O95" t="str">
        <f t="shared" si="8"/>
        <v>Stackful</v>
      </c>
      <c r="P95" t="str">
        <f t="shared" si="1"/>
        <v>Other.Stackful</v>
      </c>
      <c r="Q95" t="str">
        <f t="shared" si="2"/>
        <v>Other.TRUE</v>
      </c>
      <c r="R95" t="str">
        <f t="shared" si="3"/>
        <v>Other.TRUE</v>
      </c>
      <c r="T95" s="20" t="str">
        <f t="shared" si="4"/>
        <v>Other</v>
      </c>
      <c r="U95" t="str">
        <f t="shared" si="9"/>
        <v>Other.TRUE</v>
      </c>
      <c r="V95" t="str">
        <f t="shared" si="10"/>
        <v>Other.TRUE</v>
      </c>
      <c r="W95" t="str">
        <f t="shared" si="11"/>
        <v>Other.Stackful</v>
      </c>
    </row>
    <row r="96" spans="2:23" x14ac:dyDescent="0.25">
      <c r="B96" t="s">
        <v>4356</v>
      </c>
      <c r="C96" t="s">
        <v>3442</v>
      </c>
      <c r="D96" t="b">
        <v>1</v>
      </c>
      <c r="F96" t="b">
        <v>1</v>
      </c>
      <c r="G96" t="b">
        <v>0</v>
      </c>
      <c r="H96" t="s">
        <v>4106</v>
      </c>
      <c r="I96" t="s">
        <v>4230</v>
      </c>
      <c r="J96" t="s">
        <v>4540</v>
      </c>
      <c r="K96" t="str">
        <f t="shared" si="6"/>
        <v>C</v>
      </c>
      <c r="L96" t="b">
        <v>1</v>
      </c>
      <c r="M96" t="s">
        <v>4642</v>
      </c>
      <c r="N96" s="20" t="str">
        <f t="shared" si="7"/>
        <v>C</v>
      </c>
      <c r="O96" t="str">
        <f t="shared" si="8"/>
        <v>Stackless</v>
      </c>
      <c r="P96" t="str">
        <f t="shared" si="1"/>
        <v>C.Stackless</v>
      </c>
      <c r="Q96" t="str">
        <f t="shared" si="2"/>
        <v>C.TRUE</v>
      </c>
      <c r="R96" t="str">
        <f t="shared" si="3"/>
        <v>C.FALSE</v>
      </c>
      <c r="T96" s="20" t="str">
        <f t="shared" si="4"/>
        <v>Native C</v>
      </c>
      <c r="U96" t="str">
        <f t="shared" si="9"/>
        <v>Native C.TRUE</v>
      </c>
      <c r="V96" t="str">
        <f t="shared" si="10"/>
        <v>Native C.FALSE</v>
      </c>
      <c r="W96" t="str">
        <f t="shared" si="11"/>
        <v>Native C.Stackless</v>
      </c>
    </row>
    <row r="97" spans="2:23" x14ac:dyDescent="0.25">
      <c r="B97" t="s">
        <v>4347</v>
      </c>
      <c r="C97" t="s">
        <v>3442</v>
      </c>
      <c r="D97" t="b">
        <v>1</v>
      </c>
      <c r="F97" t="b">
        <v>1</v>
      </c>
      <c r="G97" t="b">
        <v>1</v>
      </c>
      <c r="H97" t="s">
        <v>4160</v>
      </c>
      <c r="J97" t="s">
        <v>4160</v>
      </c>
      <c r="K97" t="str">
        <f t="shared" si="6"/>
        <v>C</v>
      </c>
      <c r="L97" t="b">
        <v>0</v>
      </c>
      <c r="M97" t="s">
        <v>4643</v>
      </c>
      <c r="N97" s="20" t="str">
        <f t="shared" si="7"/>
        <v>C</v>
      </c>
      <c r="O97" t="str">
        <f t="shared" si="8"/>
        <v>Unknown</v>
      </c>
      <c r="P97" t="str">
        <f t="shared" si="1"/>
        <v>C.Unknown</v>
      </c>
      <c r="Q97" t="str">
        <f t="shared" si="2"/>
        <v>C.TRUE</v>
      </c>
      <c r="R97" t="str">
        <f t="shared" si="3"/>
        <v>C.TRUE</v>
      </c>
      <c r="T97" s="20" t="str">
        <f t="shared" si="4"/>
        <v>Non-native C</v>
      </c>
      <c r="U97" t="str">
        <f t="shared" si="9"/>
        <v>Non-native C.TRUE</v>
      </c>
      <c r="V97" t="str">
        <f t="shared" si="10"/>
        <v>Non-native C.TRUE</v>
      </c>
      <c r="W97" t="str">
        <f t="shared" si="11"/>
        <v>Non-native C.Unknown</v>
      </c>
    </row>
    <row r="98" spans="2:23" x14ac:dyDescent="0.25">
      <c r="B98" t="s">
        <v>4377</v>
      </c>
      <c r="C98" t="s">
        <v>3442</v>
      </c>
      <c r="D98" t="b">
        <v>1</v>
      </c>
      <c r="E98" t="s">
        <v>4579</v>
      </c>
      <c r="F98" t="b">
        <v>1</v>
      </c>
      <c r="G98" t="b">
        <v>0</v>
      </c>
      <c r="H98" t="s">
        <v>4106</v>
      </c>
      <c r="I98" t="s">
        <v>4238</v>
      </c>
      <c r="J98" t="s">
        <v>4542</v>
      </c>
      <c r="K98" t="str">
        <f t="shared" si="6"/>
        <v>C</v>
      </c>
      <c r="L98" t="b">
        <v>1</v>
      </c>
      <c r="M98" t="s">
        <v>4644</v>
      </c>
      <c r="N98" s="20" t="str">
        <f t="shared" si="7"/>
        <v>C</v>
      </c>
      <c r="O98" t="str">
        <f t="shared" si="8"/>
        <v>Stackless</v>
      </c>
      <c r="P98" t="str">
        <f t="shared" si="1"/>
        <v>C.Stackless</v>
      </c>
      <c r="Q98" t="str">
        <f t="shared" si="2"/>
        <v>C.TRUE</v>
      </c>
      <c r="R98" t="str">
        <f t="shared" si="3"/>
        <v>C.FALSE</v>
      </c>
      <c r="T98" s="20" t="str">
        <f t="shared" si="4"/>
        <v>Native C</v>
      </c>
      <c r="U98" t="str">
        <f t="shared" si="9"/>
        <v>Native C.TRUE</v>
      </c>
      <c r="V98" t="str">
        <f t="shared" si="10"/>
        <v>Native C.FALSE</v>
      </c>
      <c r="W98" t="str">
        <f t="shared" si="11"/>
        <v>Native C.Stackless</v>
      </c>
    </row>
    <row r="99" spans="2:23" x14ac:dyDescent="0.25">
      <c r="B99" t="s">
        <v>4329</v>
      </c>
      <c r="C99" t="s">
        <v>4253</v>
      </c>
      <c r="D99" t="b">
        <v>1</v>
      </c>
      <c r="F99" t="b">
        <v>1</v>
      </c>
      <c r="G99" t="b">
        <v>1</v>
      </c>
      <c r="H99" t="s">
        <v>4126</v>
      </c>
      <c r="J99" t="s">
        <v>4540</v>
      </c>
      <c r="K99" t="str">
        <f t="shared" si="6"/>
        <v>Other</v>
      </c>
      <c r="L99" t="b">
        <v>1</v>
      </c>
      <c r="M99" t="s">
        <v>4648</v>
      </c>
      <c r="N99" s="20" t="str">
        <f t="shared" si="7"/>
        <v>Other</v>
      </c>
      <c r="O99" t="str">
        <f t="shared" si="8"/>
        <v>Stackful</v>
      </c>
      <c r="P99" t="str">
        <f t="shared" si="1"/>
        <v>Other.Stackful</v>
      </c>
      <c r="Q99" t="str">
        <f t="shared" si="2"/>
        <v>Other.TRUE</v>
      </c>
      <c r="R99" t="str">
        <f t="shared" si="3"/>
        <v>Other.TRUE</v>
      </c>
      <c r="T99" s="20" t="str">
        <f t="shared" si="4"/>
        <v>Other</v>
      </c>
      <c r="U99" t="str">
        <f t="shared" si="9"/>
        <v>Other.TRUE</v>
      </c>
      <c r="V99" t="str">
        <f t="shared" si="10"/>
        <v>Other.TRUE</v>
      </c>
      <c r="W99" t="str">
        <f t="shared" si="11"/>
        <v>Other.Stackful</v>
      </c>
    </row>
    <row r="100" spans="2:23" x14ac:dyDescent="0.25">
      <c r="B100" t="s">
        <v>4383</v>
      </c>
      <c r="C100" t="s">
        <v>4161</v>
      </c>
      <c r="D100" t="b">
        <v>1</v>
      </c>
      <c r="F100" t="b">
        <v>1</v>
      </c>
      <c r="G100" t="b">
        <v>1</v>
      </c>
      <c r="H100" t="s">
        <v>4126</v>
      </c>
      <c r="J100" t="s">
        <v>4160</v>
      </c>
      <c r="K100" t="str">
        <f t="shared" si="6"/>
        <v>Other</v>
      </c>
      <c r="L100" t="b">
        <v>0</v>
      </c>
      <c r="M100" t="s">
        <v>4651</v>
      </c>
      <c r="N100" s="20" t="str">
        <f t="shared" si="7"/>
        <v>Other</v>
      </c>
      <c r="O100" t="str">
        <f t="shared" si="8"/>
        <v>Stackful</v>
      </c>
      <c r="P100" t="str">
        <f t="shared" si="1"/>
        <v>Other.Stackful</v>
      </c>
      <c r="Q100" t="str">
        <f t="shared" si="2"/>
        <v>Other.TRUE</v>
      </c>
      <c r="R100" t="str">
        <f t="shared" si="3"/>
        <v>Other.TRUE</v>
      </c>
      <c r="T100" s="20" t="str">
        <f t="shared" si="4"/>
        <v>Other</v>
      </c>
      <c r="U100" t="str">
        <f t="shared" si="9"/>
        <v>Other.TRUE</v>
      </c>
      <c r="V100" t="str">
        <f t="shared" si="10"/>
        <v>Other.TRUE</v>
      </c>
      <c r="W100" t="str">
        <f t="shared" si="11"/>
        <v>Other.Stackful</v>
      </c>
    </row>
    <row r="102" spans="2:23" x14ac:dyDescent="0.25">
      <c r="M102" s="21"/>
    </row>
    <row r="103" spans="2:23" x14ac:dyDescent="0.25">
      <c r="S103" s="9"/>
      <c r="T103" s="9"/>
    </row>
    <row r="104" spans="2:23" x14ac:dyDescent="0.25">
      <c r="Q104" s="26"/>
      <c r="S104" s="26"/>
      <c r="T104" s="26"/>
    </row>
    <row r="105" spans="2:23" x14ac:dyDescent="0.25">
      <c r="S105" s="26"/>
      <c r="T105" s="26"/>
    </row>
    <row r="106" spans="2:23" x14ac:dyDescent="0.25">
      <c r="Q106" s="9"/>
    </row>
    <row r="110" spans="2:23" x14ac:dyDescent="0.25">
      <c r="O110" t="s">
        <v>4591</v>
      </c>
      <c r="P110" t="s">
        <v>4592</v>
      </c>
      <c r="Q110" t="s">
        <v>4331</v>
      </c>
      <c r="R110" t="str">
        <f>O110</f>
        <v>Native C</v>
      </c>
      <c r="S110" t="str">
        <f t="shared" ref="S110:T110" si="12">P110</f>
        <v>Non-native C</v>
      </c>
      <c r="T110" t="str">
        <f t="shared" si="12"/>
        <v>Other</v>
      </c>
    </row>
    <row r="111" spans="2:23" x14ac:dyDescent="0.25">
      <c r="N111" t="s">
        <v>4586</v>
      </c>
      <c r="O111">
        <f>COUNTIF($U$82:$U$100,O$110&amp;"."&amp;"TRUE")</f>
        <v>4</v>
      </c>
      <c r="P111">
        <f>COUNTIF($U$82:$U$100,P$110&amp;"."&amp;"TRUE")</f>
        <v>3</v>
      </c>
      <c r="Q111">
        <f>COUNTIF($U$82:$U$100,Q$110&amp;"."&amp;"TRUE")</f>
        <v>10</v>
      </c>
      <c r="R111" s="28">
        <f t="shared" ref="R111:T113" si="13">O111/O$114</f>
        <v>0.8</v>
      </c>
      <c r="S111" s="28">
        <f t="shared" si="13"/>
        <v>1</v>
      </c>
      <c r="T111" s="28">
        <f t="shared" si="13"/>
        <v>0.90909090909090906</v>
      </c>
    </row>
    <row r="112" spans="2:23" x14ac:dyDescent="0.25">
      <c r="N112" t="s">
        <v>4587</v>
      </c>
      <c r="O112">
        <f>COUNTIF($V$82:$V$100,O$110&amp;"."&amp;"TRUE")</f>
        <v>0</v>
      </c>
      <c r="P112">
        <f>COUNTIF($V$82:$V$100,P$110&amp;"."&amp;"TRUE")</f>
        <v>3</v>
      </c>
      <c r="Q112">
        <f>COUNTIF($V$82:$V$100,Q$110&amp;"."&amp;"TRUE")</f>
        <v>10</v>
      </c>
      <c r="R112" s="28">
        <f t="shared" si="13"/>
        <v>0</v>
      </c>
      <c r="S112" s="28">
        <f t="shared" si="13"/>
        <v>1</v>
      </c>
      <c r="T112" s="28">
        <f t="shared" si="13"/>
        <v>0.90909090909090906</v>
      </c>
    </row>
    <row r="113" spans="14:20" x14ac:dyDescent="0.25">
      <c r="N113" t="s">
        <v>4106</v>
      </c>
      <c r="O113">
        <f>COUNTIF($W$82:$W$100,O$110&amp;"."&amp;"Stackless")</f>
        <v>5</v>
      </c>
      <c r="P113">
        <f>COUNTIF($W$82:$W$100,P$110&amp;"."&amp;"Stackless")</f>
        <v>2</v>
      </c>
      <c r="Q113">
        <f>COUNTIF($W$82:$W$100,Q$110&amp;"."&amp;"Stackless")</f>
        <v>2</v>
      </c>
      <c r="R113" s="28">
        <f t="shared" si="13"/>
        <v>1</v>
      </c>
      <c r="S113" s="28">
        <f t="shared" si="13"/>
        <v>0.66666666666666663</v>
      </c>
      <c r="T113" s="28">
        <f t="shared" si="13"/>
        <v>0.18181818181818182</v>
      </c>
    </row>
    <row r="114" spans="14:20" x14ac:dyDescent="0.25">
      <c r="N114" t="s">
        <v>4593</v>
      </c>
      <c r="O114">
        <f>COUNTIF($T$82:$T$100,O110)</f>
        <v>5</v>
      </c>
      <c r="P114">
        <f t="shared" ref="P114:Q114" si="14">COUNTIF($T$82:$T$100,P110)</f>
        <v>3</v>
      </c>
      <c r="Q114">
        <f t="shared" si="14"/>
        <v>11</v>
      </c>
    </row>
    <row r="116" spans="14:20" x14ac:dyDescent="0.25">
      <c r="N116" t="str">
        <f>N111</f>
        <v>Managed control flow</v>
      </c>
      <c r="O116" t="s">
        <v>4549</v>
      </c>
      <c r="P116" s="26">
        <f>R111</f>
        <v>0.8</v>
      </c>
      <c r="Q116" s="26">
        <f t="shared" ref="Q116:R116" si="15">S111</f>
        <v>1</v>
      </c>
      <c r="R116" s="26">
        <f t="shared" si="15"/>
        <v>0.90909090909090906</v>
      </c>
    </row>
    <row r="117" spans="14:20" x14ac:dyDescent="0.25">
      <c r="O117" t="s">
        <v>4550</v>
      </c>
      <c r="P117" s="26">
        <f>1-P116</f>
        <v>0.19999999999999996</v>
      </c>
      <c r="Q117" s="26">
        <f t="shared" ref="Q117:R117" si="16">1-Q116</f>
        <v>0</v>
      </c>
      <c r="R117" s="26">
        <f t="shared" si="16"/>
        <v>9.0909090909090939E-2</v>
      </c>
    </row>
    <row r="118" spans="14:20" x14ac:dyDescent="0.25">
      <c r="N118" t="str">
        <f>N112</f>
        <v>Managed variable state</v>
      </c>
      <c r="O118" t="s">
        <v>4549</v>
      </c>
      <c r="P118" s="26">
        <f>R112</f>
        <v>0</v>
      </c>
      <c r="Q118" s="26">
        <f t="shared" ref="Q118:R118" si="17">S112</f>
        <v>1</v>
      </c>
      <c r="R118" s="26">
        <f t="shared" si="17"/>
        <v>0.90909090909090906</v>
      </c>
    </row>
    <row r="119" spans="14:20" x14ac:dyDescent="0.25">
      <c r="O119" t="s">
        <v>4550</v>
      </c>
      <c r="P119" s="26">
        <f>1-P118</f>
        <v>1</v>
      </c>
      <c r="Q119" s="26">
        <f t="shared" ref="Q119" si="18">1-Q118</f>
        <v>0</v>
      </c>
      <c r="R119" s="26">
        <f t="shared" ref="R119" si="19">1-R118</f>
        <v>9.0909090909090939E-2</v>
      </c>
    </row>
    <row r="120" spans="14:20" x14ac:dyDescent="0.25">
      <c r="N120" t="s">
        <v>4657</v>
      </c>
      <c r="O120" t="s">
        <v>4126</v>
      </c>
      <c r="P120" s="26">
        <f>1-P121</f>
        <v>0</v>
      </c>
      <c r="Q120" s="26">
        <f t="shared" ref="Q120:R120" si="20">1-Q121</f>
        <v>0.33333333333333337</v>
      </c>
      <c r="R120" s="26">
        <f t="shared" si="20"/>
        <v>0.81818181818181812</v>
      </c>
    </row>
    <row r="121" spans="14:20" x14ac:dyDescent="0.25">
      <c r="O121" t="s">
        <v>4106</v>
      </c>
      <c r="P121" s="26">
        <f>R113</f>
        <v>1</v>
      </c>
      <c r="Q121" s="26">
        <f t="shared" ref="Q121:R121" si="21">S113</f>
        <v>0.66666666666666663</v>
      </c>
      <c r="R121" s="26">
        <f t="shared" si="21"/>
        <v>0.18181818181818182</v>
      </c>
    </row>
    <row r="122" spans="14:20" x14ac:dyDescent="0.25">
      <c r="P122" t="str">
        <f>O110</f>
        <v>Native C</v>
      </c>
      <c r="Q122" t="str">
        <f t="shared" ref="Q122:R122" si="22">P110</f>
        <v>Non-native C</v>
      </c>
      <c r="R122" t="str">
        <f t="shared" si="22"/>
        <v>Other</v>
      </c>
    </row>
  </sheetData>
  <autoFilter ref="B42:M76"/>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4"/>
  <sheetViews>
    <sheetView showGridLines="0" topLeftCell="F7" workbookViewId="0">
      <selection activeCell="I9" sqref="I9:M9"/>
    </sheetView>
  </sheetViews>
  <sheetFormatPr defaultRowHeight="15" x14ac:dyDescent="0.25"/>
  <cols>
    <col min="1" max="1" width="1.42578125" customWidth="1"/>
    <col min="2" max="2" width="11.7109375" customWidth="1"/>
    <col min="3" max="3" width="1.42578125" customWidth="1"/>
    <col min="4" max="6" width="21.7109375" customWidth="1"/>
    <col min="9" max="9" width="16" customWidth="1"/>
    <col min="10" max="10" width="3" customWidth="1"/>
    <col min="11" max="13" width="24.42578125" customWidth="1"/>
  </cols>
  <sheetData>
    <row r="3" spans="2:13" ht="93" customHeight="1" x14ac:dyDescent="0.3">
      <c r="B3" s="31" t="s">
        <v>4586</v>
      </c>
      <c r="C3" s="32"/>
      <c r="D3" s="32"/>
      <c r="E3" s="32"/>
      <c r="F3" s="32"/>
    </row>
    <row r="4" spans="2:13" ht="93" customHeight="1" x14ac:dyDescent="0.3">
      <c r="B4" s="31" t="s">
        <v>4587</v>
      </c>
      <c r="C4" s="32"/>
      <c r="D4" s="32"/>
      <c r="E4" s="32"/>
      <c r="F4" s="32"/>
    </row>
    <row r="5" spans="2:13" ht="93" customHeight="1" x14ac:dyDescent="0.3">
      <c r="B5" s="31" t="s">
        <v>4106</v>
      </c>
      <c r="C5" s="32"/>
      <c r="D5" s="32"/>
      <c r="E5" s="32"/>
      <c r="F5" s="32"/>
    </row>
    <row r="6" spans="2:13" ht="18.75" x14ac:dyDescent="0.3">
      <c r="B6" s="32"/>
      <c r="C6" s="32"/>
      <c r="D6" s="33" t="s">
        <v>4591</v>
      </c>
      <c r="E6" s="33" t="s">
        <v>4592</v>
      </c>
      <c r="F6" s="33" t="s">
        <v>4331</v>
      </c>
    </row>
    <row r="9" spans="2:13" ht="26.25" x14ac:dyDescent="0.4">
      <c r="I9" s="38" t="s">
        <v>4676</v>
      </c>
      <c r="J9" s="38"/>
      <c r="K9" s="38"/>
      <c r="L9" s="38"/>
      <c r="M9" s="38"/>
    </row>
    <row r="10" spans="2:13" x14ac:dyDescent="0.25">
      <c r="I10" s="34"/>
      <c r="J10" s="34"/>
      <c r="K10" s="34"/>
      <c r="L10" s="34"/>
      <c r="M10" s="34"/>
    </row>
    <row r="11" spans="2:13" ht="112.5" customHeight="1" x14ac:dyDescent="0.3">
      <c r="I11" s="35" t="s">
        <v>4586</v>
      </c>
      <c r="J11" s="36"/>
      <c r="K11" s="36"/>
      <c r="L11" s="36"/>
      <c r="M11" s="36"/>
    </row>
    <row r="12" spans="2:13" ht="112.5" customHeight="1" x14ac:dyDescent="0.3">
      <c r="I12" s="35" t="s">
        <v>4587</v>
      </c>
      <c r="J12" s="36"/>
      <c r="K12" s="36"/>
      <c r="L12" s="36"/>
      <c r="M12" s="36"/>
    </row>
    <row r="13" spans="2:13" ht="112.5" customHeight="1" x14ac:dyDescent="0.3">
      <c r="I13" s="35" t="s">
        <v>4106</v>
      </c>
      <c r="J13" s="36"/>
      <c r="K13" s="36"/>
      <c r="L13" s="36"/>
      <c r="M13" s="36"/>
    </row>
    <row r="14" spans="2:13" ht="18.75" x14ac:dyDescent="0.3">
      <c r="I14" s="36"/>
      <c r="J14" s="36"/>
      <c r="K14" s="37" t="s">
        <v>4591</v>
      </c>
      <c r="L14" s="37" t="s">
        <v>4592</v>
      </c>
      <c r="M14" s="37" t="s">
        <v>4331</v>
      </c>
    </row>
  </sheetData>
  <mergeCells count="1">
    <mergeCell ref="I9:M9"/>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3:S101"/>
  <sheetViews>
    <sheetView workbookViewId="0"/>
  </sheetViews>
  <sheetFormatPr defaultRowHeight="15" x14ac:dyDescent="0.25"/>
  <cols>
    <col min="5" max="5" width="24.85546875" customWidth="1"/>
    <col min="7" max="7" width="12.28515625" customWidth="1"/>
  </cols>
  <sheetData>
    <row r="3" spans="2:19" x14ac:dyDescent="0.25">
      <c r="B3" t="s">
        <v>4553</v>
      </c>
      <c r="C3" t="s">
        <v>4293</v>
      </c>
      <c r="D3" t="s">
        <v>4083</v>
      </c>
      <c r="E3" t="s">
        <v>4084</v>
      </c>
      <c r="F3" t="s">
        <v>4085</v>
      </c>
      <c r="G3" t="s">
        <v>4087</v>
      </c>
      <c r="H3" t="s">
        <v>4554</v>
      </c>
      <c r="I3" t="s">
        <v>4088</v>
      </c>
      <c r="J3" t="s">
        <v>4090</v>
      </c>
      <c r="K3" t="s">
        <v>4091</v>
      </c>
      <c r="L3" t="s">
        <v>4092</v>
      </c>
      <c r="M3" t="s">
        <v>4093</v>
      </c>
      <c r="N3" t="s">
        <v>4094</v>
      </c>
      <c r="O3" t="s">
        <v>4463</v>
      </c>
      <c r="P3" t="s">
        <v>4464</v>
      </c>
      <c r="Q3" t="s">
        <v>4551</v>
      </c>
      <c r="R3" t="s">
        <v>4466</v>
      </c>
      <c r="S3" t="s">
        <v>4467</v>
      </c>
    </row>
    <row r="4" spans="2:19" x14ac:dyDescent="0.25">
      <c r="B4" s="29">
        <f>Questionnaire!AH5</f>
        <v>1</v>
      </c>
      <c r="C4" t="s">
        <v>4620</v>
      </c>
      <c r="D4" t="str">
        <f>Questionnaire!AI5</f>
        <v>Java</v>
      </c>
      <c r="E4" t="str">
        <f>IF(Questionnaire!AJ5="","",Questionnaire!AJ5)</f>
        <v>Native;State machine driven by switch statement</v>
      </c>
      <c r="F4" t="str">
        <f>Questionnaire!AK5</f>
        <v>JVM</v>
      </c>
      <c r="G4" t="str">
        <f>Questionnaire!AM5</f>
        <v>C2</v>
      </c>
      <c r="H4">
        <f>Questionnaire!AP5</f>
        <v>256</v>
      </c>
      <c r="I4">
        <f>Questionnaire!AQ5</f>
        <v>64</v>
      </c>
      <c r="J4" t="str">
        <f>Questionnaire!AS5</f>
        <v>ARM7</v>
      </c>
      <c r="K4">
        <f>Questionnaire!AT5</f>
        <v>32</v>
      </c>
      <c r="L4" t="str">
        <f>Questionnaire!AU5</f>
        <v>ARMv4T</v>
      </c>
      <c r="M4" t="str">
        <f>Questionnaire!AV5</f>
        <v>Producer-Consumer;</v>
      </c>
      <c r="N4" t="str">
        <f>Questionnaire!AW5</f>
        <v>Deterministic cooperative concurrency;Efficient concurrency in Java</v>
      </c>
      <c r="O4" t="b">
        <f>Questionnaire!AX5</f>
        <v>1</v>
      </c>
      <c r="P4" t="b">
        <f>IF(Questionnaire!AZ5="","",Questionnaire!AZ5)</f>
        <v>0</v>
      </c>
      <c r="Q4" t="b">
        <f>IF(Questionnaire!BA5="","",Questionnaire!BA5)</f>
        <v>0</v>
      </c>
      <c r="R4" t="str">
        <f>IF(Questionnaire!BB5="","",Questionnaire!BB5)</f>
        <v>Stackless</v>
      </c>
      <c r="S4" t="str">
        <f>IF(Questionnaire!BD5="","",Questionnaire!BD5)</f>
        <v>Data member;Heap</v>
      </c>
    </row>
    <row r="5" spans="2:19" x14ac:dyDescent="0.25">
      <c r="B5" s="29">
        <f>Questionnaire!AH6</f>
        <v>2</v>
      </c>
      <c r="C5" t="s">
        <v>4621</v>
      </c>
      <c r="D5" t="str">
        <f>Questionnaire!AI6</f>
        <v>C</v>
      </c>
      <c r="E5" t="str">
        <f>IF(Questionnaire!AJ6="","",Questionnaire!AJ6)</f>
        <v>Native</v>
      </c>
      <c r="F5" t="str">
        <f>Questionnaire!AK6</f>
        <v>Unique</v>
      </c>
      <c r="G5" t="str">
        <f>Questionnaire!AM6</f>
        <v>C1</v>
      </c>
      <c r="H5">
        <f>Questionnaire!AP6</f>
        <v>128</v>
      </c>
      <c r="I5">
        <f>Questionnaire!AQ6</f>
        <v>8</v>
      </c>
      <c r="J5" t="str">
        <f>Questionnaire!AS6</f>
        <v>8051</v>
      </c>
      <c r="K5">
        <f>Questionnaire!AT6</f>
        <v>8</v>
      </c>
      <c r="L5" t="str">
        <f>Questionnaire!AU6</f>
        <v>8051</v>
      </c>
      <c r="M5" t="str">
        <f>Questionnaire!AV6</f>
        <v>Cooperative multitasking;Producer-consumer</v>
      </c>
      <c r="N5" t="str">
        <f>Questionnaire!AW6</f>
        <v>Low CPU and memory overhead for hard RT system</v>
      </c>
      <c r="O5" t="b">
        <f>Questionnaire!AX6</f>
        <v>1</v>
      </c>
      <c r="P5" t="b">
        <f>IF(Questionnaire!AZ6="","",Questionnaire!AZ6)</f>
        <v>0</v>
      </c>
      <c r="Q5" t="b">
        <f>IF(Questionnaire!BA6="","",Questionnaire!BA6)</f>
        <v>0</v>
      </c>
      <c r="R5" t="str">
        <f>IF(Questionnaire!BB6="","",Questionnaire!BB6)</f>
        <v>Stackless</v>
      </c>
      <c r="S5" t="str">
        <f>IF(Questionnaire!BD6="","",Questionnaire!BD6)</f>
        <v>Unknown</v>
      </c>
    </row>
    <row r="6" spans="2:19" x14ac:dyDescent="0.25">
      <c r="B6" s="29">
        <f>Questionnaire!AH7</f>
        <v>3</v>
      </c>
      <c r="C6" t="s">
        <v>4622</v>
      </c>
      <c r="D6" t="str">
        <f>Questionnaire!AI7</f>
        <v>Lua</v>
      </c>
      <c r="E6" t="str">
        <f>IF(Questionnaire!AJ7="","",Questionnaire!AJ7)</f>
        <v>Native;Library;Closures</v>
      </c>
      <c r="F6" t="str">
        <f>Questionnaire!AK7</f>
        <v>TinyOS</v>
      </c>
      <c r="G6" t="str">
        <f>Questionnaire!AM7</f>
        <v>C2</v>
      </c>
      <c r="H6">
        <f>Questionnaire!AP7</f>
        <v>512</v>
      </c>
      <c r="I6">
        <f>Questionnaire!AQ7</f>
        <v>64</v>
      </c>
      <c r="J6" t="str">
        <f>Questionnaire!AS7</f>
        <v>ARM Cortex-M4</v>
      </c>
      <c r="K6">
        <f>Questionnaire!AT7</f>
        <v>32</v>
      </c>
      <c r="L6" t="str">
        <f>Questionnaire!AU7</f>
        <v>Armv7E-M</v>
      </c>
      <c r="M6" t="str">
        <f>Questionnaire!AV7</f>
        <v>Asynchronous communications;</v>
      </c>
      <c r="N6" t="str">
        <f>Questionnaire!AW7</f>
        <v>Programming ergonomics</v>
      </c>
      <c r="O6" t="b">
        <f>Questionnaire!AX7</f>
        <v>1</v>
      </c>
      <c r="P6" t="b">
        <f>IF(Questionnaire!AZ7="","",Questionnaire!AZ7)</f>
        <v>1</v>
      </c>
      <c r="Q6" t="b">
        <f>IF(Questionnaire!BA7="","",Questionnaire!BA7)</f>
        <v>1</v>
      </c>
      <c r="R6" t="str">
        <f>IF(Questionnaire!BB7="","",Questionnaire!BB7)</f>
        <v>Stackful</v>
      </c>
      <c r="S6" t="str">
        <f>IF(Questionnaire!BD7="","",Questionnaire!BD7)</f>
        <v>Data member;Heap or stack</v>
      </c>
    </row>
    <row r="7" spans="2:19" x14ac:dyDescent="0.25">
      <c r="B7" s="29">
        <f>Questionnaire!AH8</f>
        <v>4</v>
      </c>
      <c r="C7" t="s">
        <v>4623</v>
      </c>
      <c r="D7" t="str">
        <f>Questionnaire!AI8</f>
        <v>nesC</v>
      </c>
      <c r="E7" t="str">
        <f>IF(Questionnaire!AJ8="","",Questionnaire!AJ8)</f>
        <v>Native;setjmp/longjmp</v>
      </c>
      <c r="F7" t="str">
        <f>Questionnaire!AK8</f>
        <v>TinyOS</v>
      </c>
      <c r="G7" t="str">
        <f>Questionnaire!AM8</f>
        <v>C0</v>
      </c>
      <c r="H7">
        <f>Questionnaire!AP8</f>
        <v>132</v>
      </c>
      <c r="I7">
        <f>Questionnaire!AQ8</f>
        <v>4</v>
      </c>
      <c r="J7" t="str">
        <f>Questionnaire!AS8</f>
        <v>megaAVR</v>
      </c>
      <c r="K7">
        <f>Questionnaire!AT8</f>
        <v>8</v>
      </c>
      <c r="L7" t="str">
        <f>Questionnaire!AU8</f>
        <v>Atmel AVR</v>
      </c>
      <c r="M7" t="str">
        <f>Questionnaire!AV8</f>
        <v>Sensor readings</v>
      </c>
      <c r="N7" t="str">
        <f>Questionnaire!AW8</f>
        <v xml:space="preserve">Sequential coding style </v>
      </c>
      <c r="O7" t="b">
        <f>Questionnaire!AX8</f>
        <v>0</v>
      </c>
      <c r="P7" t="str">
        <f>IF(Questionnaire!AZ8="","",Questionnaire!AZ8)</f>
        <v/>
      </c>
      <c r="Q7" t="str">
        <f>IF(Questionnaire!BA8="","",Questionnaire!BA8)</f>
        <v/>
      </c>
      <c r="R7" t="str">
        <f>IF(Questionnaire!BB8="","",Questionnaire!BB8)</f>
        <v/>
      </c>
      <c r="S7" t="str">
        <f>IF(Questionnaire!BD8="","",Questionnaire!BD8)</f>
        <v/>
      </c>
    </row>
    <row r="8" spans="2:19" x14ac:dyDescent="0.25">
      <c r="B8" s="29">
        <f>Questionnaire!AH9</f>
        <v>5</v>
      </c>
      <c r="C8" t="s">
        <v>4624</v>
      </c>
      <c r="D8" t="str">
        <f>Questionnaire!AI9</f>
        <v>Lua</v>
      </c>
      <c r="E8" t="str">
        <f>IF(Questionnaire!AJ9="","",Questionnaire!AJ9)</f>
        <v>Native</v>
      </c>
      <c r="F8" t="str">
        <f>Questionnaire!AK9</f>
        <v>Not specified</v>
      </c>
      <c r="G8" t="str">
        <f>Questionnaire!AM9</f>
        <v>&lt; 1MB</v>
      </c>
      <c r="H8">
        <f>Questionnaire!AP9</f>
        <v>512</v>
      </c>
      <c r="I8">
        <f>Questionnaire!AQ9</f>
        <v>256</v>
      </c>
      <c r="J8" t="str">
        <f>Questionnaire!AS9</f>
        <v>Motorola 68332</v>
      </c>
      <c r="K8">
        <f>Questionnaire!AT9</f>
        <v>32</v>
      </c>
      <c r="L8" t="str">
        <f>Questionnaire!AU9</f>
        <v>Motorola 68020</v>
      </c>
      <c r="M8" t="str">
        <f>Questionnaire!AV9</f>
        <v>Multitasking</v>
      </c>
      <c r="N8" t="str">
        <f>Questionnaire!AW9</f>
        <v>Run multiple scripts</v>
      </c>
      <c r="O8" t="b">
        <f>Questionnaire!AX9</f>
        <v>0</v>
      </c>
      <c r="P8" t="str">
        <f>IF(Questionnaire!AZ9="","",Questionnaire!AZ9)</f>
        <v/>
      </c>
      <c r="Q8" t="str">
        <f>IF(Questionnaire!BA9="","",Questionnaire!BA9)</f>
        <v/>
      </c>
      <c r="R8" t="str">
        <f>IF(Questionnaire!BB9="","",Questionnaire!BB9)</f>
        <v/>
      </c>
      <c r="S8" t="str">
        <f>IF(Questionnaire!BD9="","",Questionnaire!BD9)</f>
        <v/>
      </c>
    </row>
    <row r="9" spans="2:19" x14ac:dyDescent="0.25">
      <c r="B9" s="29">
        <f>Questionnaire!AH10</f>
        <v>6</v>
      </c>
      <c r="C9" t="s">
        <v>4625</v>
      </c>
      <c r="D9" t="str">
        <f>Questionnaire!AI10</f>
        <v>C</v>
      </c>
      <c r="E9" t="str">
        <f>IF(Questionnaire!AJ10="","",Questionnaire!AJ10)</f>
        <v>Native</v>
      </c>
      <c r="F9" t="str">
        <f>Questionnaire!AK10</f>
        <v>Contiki</v>
      </c>
      <c r="G9" t="str">
        <f>Questionnaire!AM10</f>
        <v>C1</v>
      </c>
      <c r="H9">
        <f>Questionnaire!AP10</f>
        <v>128</v>
      </c>
      <c r="I9">
        <f>Questionnaire!AQ10</f>
        <v>20</v>
      </c>
      <c r="J9" t="str">
        <f>Questionnaire!AS10</f>
        <v>ARM Cortex-M3</v>
      </c>
      <c r="K9">
        <f>Questionnaire!AT10</f>
        <v>32</v>
      </c>
      <c r="L9" t="str">
        <f>Questionnaire!AU10</f>
        <v>ARMv7-M</v>
      </c>
      <c r="M9" t="str">
        <f>Questionnaire!AV10</f>
        <v>Asynchronous communications;</v>
      </c>
      <c r="N9" t="str">
        <f>Questionnaire!AW10</f>
        <v>Simplicity of coding</v>
      </c>
      <c r="O9" t="b">
        <f>Questionnaire!AX10</f>
        <v>0</v>
      </c>
      <c r="P9" t="str">
        <f>IF(Questionnaire!AZ10="","",Questionnaire!AZ10)</f>
        <v/>
      </c>
      <c r="Q9" t="str">
        <f>IF(Questionnaire!BA10="","",Questionnaire!BA10)</f>
        <v/>
      </c>
      <c r="R9" t="str">
        <f>IF(Questionnaire!BB10="","",Questionnaire!BB10)</f>
        <v/>
      </c>
      <c r="S9" t="str">
        <f>IF(Questionnaire!BD10="","",Questionnaire!BD10)</f>
        <v/>
      </c>
    </row>
    <row r="10" spans="2:19" x14ac:dyDescent="0.25">
      <c r="B10" s="29">
        <f>Questionnaire!AH11</f>
        <v>7</v>
      </c>
      <c r="C10" t="s">
        <v>4626</v>
      </c>
      <c r="D10" t="str">
        <f>Questionnaire!AI11</f>
        <v>AspectC++/C++</v>
      </c>
      <c r="E10" t="str">
        <f>IF(Questionnaire!AJ11="","",Questionnaire!AJ11)</f>
        <v/>
      </c>
      <c r="F10" t="str">
        <f>Questionnaire!AK11</f>
        <v>Generated</v>
      </c>
      <c r="G10" t="str">
        <f>Questionnaire!AM11</f>
        <v>N/A</v>
      </c>
      <c r="H10" t="str">
        <f>Questionnaire!AP11</f>
        <v>N/A</v>
      </c>
      <c r="I10" t="str">
        <f>Questionnaire!AQ11</f>
        <v>N/A</v>
      </c>
      <c r="J10" t="str">
        <f>Questionnaire!AS11</f>
        <v>TriCore</v>
      </c>
      <c r="K10">
        <f>Questionnaire!AT11</f>
        <v>32</v>
      </c>
      <c r="L10" t="str">
        <f>Questionnaire!AU11</f>
        <v>TriCore</v>
      </c>
      <c r="M10" t="str">
        <f>Questionnaire!AV11</f>
        <v>Continuations;Interrupt handlers</v>
      </c>
      <c r="N10" t="str">
        <f>Questionnaire!AW11</f>
        <v>Not specified</v>
      </c>
      <c r="O10" t="b">
        <f>Questionnaire!AX11</f>
        <v>0</v>
      </c>
      <c r="P10" t="str">
        <f>IF(Questionnaire!AZ11="","",Questionnaire!AZ11)</f>
        <v/>
      </c>
      <c r="Q10" t="str">
        <f>IF(Questionnaire!BA11="","",Questionnaire!BA11)</f>
        <v/>
      </c>
      <c r="R10" t="str">
        <f>IF(Questionnaire!BB11="","",Questionnaire!BB11)</f>
        <v/>
      </c>
      <c r="S10" t="str">
        <f>IF(Questionnaire!BD11="","",Questionnaire!BD11)</f>
        <v/>
      </c>
    </row>
    <row r="11" spans="2:19" x14ac:dyDescent="0.25">
      <c r="B11" s="29">
        <f>Questionnaire!AH12</f>
        <v>8</v>
      </c>
      <c r="C11" t="s">
        <v>4627</v>
      </c>
      <c r="D11" t="str">
        <f>Questionnaire!AI12</f>
        <v>Ocaml</v>
      </c>
      <c r="E11" t="str">
        <f>IF(Questionnaire!AJ12="","",Questionnaire!AJ12)</f>
        <v>New language;Transpiler</v>
      </c>
      <c r="F11" t="str">
        <f>Questionnaire!AK12</f>
        <v>Generated</v>
      </c>
      <c r="G11" t="str">
        <f>Questionnaire!AM12</f>
        <v>N/A</v>
      </c>
      <c r="H11" t="str">
        <f>Questionnaire!AP12</f>
        <v>N/A</v>
      </c>
      <c r="I11" t="str">
        <f>Questionnaire!AQ12</f>
        <v>N/A</v>
      </c>
      <c r="J11" t="str">
        <f>Questionnaire!AS12</f>
        <v>N/A</v>
      </c>
      <c r="K11">
        <f>Questionnaire!AT12</f>
        <v>0</v>
      </c>
      <c r="L11" t="str">
        <f>Questionnaire!AU12</f>
        <v>N/A</v>
      </c>
      <c r="M11" t="str">
        <f>Questionnaire!AV12</f>
        <v>To execute debugger and debuggee code side by side as coroutines</v>
      </c>
      <c r="N11" t="str">
        <f>Questionnaire!AW12</f>
        <v>An efficient way to implement debugger coroutining by using  continuations</v>
      </c>
      <c r="O11" t="b">
        <f>Questionnaire!AX12</f>
        <v>1</v>
      </c>
      <c r="P11" t="b">
        <f>IF(Questionnaire!AZ12="","",Questionnaire!AZ12)</f>
        <v>1</v>
      </c>
      <c r="Q11" t="b">
        <f>IF(Questionnaire!BA12="","",Questionnaire!BA12)</f>
        <v>1</v>
      </c>
      <c r="R11" t="str">
        <f>IF(Questionnaire!BB12="","",Questionnaire!BB12)</f>
        <v>Unknown</v>
      </c>
      <c r="S11" t="str">
        <f>IF(Questionnaire!BD12="","",Questionnaire!BD12)</f>
        <v>Unknown</v>
      </c>
    </row>
    <row r="12" spans="2:19" x14ac:dyDescent="0.25">
      <c r="B12" s="29">
        <f>Questionnaire!AH13</f>
        <v>9</v>
      </c>
      <c r="C12" t="s">
        <v>4628</v>
      </c>
      <c r="D12" t="str">
        <f>Questionnaire!AI13</f>
        <v>Scheme</v>
      </c>
      <c r="E12" t="str">
        <f>IF(Questionnaire!AJ13="","",Questionnaire!AJ13)</f>
        <v>Native</v>
      </c>
      <c r="F12" t="str">
        <f>Questionnaire!AK13</f>
        <v>PICOBIT</v>
      </c>
      <c r="G12" t="str">
        <f>Questionnaire!AM13</f>
        <v>C0</v>
      </c>
      <c r="H12">
        <f>Questionnaire!AP13</f>
        <v>32.25</v>
      </c>
      <c r="I12">
        <f>Questionnaire!AQ13</f>
        <v>1.5</v>
      </c>
      <c r="J12" t="str">
        <f>Questionnaire!AS13</f>
        <v>PIC18</v>
      </c>
      <c r="K12">
        <f>Questionnaire!AT13</f>
        <v>16</v>
      </c>
      <c r="L12" t="str">
        <f>Questionnaire!AU13</f>
        <v>PIC17</v>
      </c>
      <c r="M12" t="str">
        <f>Questionnaire!AV13</f>
        <v>Multithreading</v>
      </c>
      <c r="N12" t="str">
        <f>Questionnaire!AW13</f>
        <v>Implement continuations</v>
      </c>
      <c r="O12" t="b">
        <f>Questionnaire!AX13</f>
        <v>1</v>
      </c>
      <c r="P12" t="b">
        <f>IF(Questionnaire!AZ13="","",Questionnaire!AZ13)</f>
        <v>1</v>
      </c>
      <c r="Q12" t="b">
        <f>IF(Questionnaire!BA13="","",Questionnaire!BA13)</f>
        <v>1</v>
      </c>
      <c r="R12" t="str">
        <f>IF(Questionnaire!BB13="","",Questionnaire!BB13)</f>
        <v>Stackful</v>
      </c>
      <c r="S12" t="str">
        <f>IF(Questionnaire!BD13="","",Questionnaire!BD13)</f>
        <v>Heap</v>
      </c>
    </row>
    <row r="13" spans="2:19" x14ac:dyDescent="0.25">
      <c r="B13" s="29">
        <f>Questionnaire!AH14</f>
        <v>10</v>
      </c>
      <c r="C13" t="s">
        <v>4629</v>
      </c>
      <c r="D13" t="str">
        <f>Questionnaire!AI14</f>
        <v>C</v>
      </c>
      <c r="E13" t="str">
        <f>IF(Questionnaire!AJ14="","",Questionnaire!AJ14)</f>
        <v>Native;Macros</v>
      </c>
      <c r="F13" t="str">
        <f>Questionnaire!AK14</f>
        <v>Contiki</v>
      </c>
      <c r="G13" t="str">
        <f>Questionnaire!AM14</f>
        <v>C1</v>
      </c>
      <c r="H13">
        <f>Questionnaire!AP14</f>
        <v>256</v>
      </c>
      <c r="I13">
        <f>Questionnaire!AQ14</f>
        <v>16</v>
      </c>
      <c r="J13" t="str">
        <f>Questionnaire!AS14</f>
        <v>MSP430</v>
      </c>
      <c r="K13">
        <f>Questionnaire!AT14</f>
        <v>16</v>
      </c>
      <c r="L13" t="str">
        <f>Questionnaire!AU14</f>
        <v>MSP430</v>
      </c>
      <c r="M13" t="str">
        <f>Questionnaire!AV14</f>
        <v>Communications</v>
      </c>
      <c r="N13" t="str">
        <f>Questionnaire!AW14</f>
        <v>Event based interoperability middleware</v>
      </c>
      <c r="O13" t="b">
        <f>Questionnaire!AX14</f>
        <v>0</v>
      </c>
      <c r="P13" t="str">
        <f>IF(Questionnaire!AZ14="","",Questionnaire!AZ14)</f>
        <v/>
      </c>
      <c r="Q13" t="str">
        <f>IF(Questionnaire!BA14="","",Questionnaire!BA14)</f>
        <v/>
      </c>
      <c r="R13" t="str">
        <f>IF(Questionnaire!BB14="","",Questionnaire!BB14)</f>
        <v/>
      </c>
      <c r="S13" t="str">
        <f>IF(Questionnaire!BD14="","",Questionnaire!BD14)</f>
        <v/>
      </c>
    </row>
    <row r="14" spans="2:19" x14ac:dyDescent="0.25">
      <c r="B14" s="29">
        <f>Questionnaire!AH15</f>
        <v>11</v>
      </c>
      <c r="C14" t="s">
        <v>4630</v>
      </c>
      <c r="D14" t="str">
        <f>Questionnaire!AI15</f>
        <v>Lua</v>
      </c>
      <c r="E14" t="str">
        <f>IF(Questionnaire!AJ15="","",Questionnaire!AJ15)</f>
        <v>Native;Manipulation of hosting API (in C)</v>
      </c>
      <c r="F14" t="str">
        <f>Questionnaire!AK15</f>
        <v>RTEMS 4.10</v>
      </c>
      <c r="G14" t="str">
        <f>Questionnaire!AM15</f>
        <v>&lt; 1MB</v>
      </c>
      <c r="H14" t="str">
        <f>Questionnaire!AP15</f>
        <v>Unknown</v>
      </c>
      <c r="I14">
        <f>Questionnaire!AQ15</f>
        <v>512</v>
      </c>
      <c r="J14" t="str">
        <f>Questionnaire!AS15</f>
        <v>SPARC V8</v>
      </c>
      <c r="K14">
        <f>Questionnaire!AT15</f>
        <v>32</v>
      </c>
      <c r="L14" t="str">
        <f>Questionnaire!AU15</f>
        <v>SPARC V8e</v>
      </c>
      <c r="M14" t="str">
        <f>Questionnaire!AV15</f>
        <v>Cooperative multitasking with preemptive override</v>
      </c>
      <c r="N14" t="str">
        <f>Questionnaire!AW15</f>
        <v>Mapping of On-Board Control Procedures (OBCP) to Lua coroutines</v>
      </c>
      <c r="O14" t="b">
        <f>Questionnaire!AX15</f>
        <v>1</v>
      </c>
      <c r="P14" t="b">
        <f>IF(Questionnaire!AZ15="","",Questionnaire!AZ15)</f>
        <v>1</v>
      </c>
      <c r="Q14" t="b">
        <f>IF(Questionnaire!BA15="","",Questionnaire!BA15)</f>
        <v>1</v>
      </c>
      <c r="R14" t="str">
        <f>IF(Questionnaire!BB15="","",Questionnaire!BB15)</f>
        <v>Stackful</v>
      </c>
      <c r="S14" t="str">
        <f>IF(Questionnaire!BD15="","",Questionnaire!BD15)</f>
        <v>Data member;Heap</v>
      </c>
    </row>
    <row r="15" spans="2:19" x14ac:dyDescent="0.25">
      <c r="B15" s="29">
        <f>Questionnaire!AH16</f>
        <v>12</v>
      </c>
      <c r="C15" t="s">
        <v>4631</v>
      </c>
      <c r="D15" t="str">
        <f>Questionnaire!AI16</f>
        <v>Lua</v>
      </c>
      <c r="E15" t="str">
        <f>IF(Questionnaire!AJ16="","",Questionnaire!AJ16)</f>
        <v>Native;Library</v>
      </c>
      <c r="F15" t="str">
        <f>Questionnaire!AK16</f>
        <v>TinyOS</v>
      </c>
      <c r="G15" t="str">
        <f>Questionnaire!AM16</f>
        <v>C2</v>
      </c>
      <c r="H15">
        <f>Questionnaire!AP16</f>
        <v>512</v>
      </c>
      <c r="I15">
        <f>Questionnaire!AQ16</f>
        <v>64</v>
      </c>
      <c r="J15" t="str">
        <f>Questionnaire!AS16</f>
        <v>ARM Cortex-M4</v>
      </c>
      <c r="K15">
        <f>Questionnaire!AT16</f>
        <v>32</v>
      </c>
      <c r="L15" t="str">
        <f>Questionnaire!AU16</f>
        <v>Armv7E-M</v>
      </c>
      <c r="M15" t="str">
        <f>Questionnaire!AV16</f>
        <v>i2c request</v>
      </c>
      <c r="N15" t="str">
        <f>Questionnaire!AW16</f>
        <v>"Reduce application complexity by allowing for pseudo-synchronous programming with coroutines"</v>
      </c>
      <c r="O15" t="b">
        <f>Questionnaire!AX16</f>
        <v>1</v>
      </c>
      <c r="P15" t="b">
        <f>IF(Questionnaire!AZ16="","",Questionnaire!AZ16)</f>
        <v>1</v>
      </c>
      <c r="Q15" t="b">
        <f>IF(Questionnaire!BA16="","",Questionnaire!BA16)</f>
        <v>1</v>
      </c>
      <c r="R15" t="str">
        <f>IF(Questionnaire!BB16="","",Questionnaire!BB16)</f>
        <v>Stackful</v>
      </c>
      <c r="S15" t="str">
        <f>IF(Questionnaire!BD16="","",Questionnaire!BD16)</f>
        <v>Data member;Heap or stack</v>
      </c>
    </row>
    <row r="16" spans="2:19" x14ac:dyDescent="0.25">
      <c r="B16" s="29">
        <f>Questionnaire!AH17</f>
        <v>13</v>
      </c>
      <c r="C16" t="s">
        <v>4632</v>
      </c>
      <c r="D16" t="str">
        <f>Questionnaire!AI17</f>
        <v>SOL</v>
      </c>
      <c r="E16" t="str">
        <f>IF(Questionnaire!AJ17="","",Questionnaire!AJ17)</f>
        <v>Transpiler</v>
      </c>
      <c r="F16" t="str">
        <f>Questionnaire!AK17</f>
        <v>TinyOS</v>
      </c>
      <c r="G16" t="str">
        <f>Questionnaire!AM17</f>
        <v>C0</v>
      </c>
      <c r="H16">
        <f>Questionnaire!AP17</f>
        <v>132</v>
      </c>
      <c r="I16">
        <f>Questionnaire!AQ17</f>
        <v>4</v>
      </c>
      <c r="J16" t="str">
        <f>Questionnaire!AS17</f>
        <v>megaAVR</v>
      </c>
      <c r="K16">
        <f>Questionnaire!AT17</f>
        <v>8</v>
      </c>
      <c r="L16" t="str">
        <f>Questionnaire!AU17</f>
        <v>Atmel AVR</v>
      </c>
      <c r="M16" t="str">
        <f>Questionnaire!AV17</f>
        <v>Sensor readings; Asynchronous communications;</v>
      </c>
      <c r="N16" t="str">
        <f>Questionnaire!AW17</f>
        <v>"Hides the split-phase program execution scheme and provides programmers with a fine-grained concurrency model to structure event handling"</v>
      </c>
      <c r="O16" t="b">
        <f>Questionnaire!AX17</f>
        <v>1</v>
      </c>
      <c r="P16" t="b">
        <f>IF(Questionnaire!AZ17="","",Questionnaire!AZ17)</f>
        <v>1</v>
      </c>
      <c r="Q16" t="b">
        <f>IF(Questionnaire!BA17="","",Questionnaire!BA17)</f>
        <v>1</v>
      </c>
      <c r="R16" t="str">
        <f>IF(Questionnaire!BB17="","",Questionnaire!BB17)</f>
        <v>Stackless</v>
      </c>
      <c r="S16" t="str">
        <f>IF(Questionnaire!BD17="","",Questionnaire!BD17)</f>
        <v>Data member;Static</v>
      </c>
    </row>
    <row r="17" spans="2:19" x14ac:dyDescent="0.25">
      <c r="B17" s="29">
        <f>Questionnaire!AH18</f>
        <v>14</v>
      </c>
      <c r="C17" t="s">
        <v>4633</v>
      </c>
      <c r="D17" t="str">
        <f>Questionnaire!AI18</f>
        <v>C</v>
      </c>
      <c r="E17" t="str">
        <f>IF(Questionnaire!AJ18="","",Questionnaire!AJ18)</f>
        <v>Native</v>
      </c>
      <c r="F17" t="str">
        <f>Questionnaire!AK18</f>
        <v>Unique</v>
      </c>
      <c r="G17" t="str">
        <f>Questionnaire!AM18</f>
        <v>C0</v>
      </c>
      <c r="H17">
        <f>Questionnaire!AP18</f>
        <v>33</v>
      </c>
      <c r="I17">
        <f>Questionnaire!AQ18</f>
        <v>2</v>
      </c>
      <c r="J17" t="str">
        <f>Questionnaire!AS18</f>
        <v>megaAVR</v>
      </c>
      <c r="K17">
        <f>Questionnaire!AT18</f>
        <v>8</v>
      </c>
      <c r="L17" t="str">
        <f>Questionnaire!AU18</f>
        <v>Atmel AVR</v>
      </c>
      <c r="M17" t="str">
        <f>Questionnaire!AV18</f>
        <v>Concurrent programming</v>
      </c>
      <c r="N17" t="str">
        <f>Questionnaire!AW18</f>
        <v>Prioritised scheduling with protothreads</v>
      </c>
      <c r="O17" t="b">
        <f>Questionnaire!AX18</f>
        <v>1</v>
      </c>
      <c r="P17" t="b">
        <f>IF(Questionnaire!AZ18="","",Questionnaire!AZ18)</f>
        <v>1</v>
      </c>
      <c r="Q17" t="b">
        <f>IF(Questionnaire!BA18="","",Questionnaire!BA18)</f>
        <v>0</v>
      </c>
      <c r="R17" t="str">
        <f>IF(Questionnaire!BB18="","",Questionnaire!BB18)</f>
        <v>Stackless</v>
      </c>
      <c r="S17" t="str">
        <f>IF(Questionnaire!BD18="","",Questionnaire!BD18)</f>
        <v>Stack</v>
      </c>
    </row>
    <row r="18" spans="2:19" x14ac:dyDescent="0.25">
      <c r="B18" s="29">
        <f>Questionnaire!AH19</f>
        <v>15</v>
      </c>
      <c r="C18" t="s">
        <v>4634</v>
      </c>
      <c r="D18" t="str">
        <f>Questionnaire!AI19</f>
        <v>C</v>
      </c>
      <c r="E18" t="str">
        <f>IF(Questionnaire!AJ19="","",Questionnaire!AJ19)</f>
        <v>Precompiler</v>
      </c>
      <c r="F18" t="str">
        <f>Questionnaire!AK19</f>
        <v>Unique</v>
      </c>
      <c r="G18" t="str">
        <f>Questionnaire!AM19</f>
        <v>N/A</v>
      </c>
      <c r="H18" t="str">
        <f>Questionnaire!AP19</f>
        <v>N/A</v>
      </c>
      <c r="I18" t="str">
        <f>Questionnaire!AQ19</f>
        <v>N/A</v>
      </c>
      <c r="J18" t="str">
        <f>Questionnaire!AS19</f>
        <v>N/A</v>
      </c>
      <c r="K18">
        <f>Questionnaire!AT19</f>
        <v>0</v>
      </c>
      <c r="L18" t="str">
        <f>Questionnaire!AU19</f>
        <v>N/A</v>
      </c>
      <c r="M18" t="str">
        <f>Questionnaire!AV19</f>
        <v>Emulating preemption using deconstruction of tasks into coroutines</v>
      </c>
      <c r="N18" t="str">
        <f>Questionnaire!AW19</f>
        <v>Scheduling in a real-time system</v>
      </c>
      <c r="O18" t="b">
        <f>Questionnaire!AX19</f>
        <v>1</v>
      </c>
      <c r="P18" t="b">
        <f>IF(Questionnaire!AZ19="","",Questionnaire!AZ19)</f>
        <v>1</v>
      </c>
      <c r="Q18" t="b">
        <f>IF(Questionnaire!BA19="","",Questionnaire!BA19)</f>
        <v>1</v>
      </c>
      <c r="R18" t="str">
        <f>IF(Questionnaire!BB19="","",Questionnaire!BB19)</f>
        <v>Stackless</v>
      </c>
      <c r="S18" t="str">
        <f>IF(Questionnaire!BD19="","",Questionnaire!BD19)</f>
        <v>Static</v>
      </c>
    </row>
    <row r="19" spans="2:19" x14ac:dyDescent="0.25">
      <c r="B19" s="29">
        <f>Questionnaire!AH20</f>
        <v>16</v>
      </c>
      <c r="C19" t="s">
        <v>4635</v>
      </c>
      <c r="D19" t="str">
        <f>Questionnaire!AI20</f>
        <v>C</v>
      </c>
      <c r="E19" t="str">
        <f>IF(Questionnaire!AJ20="","",Questionnaire!AJ20)</f>
        <v>Native;Macros;Library</v>
      </c>
      <c r="F19" t="str">
        <f>Questionnaire!AK20</f>
        <v>Unique</v>
      </c>
      <c r="G19" t="str">
        <f>Questionnaire!AM20</f>
        <v>N/A</v>
      </c>
      <c r="H19" t="str">
        <f>Questionnaire!AP20</f>
        <v>N/A</v>
      </c>
      <c r="I19" t="str">
        <f>Questionnaire!AQ20</f>
        <v>N/A</v>
      </c>
      <c r="J19" t="str">
        <f>Questionnaire!AS20</f>
        <v>Microblaze</v>
      </c>
      <c r="K19">
        <f>Questionnaire!AT20</f>
        <v>32</v>
      </c>
      <c r="L19" t="str">
        <f>Questionnaire!AU20</f>
        <v>Microblaze</v>
      </c>
      <c r="M19" t="str">
        <f>Questionnaire!AV20</f>
        <v>Producer-Consumer;Synchronous communications;motor control;multithreading</v>
      </c>
      <c r="N19" t="str">
        <f>Questionnaire!AW20</f>
        <v>Performant deterministic concurrency in C;Simplify WCET analysis</v>
      </c>
      <c r="O19" t="b">
        <f>Questionnaire!AX20</f>
        <v>0</v>
      </c>
      <c r="P19" t="str">
        <f>IF(Questionnaire!AZ20="","",Questionnaire!AZ20)</f>
        <v/>
      </c>
      <c r="Q19" t="str">
        <f>IF(Questionnaire!BA20="","",Questionnaire!BA20)</f>
        <v/>
      </c>
      <c r="R19" t="str">
        <f>IF(Questionnaire!BB20="","",Questionnaire!BB20)</f>
        <v/>
      </c>
      <c r="S19" t="str">
        <f>IF(Questionnaire!BD20="","",Questionnaire!BD20)</f>
        <v/>
      </c>
    </row>
    <row r="20" spans="2:19" x14ac:dyDescent="0.25">
      <c r="B20" s="29">
        <f>Questionnaire!AH21</f>
        <v>17</v>
      </c>
      <c r="C20" t="s">
        <v>4636</v>
      </c>
      <c r="D20" t="str">
        <f>Questionnaire!AI21</f>
        <v>C</v>
      </c>
      <c r="E20" t="str">
        <f>IF(Questionnaire!AJ21="","",Questionnaire!AJ21)</f>
        <v>Native;Macros;Library</v>
      </c>
      <c r="F20" t="str">
        <f>Questionnaire!AK21</f>
        <v>Unique</v>
      </c>
      <c r="G20" t="str">
        <f>Questionnaire!AM21</f>
        <v>N/A</v>
      </c>
      <c r="H20" t="str">
        <f>Questionnaire!AP21</f>
        <v>N/A</v>
      </c>
      <c r="I20" t="str">
        <f>Questionnaire!AQ21</f>
        <v>N/A</v>
      </c>
      <c r="J20" t="str">
        <f>Questionnaire!AS21</f>
        <v>N/A</v>
      </c>
      <c r="K20">
        <f>Questionnaire!AT21</f>
        <v>0</v>
      </c>
      <c r="L20" t="str">
        <f>Questionnaire!AU21</f>
        <v>N/A</v>
      </c>
      <c r="M20" t="str">
        <f>Questionnaire!AV21</f>
        <v>Producer-Consumer-Observer;Asynchronous communications</v>
      </c>
      <c r="N20" t="str">
        <f>Questionnaire!AW21</f>
        <v>Embed deterministic reactive flow into C</v>
      </c>
      <c r="O20" t="b">
        <f>Questionnaire!AX21</f>
        <v>0</v>
      </c>
      <c r="P20" t="str">
        <f>IF(Questionnaire!AZ21="","",Questionnaire!AZ21)</f>
        <v/>
      </c>
      <c r="Q20" t="str">
        <f>IF(Questionnaire!BA21="","",Questionnaire!BA21)</f>
        <v/>
      </c>
      <c r="R20" t="str">
        <f>IF(Questionnaire!BB21="","",Questionnaire!BB21)</f>
        <v/>
      </c>
      <c r="S20" t="str">
        <f>IF(Questionnaire!BD21="","",Questionnaire!BD21)</f>
        <v/>
      </c>
    </row>
    <row r="21" spans="2:19" x14ac:dyDescent="0.25">
      <c r="B21" s="29">
        <f>Questionnaire!AH22</f>
        <v>18</v>
      </c>
      <c r="C21" t="s">
        <v>4637</v>
      </c>
      <c r="D21" t="str">
        <f>Questionnaire!AI22</f>
        <v>C</v>
      </c>
      <c r="E21" t="str">
        <f>IF(Questionnaire!AJ22="","",Questionnaire!AJ22)</f>
        <v>Native;Macros</v>
      </c>
      <c r="F21" t="str">
        <f>Questionnaire!AK22</f>
        <v>Portable</v>
      </c>
      <c r="G21" t="str">
        <f>Questionnaire!AM22</f>
        <v>N/A</v>
      </c>
      <c r="H21" t="str">
        <f>Questionnaire!AP22</f>
        <v>N/A</v>
      </c>
      <c r="I21" t="str">
        <f>Questionnaire!AQ22</f>
        <v>N/A</v>
      </c>
      <c r="J21" t="str">
        <f>Questionnaire!AS22</f>
        <v>N/A</v>
      </c>
      <c r="K21">
        <f>Questionnaire!AT22</f>
        <v>0</v>
      </c>
      <c r="L21" t="str">
        <f>Questionnaire!AU22</f>
        <v>N/A</v>
      </c>
      <c r="M21" t="str">
        <f>Questionnaire!AV22</f>
        <v>Asynchronous communications</v>
      </c>
      <c r="N21" t="str">
        <f>Questionnaire!AW22</f>
        <v>Operating system portability (via pure C protothreads);Lower memory consumption;Faster execution</v>
      </c>
      <c r="O21" t="b">
        <f>Questionnaire!AX22</f>
        <v>0</v>
      </c>
      <c r="P21" t="str">
        <f>IF(Questionnaire!AZ22="","",Questionnaire!AZ22)</f>
        <v/>
      </c>
      <c r="Q21" t="str">
        <f>IF(Questionnaire!BA22="","",Questionnaire!BA22)</f>
        <v/>
      </c>
      <c r="R21" t="str">
        <f>IF(Questionnaire!BB22="","",Questionnaire!BB22)</f>
        <v/>
      </c>
      <c r="S21" t="str">
        <f>IF(Questionnaire!BD22="","",Questionnaire!BD22)</f>
        <v/>
      </c>
    </row>
    <row r="22" spans="2:19" x14ac:dyDescent="0.25">
      <c r="B22" s="29">
        <f>Questionnaire!AH23</f>
        <v>19</v>
      </c>
      <c r="C22" t="s">
        <v>4638</v>
      </c>
      <c r="D22" t="str">
        <f>Questionnaire!AI23</f>
        <v>C</v>
      </c>
      <c r="E22" t="str">
        <f>IF(Questionnaire!AJ23="","",Questionnaire!AJ23)</f>
        <v>Compiler phase</v>
      </c>
      <c r="F22" t="str">
        <f>Questionnaire!AK23</f>
        <v>Generated</v>
      </c>
      <c r="G22" t="str">
        <f>Questionnaire!AM23</f>
        <v>C0</v>
      </c>
      <c r="H22">
        <f>Questionnaire!AP23</f>
        <v>132</v>
      </c>
      <c r="I22">
        <f>Questionnaire!AQ23</f>
        <v>4</v>
      </c>
      <c r="J22" t="str">
        <f>Questionnaire!AS23</f>
        <v>megaAVR</v>
      </c>
      <c r="K22">
        <f>Questionnaire!AT23</f>
        <v>8</v>
      </c>
      <c r="L22" t="str">
        <f>Questionnaire!AU23</f>
        <v>Atmel AVR</v>
      </c>
      <c r="M22" t="str">
        <f>Questionnaire!AV23</f>
        <v>Asynchronous communications;Implementing network protocol controllers in software</v>
      </c>
      <c r="N22" t="str">
        <f>Questionnaire!AW23</f>
        <v>Lower memory consumption;Faster execution;Efficient use of idle time</v>
      </c>
      <c r="O22" t="b">
        <f>Questionnaire!AX23</f>
        <v>1</v>
      </c>
      <c r="P22" t="b">
        <f>IF(Questionnaire!AZ23="","",Questionnaire!AZ23)</f>
        <v>1</v>
      </c>
      <c r="Q22" t="b">
        <f>IF(Questionnaire!BA23="","",Questionnaire!BA23)</f>
        <v>1</v>
      </c>
      <c r="R22" t="str">
        <f>IF(Questionnaire!BB23="","",Questionnaire!BB23)</f>
        <v>Stackless</v>
      </c>
      <c r="S22" t="str">
        <f>IF(Questionnaire!BD23="","",Questionnaire!BD23)</f>
        <v>N/A</v>
      </c>
    </row>
    <row r="23" spans="2:19" x14ac:dyDescent="0.25">
      <c r="B23" s="29">
        <f>Questionnaire!AH24</f>
        <v>20</v>
      </c>
      <c r="C23" t="s">
        <v>4639</v>
      </c>
      <c r="D23" t="str">
        <f>Questionnaire!AI24</f>
        <v>C</v>
      </c>
      <c r="E23" t="str">
        <f>IF(Questionnaire!AJ24="","",Questionnaire!AJ24)</f>
        <v>Native;Macros</v>
      </c>
      <c r="F23" t="str">
        <f>Questionnaire!AK24</f>
        <v>FreeRTOS</v>
      </c>
      <c r="G23" t="str">
        <f>Questionnaire!AM24</f>
        <v>C2</v>
      </c>
      <c r="H23">
        <f>Questionnaire!AP24</f>
        <v>512</v>
      </c>
      <c r="I23">
        <f>Questionnaire!AQ24</f>
        <v>64</v>
      </c>
      <c r="J23" t="str">
        <f>Questionnaire!AS24</f>
        <v>AVR32</v>
      </c>
      <c r="K23">
        <f>Questionnaire!AT24</f>
        <v>32</v>
      </c>
      <c r="L23" t="str">
        <f>Questionnaire!AU24</f>
        <v>Atmel AVR32</v>
      </c>
      <c r="M23" t="str">
        <f>Questionnaire!AV24</f>
        <v>Not specified</v>
      </c>
      <c r="N23" t="str">
        <f>Questionnaire!AW24</f>
        <v>Not specified</v>
      </c>
      <c r="O23" t="b">
        <f>Questionnaire!AX24</f>
        <v>1</v>
      </c>
      <c r="P23" t="b">
        <f>IF(Questionnaire!AZ24="","",Questionnaire!AZ24)</f>
        <v>1</v>
      </c>
      <c r="Q23" t="b">
        <f>IF(Questionnaire!BA24="","",Questionnaire!BA24)</f>
        <v>0</v>
      </c>
      <c r="R23" t="str">
        <f>IF(Questionnaire!BB24="","",Questionnaire!BB24)</f>
        <v>Stackless</v>
      </c>
      <c r="S23" t="str">
        <f>IF(Questionnaire!BD24="","",Questionnaire!BD24)</f>
        <v>Static</v>
      </c>
    </row>
    <row r="24" spans="2:19" x14ac:dyDescent="0.25">
      <c r="B24" s="29">
        <f>Questionnaire!AH25</f>
        <v>21</v>
      </c>
      <c r="C24" t="s">
        <v>4640</v>
      </c>
      <c r="D24" t="str">
        <f>Questionnaire!AI25</f>
        <v>nesC</v>
      </c>
      <c r="E24" t="str">
        <f>IF(Questionnaire!AJ25="","",Questionnaire!AJ25)</f>
        <v>Native;setjmp/longjmp</v>
      </c>
      <c r="F24" t="str">
        <f>Questionnaire!AK25</f>
        <v>TinyOS</v>
      </c>
      <c r="G24" t="str">
        <f>Questionnaire!AM25</f>
        <v>C0</v>
      </c>
      <c r="H24">
        <f>Questionnaire!AP25</f>
        <v>132</v>
      </c>
      <c r="I24">
        <f>Questionnaire!AQ25</f>
        <v>4</v>
      </c>
      <c r="J24" t="str">
        <f>Questionnaire!AS25</f>
        <v>megaAVR</v>
      </c>
      <c r="K24">
        <f>Questionnaire!AT25</f>
        <v>8</v>
      </c>
      <c r="L24" t="str">
        <f>Questionnaire!AU25</f>
        <v>Atmel AVR</v>
      </c>
      <c r="M24" t="str">
        <f>Questionnaire!AV25</f>
        <v>RPC;Communications on WSN</v>
      </c>
      <c r="N24" t="str">
        <f>Questionnaire!AW25</f>
        <v xml:space="preserve">Sequential coding style </v>
      </c>
      <c r="O24" t="b">
        <f>Questionnaire!AX25</f>
        <v>1</v>
      </c>
      <c r="P24" t="b">
        <f>IF(Questionnaire!AZ25="","",Questionnaire!AZ25)</f>
        <v>1</v>
      </c>
      <c r="Q24" t="b">
        <f>IF(Questionnaire!BA25="","",Questionnaire!BA25)</f>
        <v>1</v>
      </c>
      <c r="R24" t="str">
        <f>IF(Questionnaire!BB25="","",Questionnaire!BB25)</f>
        <v>Stackful</v>
      </c>
      <c r="S24" t="str">
        <f>IF(Questionnaire!BD25="","",Questionnaire!BD25)</f>
        <v>Heap</v>
      </c>
    </row>
    <row r="25" spans="2:19" x14ac:dyDescent="0.25">
      <c r="B25" s="29">
        <f>Questionnaire!AH26</f>
        <v>22</v>
      </c>
      <c r="C25" t="s">
        <v>4641</v>
      </c>
      <c r="D25" t="str">
        <f>Questionnaire!AI26</f>
        <v>nesC</v>
      </c>
      <c r="E25" t="str">
        <f>IF(Questionnaire!AJ26="","",Questionnaire!AJ26)</f>
        <v>Native;Non-portable assembly language</v>
      </c>
      <c r="F25" t="str">
        <f>Questionnaire!AK26</f>
        <v>TinyOS</v>
      </c>
      <c r="G25" t="str">
        <f>Questionnaire!AM26</f>
        <v>C0</v>
      </c>
      <c r="H25" t="str">
        <f>Questionnaire!AP26</f>
        <v>N/A</v>
      </c>
      <c r="I25" t="str">
        <f>Questionnaire!AQ26</f>
        <v>N/A</v>
      </c>
      <c r="J25" t="str">
        <f>Questionnaire!AS26</f>
        <v>megaAVR</v>
      </c>
      <c r="K25">
        <f>Questionnaire!AT26</f>
        <v>8</v>
      </c>
      <c r="L25" t="str">
        <f>Questionnaire!AU26</f>
        <v>Atmel AVR</v>
      </c>
      <c r="M25" t="str">
        <f>Questionnaire!AV26</f>
        <v>Lengthy tasks e.g. calculation</v>
      </c>
      <c r="N25" t="str">
        <f>Questionnaire!AW26</f>
        <v>Resumable tasks in TinyOS, replacing fragmented tasks</v>
      </c>
      <c r="O25" t="b">
        <f>Questionnaire!AX26</f>
        <v>1</v>
      </c>
      <c r="P25" t="b">
        <f>IF(Questionnaire!AZ26="","",Questionnaire!AZ26)</f>
        <v>1</v>
      </c>
      <c r="Q25" t="b">
        <f>IF(Questionnaire!BA26="","",Questionnaire!BA26)</f>
        <v>1</v>
      </c>
      <c r="R25" t="str">
        <f>IF(Questionnaire!BB26="","",Questionnaire!BB26)</f>
        <v>Stackful</v>
      </c>
      <c r="S25" t="str">
        <f>IF(Questionnaire!BD26="","",Questionnaire!BD26)</f>
        <v>Static</v>
      </c>
    </row>
    <row r="26" spans="2:19" x14ac:dyDescent="0.25">
      <c r="B26" s="29">
        <f>Questionnaire!AH27</f>
        <v>23</v>
      </c>
      <c r="C26" t="s">
        <v>4642</v>
      </c>
      <c r="D26" t="str">
        <f>Questionnaire!AI27</f>
        <v>C</v>
      </c>
      <c r="E26" t="str">
        <f>IF(Questionnaire!AJ27="","",Questionnaire!AJ27)</f>
        <v>Native;Macros</v>
      </c>
      <c r="F26" t="str">
        <f>Questionnaire!AK27</f>
        <v>PicOS</v>
      </c>
      <c r="G26" t="str">
        <f>Questionnaire!AM27</f>
        <v>C0</v>
      </c>
      <c r="H26">
        <f>Questionnaire!AP27</f>
        <v>64</v>
      </c>
      <c r="I26">
        <f>Questionnaire!AQ27</f>
        <v>4</v>
      </c>
      <c r="J26" t="str">
        <f>Questionnaire!AS27</f>
        <v>eCog1</v>
      </c>
      <c r="K26">
        <f>Questionnaire!AT27</f>
        <v>16</v>
      </c>
      <c r="L26" t="str">
        <f>Questionnaire!AU27</f>
        <v>eCog 16-bit</v>
      </c>
      <c r="M26" t="str">
        <f>Questionnaire!AV27</f>
        <v>Communications</v>
      </c>
      <c r="N26" t="str">
        <f>Questionnaire!AW27</f>
        <v>State machine implementation with strong similarities between deliverable and simulated</v>
      </c>
      <c r="O26" t="b">
        <f>Questionnaire!AX27</f>
        <v>1</v>
      </c>
      <c r="P26" t="b">
        <f>IF(Questionnaire!AZ27="","",Questionnaire!AZ27)</f>
        <v>1</v>
      </c>
      <c r="Q26" t="b">
        <f>IF(Questionnaire!BA27="","",Questionnaire!BA27)</f>
        <v>0</v>
      </c>
      <c r="R26" t="str">
        <f>IF(Questionnaire!BB27="","",Questionnaire!BB27)</f>
        <v>Stackless</v>
      </c>
      <c r="S26" t="str">
        <f>IF(Questionnaire!BD27="","",Questionnaire!BD27)</f>
        <v>Static</v>
      </c>
    </row>
    <row r="27" spans="2:19" x14ac:dyDescent="0.25">
      <c r="B27" s="29">
        <f>Questionnaire!AH28</f>
        <v>24</v>
      </c>
      <c r="C27" t="s">
        <v>4643</v>
      </c>
      <c r="D27" t="str">
        <f>Questionnaire!AI28</f>
        <v>C</v>
      </c>
      <c r="E27" t="str">
        <f>IF(Questionnaire!AJ28="","",Questionnaire!AJ28)</f>
        <v>Language extensions</v>
      </c>
      <c r="F27" t="str">
        <f>Questionnaire!AK28</f>
        <v>Not specified</v>
      </c>
      <c r="G27" t="str">
        <f>Questionnaire!AM28</f>
        <v>C0</v>
      </c>
      <c r="H27" t="str">
        <f>Questionnaire!AP28</f>
        <v>?</v>
      </c>
      <c r="I27">
        <f>Questionnaire!AQ28</f>
        <v>4</v>
      </c>
      <c r="J27" t="str">
        <f>Questionnaire!AS28</f>
        <v>N/A</v>
      </c>
      <c r="K27">
        <f>Questionnaire!AT28</f>
        <v>0</v>
      </c>
      <c r="L27" t="str">
        <f>Questionnaire!AU28</f>
        <v>N/A</v>
      </c>
      <c r="M27" t="str">
        <f>Questionnaire!AV28</f>
        <v>Multitasking</v>
      </c>
      <c r="N27" t="str">
        <f>Questionnaire!AW28</f>
        <v>Simple concurrent programming</v>
      </c>
      <c r="O27" t="b">
        <f>Questionnaire!AX28</f>
        <v>1</v>
      </c>
      <c r="P27" t="b">
        <f>IF(Questionnaire!AZ28="","",Questionnaire!AZ28)</f>
        <v>1</v>
      </c>
      <c r="Q27" t="b">
        <f>IF(Questionnaire!BA28="","",Questionnaire!BA28)</f>
        <v>1</v>
      </c>
      <c r="R27" t="str">
        <f>IF(Questionnaire!BB28="","",Questionnaire!BB28)</f>
        <v>Unknown</v>
      </c>
      <c r="S27" t="str">
        <f>IF(Questionnaire!BD28="","",Questionnaire!BD28)</f>
        <v>Unknown</v>
      </c>
    </row>
    <row r="28" spans="2:19" x14ac:dyDescent="0.25">
      <c r="B28" s="29">
        <f>Questionnaire!AH29</f>
        <v>25</v>
      </c>
      <c r="C28" t="s">
        <v>4644</v>
      </c>
      <c r="D28" t="str">
        <f>Questionnaire!AI29</f>
        <v>C</v>
      </c>
      <c r="E28" t="str">
        <f>IF(Questionnaire!AJ29="","",Questionnaire!AJ29)</f>
        <v>Native;Macros</v>
      </c>
      <c r="F28" t="str">
        <f>Questionnaire!AK29</f>
        <v>Contiki</v>
      </c>
      <c r="G28" t="str">
        <f>Questionnaire!AM29</f>
        <v>C0</v>
      </c>
      <c r="H28">
        <f>Questionnaire!AP29</f>
        <v>64</v>
      </c>
      <c r="I28">
        <f>Questionnaire!AQ29</f>
        <v>10</v>
      </c>
      <c r="J28" t="str">
        <f>Questionnaire!AS29</f>
        <v>MSP430</v>
      </c>
      <c r="K28">
        <f>Questionnaire!AT29</f>
        <v>16</v>
      </c>
      <c r="L28" t="str">
        <f>Questionnaire!AU29</f>
        <v>MSP430</v>
      </c>
      <c r="M28" t="str">
        <f>Questionnaire!AV29</f>
        <v>Sensor readings</v>
      </c>
      <c r="N28" t="str">
        <f>Questionnaire!AW29</f>
        <v>Serialisable coroutine state</v>
      </c>
      <c r="O28" t="b">
        <f>Questionnaire!AX29</f>
        <v>1</v>
      </c>
      <c r="P28" t="b">
        <f>IF(Questionnaire!AZ29="","",Questionnaire!AZ29)</f>
        <v>1</v>
      </c>
      <c r="Q28" t="b">
        <f>IF(Questionnaire!BA29="","",Questionnaire!BA29)</f>
        <v>0</v>
      </c>
      <c r="R28" t="str">
        <f>IF(Questionnaire!BB29="","",Questionnaire!BB29)</f>
        <v>Stackless</v>
      </c>
      <c r="S28" t="str">
        <f>IF(Questionnaire!BD29="","",Questionnaire!BD29)</f>
        <v>Heap, stack or static</v>
      </c>
    </row>
    <row r="29" spans="2:19" x14ac:dyDescent="0.25">
      <c r="B29" s="29">
        <f>Questionnaire!AH30</f>
        <v>26</v>
      </c>
      <c r="C29" t="s">
        <v>4645</v>
      </c>
      <c r="D29" t="str">
        <f>Questionnaire!AI30</f>
        <v>C</v>
      </c>
      <c r="E29" t="str">
        <f>IF(Questionnaire!AJ30="","",Questionnaire!AJ30)</f>
        <v>Native;Macros</v>
      </c>
      <c r="F29" t="str">
        <f>Questionnaire!AK30</f>
        <v>FreeRTOS</v>
      </c>
      <c r="G29" t="str">
        <f>Questionnaire!AM30</f>
        <v>C2</v>
      </c>
      <c r="H29">
        <f>Questionnaire!AP30</f>
        <v>512</v>
      </c>
      <c r="I29">
        <f>Questionnaire!AQ30</f>
        <v>32</v>
      </c>
      <c r="J29" t="str">
        <f>Questionnaire!AS30</f>
        <v>ARM7</v>
      </c>
      <c r="K29">
        <f>Questionnaire!AT30</f>
        <v>32</v>
      </c>
      <c r="L29" t="str">
        <f>Questionnaire!AU30</f>
        <v>ARMv4T</v>
      </c>
      <c r="M29" t="str">
        <f>Questionnaire!AV30</f>
        <v>Routing;data aggregation;DSP</v>
      </c>
      <c r="N29" t="str">
        <f>Questionnaire!AW30</f>
        <v>Implementation of portable middleware</v>
      </c>
      <c r="O29" t="b">
        <f>Questionnaire!AX30</f>
        <v>0</v>
      </c>
      <c r="P29" t="str">
        <f>IF(Questionnaire!AZ30="","",Questionnaire!AZ30)</f>
        <v>See http://runesmw.sourceforge.net/</v>
      </c>
      <c r="Q29" t="str">
        <f>IF(Questionnaire!BA30="","",Questionnaire!BA30)</f>
        <v/>
      </c>
      <c r="R29" t="str">
        <f>IF(Questionnaire!BB30="","",Questionnaire!BB30)</f>
        <v/>
      </c>
      <c r="S29" t="str">
        <f>IF(Questionnaire!BD30="","",Questionnaire!BD30)</f>
        <v/>
      </c>
    </row>
    <row r="30" spans="2:19" x14ac:dyDescent="0.25">
      <c r="B30" s="29">
        <f>Questionnaire!AH31</f>
        <v>26</v>
      </c>
      <c r="C30" t="s">
        <v>4645</v>
      </c>
      <c r="D30" t="str">
        <f>Questionnaire!AI31</f>
        <v>C</v>
      </c>
      <c r="E30" t="str">
        <f>IF(Questionnaire!AJ31="","",Questionnaire!AJ31)</f>
        <v>Native;Macros</v>
      </c>
      <c r="F30" t="str">
        <f>Questionnaire!AK31</f>
        <v>Contiki</v>
      </c>
      <c r="G30" t="str">
        <f>Questionnaire!AM31</f>
        <v>C1</v>
      </c>
      <c r="H30">
        <f>Questionnaire!AP31</f>
        <v>64</v>
      </c>
      <c r="I30">
        <f>Questionnaire!AQ31</f>
        <v>10</v>
      </c>
      <c r="J30" t="str">
        <f>Questionnaire!AS31</f>
        <v>MSP430</v>
      </c>
      <c r="K30">
        <f>Questionnaire!AT31</f>
        <v>16</v>
      </c>
      <c r="L30" t="str">
        <f>Questionnaire!AU31</f>
        <v>MSP430</v>
      </c>
      <c r="M30" t="str">
        <f>Questionnaire!AV31</f>
        <v>Sensor readings</v>
      </c>
      <c r="N30" t="str">
        <f>Questionnaire!AW31</f>
        <v>Implementation of portable middleware</v>
      </c>
      <c r="O30" t="b">
        <f>Questionnaire!AX31</f>
        <v>0</v>
      </c>
      <c r="P30" t="str">
        <f>IF(Questionnaire!AZ31="","",Questionnaire!AZ31)</f>
        <v>See http://runesmw.sourceforge.net/</v>
      </c>
      <c r="Q30" t="str">
        <f>IF(Questionnaire!BA31="","",Questionnaire!BA31)</f>
        <v/>
      </c>
      <c r="R30" t="str">
        <f>IF(Questionnaire!BB31="","",Questionnaire!BB31)</f>
        <v/>
      </c>
      <c r="S30" t="str">
        <f>IF(Questionnaire!BD31="","",Questionnaire!BD31)</f>
        <v/>
      </c>
    </row>
    <row r="31" spans="2:19" x14ac:dyDescent="0.25">
      <c r="B31" s="29">
        <f>Questionnaire!AH32</f>
        <v>27</v>
      </c>
      <c r="C31" t="s">
        <v>4646</v>
      </c>
      <c r="D31" t="str">
        <f>Questionnaire!AI32</f>
        <v>C</v>
      </c>
      <c r="E31" t="str">
        <f>IF(Questionnaire!AJ32="","",Questionnaire!AJ32)</f>
        <v>Native;Macros</v>
      </c>
      <c r="F31" t="str">
        <f>Questionnaire!AK32</f>
        <v>Contiki</v>
      </c>
      <c r="G31" t="str">
        <f>Questionnaire!AM32</f>
        <v>C1</v>
      </c>
      <c r="H31">
        <f>Questionnaire!AP32</f>
        <v>48</v>
      </c>
      <c r="I31">
        <f>Questionnaire!AQ32</f>
        <v>10</v>
      </c>
      <c r="J31" t="str">
        <f>Questionnaire!AS32</f>
        <v>MSP430</v>
      </c>
      <c r="K31">
        <f>Questionnaire!AT32</f>
        <v>16</v>
      </c>
      <c r="L31" t="str">
        <f>Questionnaire!AU32</f>
        <v>MSP430</v>
      </c>
      <c r="M31" t="str">
        <f>Questionnaire!AV32</f>
        <v>Streaming;data preprocessing;producer-consumer</v>
      </c>
      <c r="N31" t="str">
        <f>Questionnaire!AW32</f>
        <v>Easy simulation of of wearable nodes</v>
      </c>
      <c r="O31" t="b">
        <f>Questionnaire!AX32</f>
        <v>0</v>
      </c>
      <c r="P31" t="str">
        <f>IF(Questionnaire!AZ32="","",Questionnaire!AZ32)</f>
        <v/>
      </c>
      <c r="Q31" t="str">
        <f>IF(Questionnaire!BA32="","",Questionnaire!BA32)</f>
        <v/>
      </c>
      <c r="R31" t="str">
        <f>IF(Questionnaire!BB32="","",Questionnaire!BB32)</f>
        <v/>
      </c>
      <c r="S31" t="str">
        <f>IF(Questionnaire!BD32="","",Questionnaire!BD32)</f>
        <v/>
      </c>
    </row>
    <row r="32" spans="2:19" x14ac:dyDescent="0.25">
      <c r="B32" s="29">
        <f>Questionnaire!AH33</f>
        <v>28</v>
      </c>
      <c r="C32" t="s">
        <v>4647</v>
      </c>
      <c r="D32" t="str">
        <f>Questionnaire!AI33</f>
        <v>C</v>
      </c>
      <c r="E32" t="str">
        <f>IF(Questionnaire!AJ33="","",Questionnaire!AJ33)</f>
        <v>Native;Macros</v>
      </c>
      <c r="F32" t="str">
        <f>Questionnaire!AK33</f>
        <v>Contiki</v>
      </c>
      <c r="G32" t="str">
        <f>Questionnaire!AM33</f>
        <v>C2</v>
      </c>
      <c r="H32">
        <f>Questionnaire!AP33</f>
        <v>192</v>
      </c>
      <c r="I32">
        <f>Questionnaire!AQ33</f>
        <v>96</v>
      </c>
      <c r="J32" t="str">
        <f>Questionnaire!AS33</f>
        <v>JN5139</v>
      </c>
      <c r="K32">
        <f>Questionnaire!AT33</f>
        <v>32</v>
      </c>
      <c r="L32" t="str">
        <f>Questionnaire!AU33</f>
        <v>JN5139</v>
      </c>
      <c r="M32" t="str">
        <f>Questionnaire!AV33</f>
        <v>Concurrent programming</v>
      </c>
      <c r="N32" t="str">
        <f>Questionnaire!AW33</f>
        <v>Execute automata for web services at the same time as communications channels</v>
      </c>
      <c r="O32" t="b">
        <f>Questionnaire!AX33</f>
        <v>0</v>
      </c>
      <c r="P32" t="str">
        <f>IF(Questionnaire!AZ33="","",Questionnaire!AZ33)</f>
        <v/>
      </c>
      <c r="Q32" t="str">
        <f>IF(Questionnaire!BA33="","",Questionnaire!BA33)</f>
        <v/>
      </c>
      <c r="R32" t="str">
        <f>IF(Questionnaire!BB33="","",Questionnaire!BB33)</f>
        <v/>
      </c>
      <c r="S32" t="str">
        <f>IF(Questionnaire!BD33="","",Questionnaire!BD33)</f>
        <v/>
      </c>
    </row>
    <row r="33" spans="2:19" x14ac:dyDescent="0.25">
      <c r="B33" s="29">
        <f>Questionnaire!AH34</f>
        <v>29</v>
      </c>
      <c r="C33" t="s">
        <v>4648</v>
      </c>
      <c r="D33" t="str">
        <f>Questionnaire!AI34</f>
        <v>FlowTalk</v>
      </c>
      <c r="E33" t="str">
        <f>IF(Questionnaire!AJ34="","",Questionnaire!AJ34)</f>
        <v>Native;Continuations</v>
      </c>
      <c r="F33" t="str">
        <f>Questionnaire!AK34</f>
        <v>TinyOS</v>
      </c>
      <c r="G33" t="str">
        <f>Questionnaire!AM34</f>
        <v>C0</v>
      </c>
      <c r="H33">
        <f>Questionnaire!AP34</f>
        <v>132</v>
      </c>
      <c r="I33">
        <f>Questionnaire!AQ34</f>
        <v>4</v>
      </c>
      <c r="J33" t="str">
        <f>Questionnaire!AS34</f>
        <v>megaAVR</v>
      </c>
      <c r="K33">
        <f>Questionnaire!AT34</f>
        <v>8</v>
      </c>
      <c r="L33" t="str">
        <f>Questionnaire!AU34</f>
        <v>Atmel AVR</v>
      </c>
      <c r="M33" t="str">
        <f>Questionnaire!AV34</f>
        <v>Sensor readings;actuator setting</v>
      </c>
      <c r="N33" t="str">
        <f>Questionnaire!AW34</f>
        <v xml:space="preserve">Sequential coding style </v>
      </c>
      <c r="O33" t="b">
        <f>Questionnaire!AX34</f>
        <v>1</v>
      </c>
      <c r="P33" t="b">
        <f>IF(Questionnaire!AZ34="","",Questionnaire!AZ34)</f>
        <v>1</v>
      </c>
      <c r="Q33" t="b">
        <f>IF(Questionnaire!BA34="","",Questionnaire!BA34)</f>
        <v>1</v>
      </c>
      <c r="R33" t="str">
        <f>IF(Questionnaire!BB34="","",Questionnaire!BB34)</f>
        <v>Stackful</v>
      </c>
      <c r="S33" t="str">
        <f>IF(Questionnaire!BD34="","",Questionnaire!BD34)</f>
        <v>Static</v>
      </c>
    </row>
    <row r="34" spans="2:19" x14ac:dyDescent="0.25">
      <c r="B34" s="29">
        <f>Questionnaire!AH35</f>
        <v>30</v>
      </c>
      <c r="C34" t="s">
        <v>4649</v>
      </c>
      <c r="D34" t="str">
        <f>Questionnaire!AI35</f>
        <v>C</v>
      </c>
      <c r="E34" t="str">
        <f>IF(Questionnaire!AJ35="","",Questionnaire!AJ35)</f>
        <v>Native;Macros</v>
      </c>
      <c r="F34" t="str">
        <f>Questionnaire!AK35</f>
        <v>Contiki</v>
      </c>
      <c r="G34" t="str">
        <f>Questionnaire!AM35</f>
        <v>C2</v>
      </c>
      <c r="H34">
        <f>Questionnaire!AP35</f>
        <v>208</v>
      </c>
      <c r="I34">
        <f>Questionnaire!AQ35</f>
        <v>96</v>
      </c>
      <c r="J34" t="str">
        <f>Questionnaire!AS35</f>
        <v>ARM7</v>
      </c>
      <c r="K34">
        <f>Questionnaire!AT35</f>
        <v>32</v>
      </c>
      <c r="L34" t="str">
        <f>Questionnaire!AU35</f>
        <v>ARMv4T</v>
      </c>
      <c r="M34" t="str">
        <f>Questionnaire!AV35</f>
        <v>Concurrent I/O</v>
      </c>
      <c r="N34" t="str">
        <f>Questionnaire!AW35</f>
        <v>Concurrent control of multiple actuators and of communications</v>
      </c>
      <c r="O34" t="b">
        <f>Questionnaire!AX35</f>
        <v>0</v>
      </c>
      <c r="P34" t="str">
        <f>IF(Questionnaire!AZ35="","",Questionnaire!AZ35)</f>
        <v/>
      </c>
      <c r="Q34" t="str">
        <f>IF(Questionnaire!BA35="","",Questionnaire!BA35)</f>
        <v/>
      </c>
      <c r="R34" t="str">
        <f>IF(Questionnaire!BB35="","",Questionnaire!BB35)</f>
        <v/>
      </c>
      <c r="S34" t="str">
        <f>IF(Questionnaire!BD35="","",Questionnaire!BD35)</f>
        <v/>
      </c>
    </row>
    <row r="35" spans="2:19" x14ac:dyDescent="0.25">
      <c r="B35" s="29">
        <f>Questionnaire!AH36</f>
        <v>31</v>
      </c>
      <c r="C35" t="s">
        <v>4650</v>
      </c>
      <c r="D35" t="str">
        <f>Questionnaire!AI36</f>
        <v>C</v>
      </c>
      <c r="E35" t="str">
        <f>IF(Questionnaire!AJ36="","",Questionnaire!AJ36)</f>
        <v>Native;Macros</v>
      </c>
      <c r="F35" t="str">
        <f>Questionnaire!AK36</f>
        <v>Contiki</v>
      </c>
      <c r="G35" t="str">
        <f>Questionnaire!AM36</f>
        <v>C0</v>
      </c>
      <c r="H35" t="str">
        <f>Questionnaire!AP36</f>
        <v>N/A</v>
      </c>
      <c r="I35" t="str">
        <f>Questionnaire!AQ36</f>
        <v>N/A</v>
      </c>
      <c r="J35" t="str">
        <f>Questionnaire!AS36</f>
        <v>N/A</v>
      </c>
      <c r="K35">
        <f>Questionnaire!AT36</f>
        <v>0</v>
      </c>
      <c r="L35" t="str">
        <f>Questionnaire!AU36</f>
        <v>N/A</v>
      </c>
      <c r="M35" t="str">
        <f>Questionnaire!AV36</f>
        <v>Concurrent cooperative tasks:sensor reading, aggregation, communications</v>
      </c>
      <c r="N35" t="str">
        <f>Questionnaire!AW36</f>
        <v>Simplification of event-driven programming by reducing explicit state machines</v>
      </c>
      <c r="O35" t="b">
        <f>Questionnaire!AX36</f>
        <v>0</v>
      </c>
      <c r="P35" t="str">
        <f>IF(Questionnaire!AZ36="","",Questionnaire!AZ36)</f>
        <v/>
      </c>
      <c r="Q35" t="str">
        <f>IF(Questionnaire!BA36="","",Questionnaire!BA36)</f>
        <v/>
      </c>
      <c r="R35" t="str">
        <f>IF(Questionnaire!BB36="","",Questionnaire!BB36)</f>
        <v/>
      </c>
      <c r="S35" t="str">
        <f>IF(Questionnaire!BD36="","",Questionnaire!BD36)</f>
        <v/>
      </c>
    </row>
    <row r="36" spans="2:19" x14ac:dyDescent="0.25">
      <c r="B36" s="29">
        <f>Questionnaire!AH37</f>
        <v>32</v>
      </c>
      <c r="C36" t="s">
        <v>4651</v>
      </c>
      <c r="D36" t="str">
        <f>Questionnaire!AI37</f>
        <v>Scheme</v>
      </c>
      <c r="E36" t="str">
        <f>IF(Questionnaire!AJ37="","",Questionnaire!AJ37)</f>
        <v>New language</v>
      </c>
      <c r="F36" t="str">
        <f>Questionnaire!AK37</f>
        <v>TinyOS;Contiki</v>
      </c>
      <c r="G36" t="str">
        <f>Questionnaire!AM37</f>
        <v>C1</v>
      </c>
      <c r="H36">
        <f>Questionnaire!AP37</f>
        <v>48</v>
      </c>
      <c r="I36">
        <f>Questionnaire!AQ37</f>
        <v>10</v>
      </c>
      <c r="J36" t="str">
        <f>Questionnaire!AS37</f>
        <v>MSP430</v>
      </c>
      <c r="K36">
        <f>Questionnaire!AT37</f>
        <v>16</v>
      </c>
      <c r="L36" t="str">
        <f>Questionnaire!AU37</f>
        <v>MSP430</v>
      </c>
      <c r="M36" t="str">
        <f>Questionnaire!AV37</f>
        <v>Blocking I/O on event-driven platform</v>
      </c>
      <c r="N36" t="str">
        <f>Questionnaire!AW37</f>
        <v>To implement multiple threads of control; to enable blocking I/O calls</v>
      </c>
      <c r="O36" t="b">
        <f>Questionnaire!AX37</f>
        <v>1</v>
      </c>
      <c r="P36" t="b">
        <f>IF(Questionnaire!AZ37="","",Questionnaire!AZ37)</f>
        <v>1</v>
      </c>
      <c r="Q36" t="b">
        <f>IF(Questionnaire!BA37="","",Questionnaire!BA37)</f>
        <v>1</v>
      </c>
      <c r="R36" t="str">
        <f>IF(Questionnaire!BB37="","",Questionnaire!BB37)</f>
        <v>Stackful</v>
      </c>
      <c r="S36" t="str">
        <f>IF(Questionnaire!BD37="","",Questionnaire!BD37)</f>
        <v>Unknown</v>
      </c>
    </row>
    <row r="37" spans="2:19" x14ac:dyDescent="0.25">
      <c r="B37" s="29">
        <f>Questionnaire!AH38</f>
        <v>33</v>
      </c>
      <c r="C37" t="s">
        <v>4652</v>
      </c>
      <c r="D37" t="str">
        <f>Questionnaire!AI38</f>
        <v>C</v>
      </c>
      <c r="E37" t="str">
        <f>IF(Questionnaire!AJ38="","",Questionnaire!AJ38)</f>
        <v>Compiler phase</v>
      </c>
      <c r="F37" t="str">
        <f>Questionnaire!AK38</f>
        <v>Unique</v>
      </c>
      <c r="G37" t="str">
        <f>Questionnaire!AM38</f>
        <v>Unknown</v>
      </c>
      <c r="H37" t="str">
        <f>Questionnaire!AP38</f>
        <v>N/A</v>
      </c>
      <c r="I37" t="str">
        <f>Questionnaire!AQ38</f>
        <v>N/A</v>
      </c>
      <c r="J37" t="str">
        <f>Questionnaire!AS38</f>
        <v>N/A</v>
      </c>
      <c r="K37">
        <f>Questionnaire!AT38</f>
        <v>0</v>
      </c>
      <c r="L37" t="str">
        <f>Questionnaire!AU38</f>
        <v>N/A</v>
      </c>
      <c r="M37" t="str">
        <f>Questionnaire!AV38</f>
        <v>Concurrent programming</v>
      </c>
      <c r="N37" t="str">
        <f>Questionnaire!AW38</f>
        <v>Optimised task-switching</v>
      </c>
      <c r="O37" t="b">
        <f>Questionnaire!AX38</f>
        <v>0</v>
      </c>
      <c r="P37" t="str">
        <f>IF(Questionnaire!AZ38="","",Questionnaire!AZ38)</f>
        <v/>
      </c>
      <c r="Q37" t="str">
        <f>IF(Questionnaire!BA38="","",Questionnaire!BA38)</f>
        <v/>
      </c>
      <c r="R37" t="str">
        <f>IF(Questionnaire!BB38="","",Questionnaire!BB38)</f>
        <v/>
      </c>
      <c r="S37" t="str">
        <f>IF(Questionnaire!BD38="","",Questionnaire!BD38)</f>
        <v/>
      </c>
    </row>
    <row r="38" spans="2:19" x14ac:dyDescent="0.25">
      <c r="B38" s="29"/>
    </row>
    <row r="39" spans="2:19" x14ac:dyDescent="0.25">
      <c r="B39" s="29"/>
    </row>
    <row r="40" spans="2:19" x14ac:dyDescent="0.25">
      <c r="B40" s="29"/>
    </row>
    <row r="41" spans="2:19" x14ac:dyDescent="0.25">
      <c r="B41" s="29" t="s">
        <v>4311</v>
      </c>
    </row>
    <row r="43" spans="2:19" x14ac:dyDescent="0.25">
      <c r="B43" t="s">
        <v>4553</v>
      </c>
      <c r="C43" t="s">
        <v>4293</v>
      </c>
      <c r="D43" t="s">
        <v>4463</v>
      </c>
      <c r="E43" t="s">
        <v>4464</v>
      </c>
      <c r="F43" t="s">
        <v>4551</v>
      </c>
      <c r="G43" t="s">
        <v>4466</v>
      </c>
      <c r="H43" t="s">
        <v>4467</v>
      </c>
    </row>
    <row r="44" spans="2:19" x14ac:dyDescent="0.25">
      <c r="B44" s="29">
        <v>1</v>
      </c>
      <c r="C44" t="s">
        <v>4620</v>
      </c>
      <c r="D44" t="b">
        <v>1</v>
      </c>
      <c r="E44" t="b">
        <v>0</v>
      </c>
      <c r="F44" t="b">
        <v>0</v>
      </c>
      <c r="G44" t="s">
        <v>4106</v>
      </c>
      <c r="H44" t="s">
        <v>4534</v>
      </c>
    </row>
    <row r="45" spans="2:19" x14ac:dyDescent="0.25">
      <c r="B45" s="29">
        <v>2</v>
      </c>
      <c r="C45" t="s">
        <v>4621</v>
      </c>
      <c r="D45" t="b">
        <v>1</v>
      </c>
      <c r="E45" t="b">
        <v>0</v>
      </c>
      <c r="F45" t="b">
        <v>0</v>
      </c>
      <c r="G45" t="s">
        <v>4106</v>
      </c>
      <c r="H45" t="s">
        <v>4160</v>
      </c>
    </row>
    <row r="46" spans="2:19" x14ac:dyDescent="0.25">
      <c r="B46" s="29">
        <v>3</v>
      </c>
      <c r="C46" t="s">
        <v>4622</v>
      </c>
      <c r="D46" t="b">
        <v>1</v>
      </c>
      <c r="E46" t="b">
        <v>1</v>
      </c>
      <c r="F46" t="b">
        <v>1</v>
      </c>
      <c r="G46" t="s">
        <v>4126</v>
      </c>
      <c r="H46" t="s">
        <v>4536</v>
      </c>
    </row>
    <row r="47" spans="2:19" x14ac:dyDescent="0.25">
      <c r="B47" s="29">
        <v>8</v>
      </c>
      <c r="C47" t="s">
        <v>4627</v>
      </c>
      <c r="D47" t="b">
        <v>1</v>
      </c>
      <c r="E47" t="b">
        <v>1</v>
      </c>
      <c r="F47" t="b">
        <v>1</v>
      </c>
      <c r="G47" t="s">
        <v>4160</v>
      </c>
      <c r="H47" t="s">
        <v>4160</v>
      </c>
    </row>
    <row r="48" spans="2:19" x14ac:dyDescent="0.25">
      <c r="B48" s="29">
        <v>9</v>
      </c>
      <c r="C48" t="s">
        <v>4628</v>
      </c>
      <c r="D48" t="b">
        <v>1</v>
      </c>
      <c r="E48" t="b">
        <v>1</v>
      </c>
      <c r="F48" t="b">
        <v>1</v>
      </c>
      <c r="G48" t="s">
        <v>4126</v>
      </c>
      <c r="H48" t="s">
        <v>4168</v>
      </c>
    </row>
    <row r="49" spans="2:8" x14ac:dyDescent="0.25">
      <c r="B49" s="29">
        <v>11</v>
      </c>
      <c r="C49" t="s">
        <v>4630</v>
      </c>
      <c r="D49" t="b">
        <v>1</v>
      </c>
      <c r="E49" t="b">
        <v>1</v>
      </c>
      <c r="F49" t="b">
        <v>1</v>
      </c>
      <c r="G49" t="s">
        <v>4126</v>
      </c>
      <c r="H49" t="s">
        <v>4534</v>
      </c>
    </row>
    <row r="50" spans="2:8" x14ac:dyDescent="0.25">
      <c r="B50" s="29">
        <v>12</v>
      </c>
      <c r="C50" t="s">
        <v>4631</v>
      </c>
      <c r="D50" t="b">
        <v>1</v>
      </c>
      <c r="E50" t="b">
        <v>1</v>
      </c>
      <c r="F50" t="b">
        <v>1</v>
      </c>
      <c r="G50" t="s">
        <v>4126</v>
      </c>
      <c r="H50" t="s">
        <v>4536</v>
      </c>
    </row>
    <row r="51" spans="2:8" x14ac:dyDescent="0.25">
      <c r="B51" s="29">
        <v>13</v>
      </c>
      <c r="C51" t="s">
        <v>4632</v>
      </c>
      <c r="D51" t="b">
        <v>1</v>
      </c>
      <c r="E51" t="b">
        <v>1</v>
      </c>
      <c r="F51" t="b">
        <v>1</v>
      </c>
      <c r="G51" t="s">
        <v>4106</v>
      </c>
      <c r="H51" t="s">
        <v>4538</v>
      </c>
    </row>
    <row r="52" spans="2:8" x14ac:dyDescent="0.25">
      <c r="B52" s="29">
        <v>14</v>
      </c>
      <c r="C52" t="s">
        <v>4633</v>
      </c>
      <c r="D52" t="b">
        <v>1</v>
      </c>
      <c r="E52" t="b">
        <v>1</v>
      </c>
      <c r="F52" t="b">
        <v>0</v>
      </c>
      <c r="G52" t="s">
        <v>4106</v>
      </c>
      <c r="H52" t="s">
        <v>4539</v>
      </c>
    </row>
    <row r="53" spans="2:8" x14ac:dyDescent="0.25">
      <c r="B53" s="29">
        <v>15</v>
      </c>
      <c r="C53" t="s">
        <v>4634</v>
      </c>
      <c r="D53" t="b">
        <v>1</v>
      </c>
      <c r="E53" t="b">
        <v>1</v>
      </c>
      <c r="F53" t="b">
        <v>1</v>
      </c>
      <c r="G53" t="s">
        <v>4106</v>
      </c>
      <c r="H53" t="s">
        <v>4540</v>
      </c>
    </row>
    <row r="54" spans="2:8" x14ac:dyDescent="0.25">
      <c r="B54" s="29">
        <v>19</v>
      </c>
      <c r="C54" t="s">
        <v>4638</v>
      </c>
      <c r="D54" t="b">
        <v>1</v>
      </c>
      <c r="E54" t="b">
        <v>1</v>
      </c>
      <c r="F54" t="b">
        <v>1</v>
      </c>
      <c r="G54" t="s">
        <v>4106</v>
      </c>
      <c r="H54" t="s">
        <v>4137</v>
      </c>
    </row>
    <row r="55" spans="2:8" x14ac:dyDescent="0.25">
      <c r="B55" s="29">
        <v>20</v>
      </c>
      <c r="C55" t="s">
        <v>4639</v>
      </c>
      <c r="D55" t="b">
        <v>1</v>
      </c>
      <c r="E55" t="b">
        <v>1</v>
      </c>
      <c r="F55" t="b">
        <v>0</v>
      </c>
      <c r="G55" t="s">
        <v>4106</v>
      </c>
      <c r="H55" t="s">
        <v>4540</v>
      </c>
    </row>
    <row r="56" spans="2:8" x14ac:dyDescent="0.25">
      <c r="B56" s="29">
        <v>21</v>
      </c>
      <c r="C56" t="s">
        <v>4640</v>
      </c>
      <c r="D56" t="b">
        <v>1</v>
      </c>
      <c r="E56" t="b">
        <v>1</v>
      </c>
      <c r="F56" t="b">
        <v>1</v>
      </c>
      <c r="G56" t="s">
        <v>4126</v>
      </c>
      <c r="H56" t="s">
        <v>4168</v>
      </c>
    </row>
    <row r="57" spans="2:8" x14ac:dyDescent="0.25">
      <c r="B57" s="29">
        <v>22</v>
      </c>
      <c r="C57" t="s">
        <v>4641</v>
      </c>
      <c r="D57" t="b">
        <v>1</v>
      </c>
      <c r="E57" t="b">
        <v>1</v>
      </c>
      <c r="F57" t="b">
        <v>1</v>
      </c>
      <c r="G57" t="s">
        <v>4126</v>
      </c>
      <c r="H57" t="s">
        <v>4540</v>
      </c>
    </row>
    <row r="58" spans="2:8" x14ac:dyDescent="0.25">
      <c r="B58" s="29">
        <v>23</v>
      </c>
      <c r="C58" t="s">
        <v>4642</v>
      </c>
      <c r="D58" t="b">
        <v>1</v>
      </c>
      <c r="E58" t="b">
        <v>1</v>
      </c>
      <c r="F58" t="b">
        <v>0</v>
      </c>
      <c r="G58" t="s">
        <v>4106</v>
      </c>
      <c r="H58" t="s">
        <v>4540</v>
      </c>
    </row>
    <row r="59" spans="2:8" x14ac:dyDescent="0.25">
      <c r="B59" s="29">
        <v>24</v>
      </c>
      <c r="C59" t="s">
        <v>4643</v>
      </c>
      <c r="D59" t="b">
        <v>1</v>
      </c>
      <c r="E59" t="b">
        <v>1</v>
      </c>
      <c r="F59" t="b">
        <v>1</v>
      </c>
      <c r="G59" t="s">
        <v>4160</v>
      </c>
      <c r="H59" t="s">
        <v>4160</v>
      </c>
    </row>
    <row r="60" spans="2:8" x14ac:dyDescent="0.25">
      <c r="B60" s="29">
        <v>25</v>
      </c>
      <c r="C60" t="s">
        <v>4644</v>
      </c>
      <c r="D60" t="b">
        <v>1</v>
      </c>
      <c r="E60" t="b">
        <v>1</v>
      </c>
      <c r="F60" t="b">
        <v>0</v>
      </c>
      <c r="G60" t="s">
        <v>4106</v>
      </c>
      <c r="H60" t="s">
        <v>4542</v>
      </c>
    </row>
    <row r="61" spans="2:8" x14ac:dyDescent="0.25">
      <c r="B61" s="29">
        <v>29</v>
      </c>
      <c r="C61" t="s">
        <v>4648</v>
      </c>
      <c r="D61" t="b">
        <v>1</v>
      </c>
      <c r="E61" t="b">
        <v>1</v>
      </c>
      <c r="F61" t="b">
        <v>1</v>
      </c>
      <c r="G61" t="s">
        <v>4126</v>
      </c>
      <c r="H61" t="s">
        <v>4540</v>
      </c>
    </row>
    <row r="62" spans="2:8" x14ac:dyDescent="0.25">
      <c r="B62" s="29">
        <v>32</v>
      </c>
      <c r="C62" t="s">
        <v>4651</v>
      </c>
      <c r="D62" t="b">
        <v>1</v>
      </c>
      <c r="E62" t="b">
        <v>1</v>
      </c>
      <c r="F62" t="b">
        <v>1</v>
      </c>
      <c r="G62" t="s">
        <v>4126</v>
      </c>
      <c r="H62" t="s">
        <v>4160</v>
      </c>
    </row>
    <row r="64" spans="2:8" x14ac:dyDescent="0.25">
      <c r="B64" t="s">
        <v>4295</v>
      </c>
    </row>
    <row r="66" spans="2:9" x14ac:dyDescent="0.25">
      <c r="B66" t="s">
        <v>4553</v>
      </c>
      <c r="C66" t="s">
        <v>4293</v>
      </c>
      <c r="D66" t="s">
        <v>4083</v>
      </c>
      <c r="E66" t="s">
        <v>4084</v>
      </c>
      <c r="I66" t="s">
        <v>4085</v>
      </c>
    </row>
    <row r="67" spans="2:9" x14ac:dyDescent="0.25">
      <c r="B67" t="s">
        <v>4656</v>
      </c>
      <c r="C67" t="s">
        <v>4656</v>
      </c>
      <c r="D67" t="s">
        <v>4656</v>
      </c>
      <c r="E67" t="s">
        <v>4654</v>
      </c>
      <c r="F67" t="s">
        <v>4334</v>
      </c>
      <c r="G67" t="s">
        <v>4336</v>
      </c>
      <c r="H67" t="s">
        <v>4331</v>
      </c>
      <c r="I67" t="s">
        <v>4656</v>
      </c>
    </row>
    <row r="68" spans="2:9" x14ac:dyDescent="0.25">
      <c r="B68" s="29">
        <v>1</v>
      </c>
      <c r="C68" t="s">
        <v>4620</v>
      </c>
      <c r="D68" t="s">
        <v>4096</v>
      </c>
      <c r="E68" t="b">
        <v>1</v>
      </c>
      <c r="F68" t="s">
        <v>4653</v>
      </c>
      <c r="G68" t="s">
        <v>4653</v>
      </c>
      <c r="H68" t="s">
        <v>4655</v>
      </c>
      <c r="I68" t="s">
        <v>4098</v>
      </c>
    </row>
    <row r="69" spans="2:9" x14ac:dyDescent="0.25">
      <c r="B69" s="29">
        <v>2</v>
      </c>
      <c r="C69" t="s">
        <v>4621</v>
      </c>
      <c r="D69" t="s">
        <v>3442</v>
      </c>
      <c r="E69" t="b">
        <v>1</v>
      </c>
      <c r="F69" t="s">
        <v>4653</v>
      </c>
      <c r="G69" t="s">
        <v>4653</v>
      </c>
      <c r="I69" t="s">
        <v>4109</v>
      </c>
    </row>
    <row r="70" spans="2:9" x14ac:dyDescent="0.25">
      <c r="B70" s="29">
        <v>3</v>
      </c>
      <c r="C70" t="s">
        <v>4622</v>
      </c>
      <c r="D70" t="s">
        <v>4117</v>
      </c>
      <c r="E70" t="b">
        <v>1</v>
      </c>
      <c r="F70" t="s">
        <v>4653</v>
      </c>
      <c r="G70" t="b">
        <v>1</v>
      </c>
      <c r="H70" t="s">
        <v>4340</v>
      </c>
      <c r="I70" t="s">
        <v>4119</v>
      </c>
    </row>
    <row r="71" spans="2:9" x14ac:dyDescent="0.25">
      <c r="B71" s="29">
        <v>4</v>
      </c>
      <c r="C71" t="s">
        <v>4623</v>
      </c>
      <c r="D71" t="s">
        <v>4127</v>
      </c>
      <c r="E71" t="b">
        <v>1</v>
      </c>
      <c r="F71" t="s">
        <v>4653</v>
      </c>
      <c r="G71" t="s">
        <v>4653</v>
      </c>
      <c r="H71" t="s">
        <v>4337</v>
      </c>
      <c r="I71" t="s">
        <v>4119</v>
      </c>
    </row>
    <row r="72" spans="2:9" x14ac:dyDescent="0.25">
      <c r="B72" s="29">
        <v>5</v>
      </c>
      <c r="C72" t="s">
        <v>4624</v>
      </c>
      <c r="D72" t="s">
        <v>4117</v>
      </c>
      <c r="E72" t="b">
        <v>1</v>
      </c>
      <c r="F72" t="s">
        <v>4653</v>
      </c>
      <c r="G72" t="s">
        <v>4653</v>
      </c>
      <c r="I72" t="s">
        <v>4136</v>
      </c>
    </row>
    <row r="73" spans="2:9" x14ac:dyDescent="0.25">
      <c r="B73" s="29">
        <v>6</v>
      </c>
      <c r="C73" t="s">
        <v>4625</v>
      </c>
      <c r="D73" t="s">
        <v>3442</v>
      </c>
      <c r="E73" t="b">
        <v>1</v>
      </c>
      <c r="F73" t="s">
        <v>4653</v>
      </c>
      <c r="G73" t="s">
        <v>4653</v>
      </c>
      <c r="I73" t="s">
        <v>4143</v>
      </c>
    </row>
    <row r="74" spans="2:9" x14ac:dyDescent="0.25">
      <c r="B74" s="29">
        <v>7</v>
      </c>
      <c r="C74" t="s">
        <v>4626</v>
      </c>
      <c r="D74" t="s">
        <v>4149</v>
      </c>
      <c r="E74" t="s">
        <v>4653</v>
      </c>
      <c r="F74" t="s">
        <v>4653</v>
      </c>
      <c r="G74" t="s">
        <v>4653</v>
      </c>
      <c r="I74" t="s">
        <v>4150</v>
      </c>
    </row>
    <row r="75" spans="2:9" x14ac:dyDescent="0.25">
      <c r="B75" s="29">
        <v>8</v>
      </c>
      <c r="C75" t="s">
        <v>4627</v>
      </c>
      <c r="D75" t="s">
        <v>4155</v>
      </c>
      <c r="E75" t="s">
        <v>4653</v>
      </c>
      <c r="F75" t="s">
        <v>4653</v>
      </c>
      <c r="G75" t="s">
        <v>4653</v>
      </c>
      <c r="H75" t="s">
        <v>4156</v>
      </c>
      <c r="I75" t="s">
        <v>4150</v>
      </c>
    </row>
    <row r="76" spans="2:9" x14ac:dyDescent="0.25">
      <c r="B76" s="29">
        <v>9</v>
      </c>
      <c r="C76" t="s">
        <v>4628</v>
      </c>
      <c r="D76" t="s">
        <v>4161</v>
      </c>
      <c r="E76" t="b">
        <v>1</v>
      </c>
      <c r="F76" t="s">
        <v>4653</v>
      </c>
      <c r="G76" t="s">
        <v>4653</v>
      </c>
      <c r="I76" t="s">
        <v>4162</v>
      </c>
    </row>
    <row r="77" spans="2:9" x14ac:dyDescent="0.25">
      <c r="B77" s="29">
        <v>10</v>
      </c>
      <c r="C77" t="s">
        <v>4629</v>
      </c>
      <c r="D77" t="s">
        <v>3442</v>
      </c>
      <c r="E77" t="b">
        <v>1</v>
      </c>
      <c r="F77" t="b">
        <v>1</v>
      </c>
      <c r="G77" t="s">
        <v>4653</v>
      </c>
      <c r="I77" t="s">
        <v>4143</v>
      </c>
    </row>
    <row r="78" spans="2:9" x14ac:dyDescent="0.25">
      <c r="B78" s="29">
        <v>11</v>
      </c>
      <c r="C78" t="s">
        <v>4630</v>
      </c>
      <c r="D78" t="s">
        <v>4117</v>
      </c>
      <c r="E78" t="b">
        <v>1</v>
      </c>
      <c r="F78" t="s">
        <v>4653</v>
      </c>
      <c r="G78" t="s">
        <v>4653</v>
      </c>
      <c r="H78" t="s">
        <v>4342</v>
      </c>
      <c r="I78" t="s">
        <v>4174</v>
      </c>
    </row>
    <row r="79" spans="2:9" x14ac:dyDescent="0.25">
      <c r="B79" s="29">
        <v>12</v>
      </c>
      <c r="C79" t="s">
        <v>4631</v>
      </c>
      <c r="D79" t="s">
        <v>4117</v>
      </c>
      <c r="E79" t="b">
        <v>1</v>
      </c>
      <c r="F79" t="s">
        <v>4653</v>
      </c>
      <c r="G79" t="b">
        <v>1</v>
      </c>
      <c r="I79" t="s">
        <v>4119</v>
      </c>
    </row>
    <row r="80" spans="2:9" x14ac:dyDescent="0.25">
      <c r="B80" s="29">
        <v>13</v>
      </c>
      <c r="C80" t="s">
        <v>4632</v>
      </c>
      <c r="D80" t="s">
        <v>4184</v>
      </c>
      <c r="E80" t="s">
        <v>4653</v>
      </c>
      <c r="F80" t="s">
        <v>4653</v>
      </c>
      <c r="G80" t="s">
        <v>4653</v>
      </c>
      <c r="I80" t="s">
        <v>4119</v>
      </c>
    </row>
    <row r="81" spans="2:9" x14ac:dyDescent="0.25">
      <c r="B81" s="29">
        <v>14</v>
      </c>
      <c r="C81" t="s">
        <v>4633</v>
      </c>
      <c r="D81" t="s">
        <v>3442</v>
      </c>
      <c r="E81" t="b">
        <v>1</v>
      </c>
      <c r="F81" t="s">
        <v>4653</v>
      </c>
      <c r="G81" t="s">
        <v>4653</v>
      </c>
      <c r="I81" t="s">
        <v>4109</v>
      </c>
    </row>
    <row r="82" spans="2:9" x14ac:dyDescent="0.25">
      <c r="B82" s="29">
        <v>15</v>
      </c>
      <c r="C82" t="s">
        <v>4634</v>
      </c>
      <c r="D82" t="s">
        <v>3442</v>
      </c>
      <c r="E82" t="s">
        <v>4653</v>
      </c>
      <c r="F82" t="s">
        <v>4653</v>
      </c>
      <c r="G82" t="s">
        <v>4653</v>
      </c>
      <c r="H82" t="s">
        <v>4193</v>
      </c>
      <c r="I82" t="s">
        <v>4109</v>
      </c>
    </row>
    <row r="83" spans="2:9" x14ac:dyDescent="0.25">
      <c r="B83" s="29">
        <v>16</v>
      </c>
      <c r="C83" t="s">
        <v>4635</v>
      </c>
      <c r="D83" t="s">
        <v>3442</v>
      </c>
      <c r="E83" t="b">
        <v>1</v>
      </c>
      <c r="F83" t="b">
        <v>1</v>
      </c>
      <c r="G83" t="b">
        <v>1</v>
      </c>
      <c r="I83" t="s">
        <v>4109</v>
      </c>
    </row>
    <row r="84" spans="2:9" x14ac:dyDescent="0.25">
      <c r="B84" s="29">
        <v>17</v>
      </c>
      <c r="C84" t="s">
        <v>4636</v>
      </c>
      <c r="D84" t="s">
        <v>3442</v>
      </c>
      <c r="E84" t="b">
        <v>1</v>
      </c>
      <c r="F84" t="b">
        <v>1</v>
      </c>
      <c r="G84" t="b">
        <v>1</v>
      </c>
      <c r="I84" t="s">
        <v>4109</v>
      </c>
    </row>
    <row r="85" spans="2:9" x14ac:dyDescent="0.25">
      <c r="B85" s="29">
        <v>18</v>
      </c>
      <c r="C85" t="s">
        <v>4637</v>
      </c>
      <c r="D85" t="s">
        <v>3442</v>
      </c>
      <c r="E85" t="b">
        <v>1</v>
      </c>
      <c r="F85" t="b">
        <v>1</v>
      </c>
      <c r="G85" t="s">
        <v>4653</v>
      </c>
      <c r="I85" t="s">
        <v>4202</v>
      </c>
    </row>
    <row r="86" spans="2:9" x14ac:dyDescent="0.25">
      <c r="B86" s="29">
        <v>19</v>
      </c>
      <c r="C86" t="s">
        <v>4638</v>
      </c>
      <c r="D86" t="s">
        <v>3442</v>
      </c>
      <c r="E86" t="s">
        <v>4653</v>
      </c>
      <c r="F86" t="s">
        <v>4653</v>
      </c>
      <c r="G86" t="s">
        <v>4653</v>
      </c>
      <c r="H86" t="s">
        <v>4543</v>
      </c>
      <c r="I86" t="s">
        <v>4150</v>
      </c>
    </row>
    <row r="87" spans="2:9" x14ac:dyDescent="0.25">
      <c r="B87" s="29">
        <v>20</v>
      </c>
      <c r="C87" t="s">
        <v>4639</v>
      </c>
      <c r="D87" t="s">
        <v>3442</v>
      </c>
      <c r="E87" t="b">
        <v>1</v>
      </c>
      <c r="F87" t="b">
        <v>1</v>
      </c>
      <c r="G87" t="s">
        <v>4653</v>
      </c>
      <c r="I87" t="s">
        <v>4208</v>
      </c>
    </row>
    <row r="88" spans="2:9" x14ac:dyDescent="0.25">
      <c r="B88" s="29">
        <v>21</v>
      </c>
      <c r="C88" t="s">
        <v>4640</v>
      </c>
      <c r="D88" t="s">
        <v>4127</v>
      </c>
      <c r="E88" t="b">
        <v>1</v>
      </c>
      <c r="F88" t="s">
        <v>4653</v>
      </c>
      <c r="G88" t="s">
        <v>4653</v>
      </c>
      <c r="H88" t="s">
        <v>4337</v>
      </c>
      <c r="I88" t="s">
        <v>4119</v>
      </c>
    </row>
    <row r="89" spans="2:9" x14ac:dyDescent="0.25">
      <c r="B89" s="29">
        <v>22</v>
      </c>
      <c r="C89" t="s">
        <v>4641</v>
      </c>
      <c r="D89" t="s">
        <v>4127</v>
      </c>
      <c r="E89" t="b">
        <v>1</v>
      </c>
      <c r="F89" t="s">
        <v>4653</v>
      </c>
      <c r="G89" t="s">
        <v>4653</v>
      </c>
      <c r="H89" t="s">
        <v>4345</v>
      </c>
      <c r="I89" t="s">
        <v>4119</v>
      </c>
    </row>
    <row r="90" spans="2:9" x14ac:dyDescent="0.25">
      <c r="B90" s="29">
        <v>23</v>
      </c>
      <c r="C90" t="s">
        <v>4642</v>
      </c>
      <c r="D90" t="s">
        <v>3442</v>
      </c>
      <c r="E90" t="b">
        <v>1</v>
      </c>
      <c r="F90" t="b">
        <v>1</v>
      </c>
      <c r="G90" t="s">
        <v>4653</v>
      </c>
      <c r="I90" t="s">
        <v>4225</v>
      </c>
    </row>
    <row r="91" spans="2:9" x14ac:dyDescent="0.25">
      <c r="B91" s="29">
        <v>24</v>
      </c>
      <c r="C91" t="s">
        <v>4643</v>
      </c>
      <c r="D91" t="s">
        <v>3442</v>
      </c>
      <c r="E91" t="s">
        <v>4653</v>
      </c>
      <c r="F91" t="s">
        <v>4653</v>
      </c>
      <c r="G91" t="s">
        <v>4653</v>
      </c>
      <c r="H91" t="s">
        <v>4231</v>
      </c>
      <c r="I91" t="s">
        <v>4136</v>
      </c>
    </row>
    <row r="92" spans="2:9" x14ac:dyDescent="0.25">
      <c r="B92" s="29">
        <v>25</v>
      </c>
      <c r="C92" t="s">
        <v>4644</v>
      </c>
      <c r="D92" t="s">
        <v>3442</v>
      </c>
      <c r="E92" t="b">
        <v>1</v>
      </c>
      <c r="F92" t="b">
        <v>1</v>
      </c>
      <c r="G92" t="s">
        <v>4653</v>
      </c>
      <c r="I92" t="s">
        <v>4143</v>
      </c>
    </row>
    <row r="93" spans="2:9" x14ac:dyDescent="0.25">
      <c r="B93" s="29">
        <v>26</v>
      </c>
      <c r="C93" t="s">
        <v>4645</v>
      </c>
      <c r="D93" t="s">
        <v>3442</v>
      </c>
      <c r="E93" t="b">
        <v>1</v>
      </c>
      <c r="F93" t="b">
        <v>1</v>
      </c>
      <c r="G93" t="s">
        <v>4653</v>
      </c>
      <c r="I93" t="s">
        <v>4208</v>
      </c>
    </row>
    <row r="94" spans="2:9" x14ac:dyDescent="0.25">
      <c r="B94" s="29">
        <v>26</v>
      </c>
      <c r="C94" t="s">
        <v>4645</v>
      </c>
      <c r="D94" t="s">
        <v>3442</v>
      </c>
      <c r="E94" t="s">
        <v>4653</v>
      </c>
      <c r="F94" t="s">
        <v>4653</v>
      </c>
      <c r="G94" t="s">
        <v>4653</v>
      </c>
      <c r="I94" t="s">
        <v>4143</v>
      </c>
    </row>
    <row r="95" spans="2:9" x14ac:dyDescent="0.25">
      <c r="B95" s="29">
        <v>27</v>
      </c>
      <c r="C95" t="s">
        <v>4646</v>
      </c>
      <c r="D95" t="s">
        <v>3442</v>
      </c>
      <c r="E95" t="b">
        <v>1</v>
      </c>
      <c r="F95" t="b">
        <v>1</v>
      </c>
      <c r="G95" t="s">
        <v>4653</v>
      </c>
      <c r="I95" t="s">
        <v>4143</v>
      </c>
    </row>
    <row r="96" spans="2:9" x14ac:dyDescent="0.25">
      <c r="B96" s="29">
        <v>28</v>
      </c>
      <c r="C96" t="s">
        <v>4647</v>
      </c>
      <c r="D96" t="s">
        <v>3442</v>
      </c>
      <c r="E96" t="b">
        <v>1</v>
      </c>
      <c r="F96" t="b">
        <v>1</v>
      </c>
      <c r="G96" t="s">
        <v>4653</v>
      </c>
      <c r="I96" t="s">
        <v>4143</v>
      </c>
    </row>
    <row r="97" spans="2:9" x14ac:dyDescent="0.25">
      <c r="B97" s="29">
        <v>29</v>
      </c>
      <c r="C97" t="s">
        <v>4648</v>
      </c>
      <c r="D97" t="s">
        <v>4253</v>
      </c>
      <c r="E97" t="b">
        <v>1</v>
      </c>
      <c r="F97" t="s">
        <v>4653</v>
      </c>
      <c r="G97" t="s">
        <v>4653</v>
      </c>
      <c r="H97" t="s">
        <v>4348</v>
      </c>
      <c r="I97" t="s">
        <v>4119</v>
      </c>
    </row>
    <row r="98" spans="2:9" x14ac:dyDescent="0.25">
      <c r="B98" s="29">
        <v>30</v>
      </c>
      <c r="C98" t="s">
        <v>4649</v>
      </c>
      <c r="D98" t="s">
        <v>3442</v>
      </c>
      <c r="E98" t="b">
        <v>1</v>
      </c>
      <c r="F98" t="b">
        <v>1</v>
      </c>
      <c r="G98" t="s">
        <v>4653</v>
      </c>
      <c r="I98" t="s">
        <v>4143</v>
      </c>
    </row>
    <row r="99" spans="2:9" x14ac:dyDescent="0.25">
      <c r="B99" s="29">
        <v>31</v>
      </c>
      <c r="C99" t="s">
        <v>4650</v>
      </c>
      <c r="D99" t="s">
        <v>3442</v>
      </c>
      <c r="E99" t="b">
        <v>1</v>
      </c>
      <c r="F99" t="b">
        <v>1</v>
      </c>
      <c r="G99" t="s">
        <v>4653</v>
      </c>
      <c r="I99" t="s">
        <v>4143</v>
      </c>
    </row>
    <row r="100" spans="2:9" x14ac:dyDescent="0.25">
      <c r="B100" s="29">
        <v>32</v>
      </c>
      <c r="C100" t="s">
        <v>4651</v>
      </c>
      <c r="D100" t="s">
        <v>4161</v>
      </c>
      <c r="E100" t="s">
        <v>4653</v>
      </c>
      <c r="F100" t="s">
        <v>4653</v>
      </c>
      <c r="G100" t="s">
        <v>4653</v>
      </c>
      <c r="H100" t="s">
        <v>4262</v>
      </c>
      <c r="I100" t="s">
        <v>4263</v>
      </c>
    </row>
    <row r="101" spans="2:9" x14ac:dyDescent="0.25">
      <c r="B101" s="29">
        <v>33</v>
      </c>
      <c r="C101" t="s">
        <v>4652</v>
      </c>
      <c r="D101" t="s">
        <v>3442</v>
      </c>
      <c r="E101" t="s">
        <v>4653</v>
      </c>
      <c r="F101" t="s">
        <v>4653</v>
      </c>
      <c r="G101" t="s">
        <v>4653</v>
      </c>
      <c r="H101" t="s">
        <v>4543</v>
      </c>
      <c r="I101" t="s">
        <v>4109</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8"/>
  <sheetViews>
    <sheetView workbookViewId="0"/>
  </sheetViews>
  <sheetFormatPr defaultRowHeight="15" x14ac:dyDescent="0.25"/>
  <cols>
    <col min="1" max="1" width="28.5703125" bestFit="1" customWidth="1"/>
  </cols>
  <sheetData>
    <row r="2" spans="1:5" x14ac:dyDescent="0.25">
      <c r="A2" t="s">
        <v>4659</v>
      </c>
    </row>
    <row r="3" spans="1:5" x14ac:dyDescent="0.25">
      <c r="A3" t="s">
        <v>4678</v>
      </c>
    </row>
    <row r="5" spans="1:5" x14ac:dyDescent="0.25">
      <c r="B5" t="s">
        <v>4660</v>
      </c>
      <c r="D5" t="s">
        <v>4661</v>
      </c>
    </row>
    <row r="6" spans="1:5" x14ac:dyDescent="0.25">
      <c r="B6" t="s">
        <v>3442</v>
      </c>
      <c r="C6" t="s">
        <v>4658</v>
      </c>
      <c r="D6" t="s">
        <v>3442</v>
      </c>
      <c r="E6" t="s">
        <v>4658</v>
      </c>
    </row>
    <row r="7" spans="1:5" x14ac:dyDescent="0.25">
      <c r="A7">
        <v>2017</v>
      </c>
      <c r="B7" s="26">
        <v>0.52</v>
      </c>
      <c r="C7" s="26">
        <v>0.24</v>
      </c>
      <c r="D7" s="26">
        <v>0.56000000000000005</v>
      </c>
      <c r="E7" s="26">
        <v>0.22</v>
      </c>
    </row>
    <row r="8" spans="1:5" x14ac:dyDescent="0.25">
      <c r="A8">
        <v>2015</v>
      </c>
      <c r="B8" s="26">
        <v>0.6</v>
      </c>
      <c r="C8" s="26">
        <v>0.23</v>
      </c>
      <c r="D8" s="26">
        <v>0.66</v>
      </c>
      <c r="E8" s="26">
        <v>0.19</v>
      </c>
    </row>
    <row r="14" spans="1:5" x14ac:dyDescent="0.25">
      <c r="B14" s="26"/>
      <c r="C14" s="26"/>
      <c r="D14" s="26"/>
      <c r="E14" s="26"/>
    </row>
    <row r="15" spans="1:5" x14ac:dyDescent="0.25">
      <c r="B15" s="26"/>
      <c r="C15" s="26"/>
      <c r="D15" s="26"/>
      <c r="E15" s="26"/>
    </row>
    <row r="20" spans="1:3" x14ac:dyDescent="0.25">
      <c r="A20" t="s">
        <v>4664</v>
      </c>
    </row>
    <row r="21" spans="1:3" x14ac:dyDescent="0.25">
      <c r="A21" t="s">
        <v>4679</v>
      </c>
    </row>
    <row r="22" spans="1:3" x14ac:dyDescent="0.25">
      <c r="B22" s="26"/>
      <c r="C22" s="26"/>
    </row>
    <row r="23" spans="1:3" x14ac:dyDescent="0.25">
      <c r="A23" t="s">
        <v>4318</v>
      </c>
      <c r="B23" t="s">
        <v>4659</v>
      </c>
      <c r="C23" t="s">
        <v>4664</v>
      </c>
    </row>
    <row r="24" spans="1:3" x14ac:dyDescent="0.25">
      <c r="A24" t="s">
        <v>3442</v>
      </c>
      <c r="B24" s="26">
        <v>0.56000000000000005</v>
      </c>
      <c r="C24" s="23">
        <v>0.56399999999999995</v>
      </c>
    </row>
    <row r="25" spans="1:3" x14ac:dyDescent="0.25">
      <c r="A25" t="s">
        <v>4658</v>
      </c>
      <c r="B25" s="26">
        <v>0.22</v>
      </c>
      <c r="C25" s="23">
        <v>0.38300000000000001</v>
      </c>
    </row>
    <row r="26" spans="1:3" x14ac:dyDescent="0.25">
      <c r="A26" t="s">
        <v>4662</v>
      </c>
      <c r="B26" s="26">
        <v>0.03</v>
      </c>
      <c r="C26" s="23">
        <v>0.20799999999999999</v>
      </c>
    </row>
    <row r="27" spans="1:3" x14ac:dyDescent="0.25">
      <c r="A27" t="s">
        <v>4663</v>
      </c>
      <c r="B27" s="26">
        <v>0.01</v>
      </c>
      <c r="C27" s="23">
        <v>0.10299999999999999</v>
      </c>
    </row>
    <row r="28" spans="1:3" x14ac:dyDescent="0.25">
      <c r="A28" t="s">
        <v>4096</v>
      </c>
      <c r="B28" s="26">
        <v>0.02</v>
      </c>
      <c r="C28" s="23">
        <v>0.21199999999999999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40"/>
  <sheetViews>
    <sheetView workbookViewId="0"/>
  </sheetViews>
  <sheetFormatPr defaultRowHeight="15" x14ac:dyDescent="0.25"/>
  <cols>
    <col min="1" max="1" width="9.140625" style="3"/>
    <col min="2" max="2" width="11.7109375" style="3" customWidth="1"/>
    <col min="3" max="3" width="77.140625" style="5" customWidth="1"/>
    <col min="4" max="4" width="45.7109375" style="5" customWidth="1"/>
    <col min="5" max="16384" width="9.140625" style="3"/>
  </cols>
  <sheetData>
    <row r="2" spans="2:3" ht="20.25" thickBot="1" x14ac:dyDescent="0.3">
      <c r="B2" s="12" t="s">
        <v>0</v>
      </c>
      <c r="C2" s="13"/>
    </row>
    <row r="3" spans="2:3" ht="15.75" thickTop="1" x14ac:dyDescent="0.25"/>
    <row r="4" spans="2:3" ht="15.75" thickBot="1" x14ac:dyDescent="0.3">
      <c r="B4" s="14" t="s">
        <v>2</v>
      </c>
      <c r="C4" s="15" t="s">
        <v>4271</v>
      </c>
    </row>
    <row r="5" spans="2:3" ht="30" x14ac:dyDescent="0.25">
      <c r="B5" s="3" t="s">
        <v>4288</v>
      </c>
      <c r="C5" s="5" t="s">
        <v>4291</v>
      </c>
    </row>
    <row r="6" spans="2:3" ht="30" x14ac:dyDescent="0.25">
      <c r="B6" s="3" t="s">
        <v>4289</v>
      </c>
      <c r="C6" s="5" t="s">
        <v>4290</v>
      </c>
    </row>
    <row r="9" spans="2:3" ht="20.25" thickBot="1" x14ac:dyDescent="0.3">
      <c r="B9" s="12" t="s">
        <v>1</v>
      </c>
      <c r="C9" s="13"/>
    </row>
    <row r="10" spans="2:3" ht="15.75" thickTop="1" x14ac:dyDescent="0.25"/>
    <row r="11" spans="2:3" ht="15.75" thickBot="1" x14ac:dyDescent="0.3">
      <c r="B11" s="14" t="s">
        <v>2</v>
      </c>
      <c r="C11" s="15" t="s">
        <v>4271</v>
      </c>
    </row>
    <row r="12" spans="2:3" x14ac:dyDescent="0.25">
      <c r="B12" s="3" t="s">
        <v>4674</v>
      </c>
      <c r="C12" s="5" t="s">
        <v>4675</v>
      </c>
    </row>
    <row r="13" spans="2:3" ht="30" x14ac:dyDescent="0.25">
      <c r="B13" s="3" t="s">
        <v>4272</v>
      </c>
      <c r="C13" s="5" t="s">
        <v>4273</v>
      </c>
    </row>
    <row r="14" spans="2:3" x14ac:dyDescent="0.25">
      <c r="B14" s="3" t="s">
        <v>4274</v>
      </c>
      <c r="C14" s="5" t="s">
        <v>4275</v>
      </c>
    </row>
    <row r="15" spans="2:3" x14ac:dyDescent="0.25">
      <c r="B15" s="3" t="s">
        <v>4276</v>
      </c>
      <c r="C15" s="5" t="s">
        <v>4277</v>
      </c>
    </row>
    <row r="16" spans="2:3" x14ac:dyDescent="0.25">
      <c r="B16" s="3" t="s">
        <v>4278</v>
      </c>
      <c r="C16" s="5" t="s">
        <v>4279</v>
      </c>
    </row>
    <row r="17" spans="2:4" ht="30" x14ac:dyDescent="0.25">
      <c r="B17" s="3" t="s">
        <v>4280</v>
      </c>
      <c r="C17" s="5" t="s">
        <v>4281</v>
      </c>
    </row>
    <row r="18" spans="2:4" x14ac:dyDescent="0.25">
      <c r="B18" s="3" t="s">
        <v>4282</v>
      </c>
      <c r="C18" s="5" t="s">
        <v>4283</v>
      </c>
    </row>
    <row r="19" spans="2:4" x14ac:dyDescent="0.25">
      <c r="B19" s="3" t="s">
        <v>4284</v>
      </c>
      <c r="C19" s="5" t="s">
        <v>4285</v>
      </c>
    </row>
    <row r="20" spans="2:4" x14ac:dyDescent="0.25">
      <c r="B20" s="3" t="s">
        <v>4286</v>
      </c>
      <c r="C20" s="5" t="s">
        <v>4287</v>
      </c>
    </row>
    <row r="23" spans="2:4" ht="20.25" thickBot="1" x14ac:dyDescent="0.3">
      <c r="B23" s="12" t="s">
        <v>4292</v>
      </c>
      <c r="C23" s="13"/>
      <c r="D23" s="13"/>
    </row>
    <row r="24" spans="2:4" ht="15.75" thickTop="1" x14ac:dyDescent="0.25"/>
    <row r="25" spans="2:4" ht="15.75" thickBot="1" x14ac:dyDescent="0.3">
      <c r="B25" s="14" t="s">
        <v>4293</v>
      </c>
      <c r="C25" s="15" t="s">
        <v>4294</v>
      </c>
      <c r="D25" s="15" t="s">
        <v>4493</v>
      </c>
    </row>
    <row r="26" spans="2:4" x14ac:dyDescent="0.25">
      <c r="B26" s="3" t="s">
        <v>4295</v>
      </c>
      <c r="C26" s="5" t="s">
        <v>4296</v>
      </c>
    </row>
    <row r="27" spans="2:4" x14ac:dyDescent="0.25">
      <c r="B27" s="3" t="s">
        <v>4297</v>
      </c>
      <c r="C27" s="5" t="s">
        <v>4298</v>
      </c>
    </row>
    <row r="28" spans="2:4" ht="120" x14ac:dyDescent="0.25">
      <c r="B28" s="3" t="s">
        <v>4299</v>
      </c>
      <c r="C28" s="5" t="s">
        <v>4300</v>
      </c>
      <c r="D28" s="5" t="s">
        <v>4494</v>
      </c>
    </row>
    <row r="29" spans="2:4" x14ac:dyDescent="0.25">
      <c r="B29" s="3" t="s">
        <v>4301</v>
      </c>
      <c r="C29" s="5" t="s">
        <v>4302</v>
      </c>
    </row>
    <row r="30" spans="2:4" x14ac:dyDescent="0.25">
      <c r="B30" s="3" t="s">
        <v>4303</v>
      </c>
      <c r="C30" s="5" t="s">
        <v>4304</v>
      </c>
    </row>
    <row r="31" spans="2:4" ht="75" x14ac:dyDescent="0.25">
      <c r="B31" s="3" t="s">
        <v>4305</v>
      </c>
      <c r="C31" s="5" t="s">
        <v>4306</v>
      </c>
      <c r="D31" s="5" t="s">
        <v>4495</v>
      </c>
    </row>
    <row r="32" spans="2:4" ht="45" x14ac:dyDescent="0.25">
      <c r="B32" s="3" t="s">
        <v>4496</v>
      </c>
      <c r="C32" s="5" t="s">
        <v>4497</v>
      </c>
    </row>
    <row r="33" spans="2:4" ht="60" x14ac:dyDescent="0.25">
      <c r="B33" s="3" t="s">
        <v>4307</v>
      </c>
      <c r="C33" s="5" t="s">
        <v>4308</v>
      </c>
      <c r="D33" s="5" t="s">
        <v>4498</v>
      </c>
    </row>
    <row r="34" spans="2:4" x14ac:dyDescent="0.25">
      <c r="B34" s="3" t="s">
        <v>4309</v>
      </c>
      <c r="C34" s="5" t="s">
        <v>4310</v>
      </c>
    </row>
    <row r="35" spans="2:4" x14ac:dyDescent="0.25">
      <c r="B35" s="3" t="s">
        <v>4311</v>
      </c>
      <c r="C35" s="5" t="s">
        <v>4499</v>
      </c>
    </row>
    <row r="36" spans="2:4" ht="60" x14ac:dyDescent="0.25">
      <c r="B36" s="3" t="s">
        <v>4501</v>
      </c>
      <c r="C36" s="5" t="s">
        <v>4312</v>
      </c>
      <c r="D36" s="5" t="s">
        <v>4500</v>
      </c>
    </row>
    <row r="37" spans="2:4" x14ac:dyDescent="0.25">
      <c r="B37" s="3" t="s">
        <v>4502</v>
      </c>
      <c r="C37" s="5" t="s">
        <v>4313</v>
      </c>
    </row>
    <row r="38" spans="2:4" x14ac:dyDescent="0.25">
      <c r="B38" s="3" t="s">
        <v>4503</v>
      </c>
      <c r="C38" s="5" t="s">
        <v>4504</v>
      </c>
    </row>
    <row r="39" spans="2:4" x14ac:dyDescent="0.25">
      <c r="B39" s="3" t="s">
        <v>4505</v>
      </c>
      <c r="C39" s="5" t="s">
        <v>4314</v>
      </c>
    </row>
    <row r="40" spans="2:4" ht="30" x14ac:dyDescent="0.25">
      <c r="B40" s="3" t="s">
        <v>4506</v>
      </c>
      <c r="C40" s="5" t="s">
        <v>4315</v>
      </c>
      <c r="D40" s="5" t="s">
        <v>4507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P531"/>
  <sheetViews>
    <sheetView workbookViewId="0">
      <pane ySplit="4" topLeftCell="A5" activePane="bottomLeft" state="frozen"/>
      <selection pane="bottomLeft" activeCell="A5" sqref="A5"/>
    </sheetView>
  </sheetViews>
  <sheetFormatPr defaultRowHeight="15" x14ac:dyDescent="0.25"/>
  <cols>
    <col min="1" max="1" width="21.42578125" customWidth="1"/>
    <col min="2" max="2" width="14.140625" bestFit="1" customWidth="1"/>
    <col min="3" max="3" width="13.42578125" customWidth="1"/>
    <col min="4" max="4" width="13.7109375" bestFit="1" customWidth="1"/>
    <col min="5" max="5" width="58.42578125" customWidth="1"/>
    <col min="6" max="6" width="46.5703125" customWidth="1"/>
    <col min="25" max="25" width="20.85546875" customWidth="1"/>
    <col min="26" max="26" width="11.5703125" bestFit="1" customWidth="1"/>
    <col min="27" max="27" width="15.7109375" bestFit="1" customWidth="1"/>
    <col min="28" max="28" width="12.42578125" bestFit="1" customWidth="1"/>
  </cols>
  <sheetData>
    <row r="1" spans="1:28" ht="20.25" thickBot="1" x14ac:dyDescent="0.35">
      <c r="A1" s="10" t="s">
        <v>4078</v>
      </c>
      <c r="B1" s="10"/>
      <c r="C1" s="10"/>
    </row>
    <row r="2" spans="1:28" ht="15.75" thickTop="1" x14ac:dyDescent="0.25">
      <c r="A2" t="s">
        <v>4461</v>
      </c>
    </row>
    <row r="4" spans="1:28"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4069</v>
      </c>
      <c r="Z4" t="s">
        <v>4268</v>
      </c>
      <c r="AA4" t="s">
        <v>4070</v>
      </c>
      <c r="AB4" t="s">
        <v>4076</v>
      </c>
    </row>
    <row r="5" spans="1:28" x14ac:dyDescent="0.25">
      <c r="A5">
        <v>1683758</v>
      </c>
      <c r="B5" t="s">
        <v>25</v>
      </c>
      <c r="C5" t="s">
        <v>26</v>
      </c>
      <c r="D5" t="s">
        <v>27</v>
      </c>
      <c r="E5" t="s">
        <v>28</v>
      </c>
      <c r="F5" t="s">
        <v>29</v>
      </c>
      <c r="G5">
        <v>2006</v>
      </c>
      <c r="H5" t="s">
        <v>30</v>
      </c>
      <c r="I5" t="s">
        <v>31</v>
      </c>
      <c r="J5">
        <v>7</v>
      </c>
      <c r="L5" t="s">
        <v>32</v>
      </c>
      <c r="M5">
        <v>55</v>
      </c>
      <c r="N5">
        <v>10</v>
      </c>
      <c r="O5" t="s">
        <v>33</v>
      </c>
      <c r="P5" t="s">
        <v>34</v>
      </c>
      <c r="Y5" t="b">
        <v>0</v>
      </c>
      <c r="Z5" t="b">
        <v>0</v>
      </c>
      <c r="AA5" t="b">
        <f t="shared" ref="AA5:AA68" si="0">H5=""</f>
        <v>0</v>
      </c>
      <c r="AB5" t="b">
        <v>1</v>
      </c>
    </row>
    <row r="6" spans="1:28" x14ac:dyDescent="0.25">
      <c r="A6">
        <v>1703052</v>
      </c>
      <c r="B6" t="s">
        <v>25</v>
      </c>
      <c r="C6" t="s">
        <v>35</v>
      </c>
      <c r="D6" t="s">
        <v>27</v>
      </c>
      <c r="E6" t="s">
        <v>36</v>
      </c>
      <c r="F6" t="s">
        <v>37</v>
      </c>
      <c r="G6">
        <v>1983</v>
      </c>
      <c r="H6" t="s">
        <v>38</v>
      </c>
      <c r="I6" t="s">
        <v>39</v>
      </c>
      <c r="J6">
        <v>7</v>
      </c>
      <c r="L6" t="s">
        <v>40</v>
      </c>
      <c r="M6" t="s">
        <v>41</v>
      </c>
      <c r="N6">
        <v>3</v>
      </c>
      <c r="O6" t="s">
        <v>42</v>
      </c>
      <c r="P6" t="s">
        <v>43</v>
      </c>
      <c r="Y6" t="b">
        <v>0</v>
      </c>
      <c r="Z6" t="b">
        <v>0</v>
      </c>
      <c r="AA6" t="b">
        <f t="shared" si="0"/>
        <v>0</v>
      </c>
      <c r="AB6" t="b">
        <v>1</v>
      </c>
    </row>
    <row r="7" spans="1:28" x14ac:dyDescent="0.25">
      <c r="A7">
        <v>201500</v>
      </c>
      <c r="B7" t="s">
        <v>25</v>
      </c>
      <c r="C7" t="s">
        <v>44</v>
      </c>
      <c r="D7" t="s">
        <v>45</v>
      </c>
      <c r="E7" t="s">
        <v>46</v>
      </c>
      <c r="F7" t="s">
        <v>47</v>
      </c>
      <c r="G7">
        <v>1992</v>
      </c>
      <c r="H7" t="s">
        <v>48</v>
      </c>
      <c r="I7" t="s">
        <v>49</v>
      </c>
      <c r="J7">
        <v>6</v>
      </c>
      <c r="O7" t="s">
        <v>50</v>
      </c>
      <c r="P7" t="s">
        <v>51</v>
      </c>
      <c r="S7" t="s">
        <v>52</v>
      </c>
      <c r="Y7" t="b">
        <v>0</v>
      </c>
      <c r="Z7" t="b">
        <v>0</v>
      </c>
      <c r="AA7" t="b">
        <f t="shared" si="0"/>
        <v>0</v>
      </c>
      <c r="AB7" t="b">
        <v>1</v>
      </c>
    </row>
    <row r="8" spans="1:28" x14ac:dyDescent="0.25">
      <c r="A8" t="s">
        <v>53</v>
      </c>
      <c r="B8" t="s">
        <v>54</v>
      </c>
      <c r="C8" t="s">
        <v>55</v>
      </c>
      <c r="D8" t="s">
        <v>27</v>
      </c>
      <c r="E8" t="s">
        <v>56</v>
      </c>
      <c r="F8" t="s">
        <v>57</v>
      </c>
      <c r="G8">
        <v>2015</v>
      </c>
      <c r="H8" t="s">
        <v>58</v>
      </c>
      <c r="J8">
        <v>7</v>
      </c>
      <c r="L8" t="s">
        <v>59</v>
      </c>
      <c r="M8">
        <v>97</v>
      </c>
      <c r="N8">
        <v>3</v>
      </c>
      <c r="O8" t="s">
        <v>60</v>
      </c>
      <c r="P8" s="1" t="s">
        <v>61</v>
      </c>
      <c r="R8" t="s">
        <v>62</v>
      </c>
      <c r="Y8" t="b">
        <v>0</v>
      </c>
      <c r="Z8" t="b">
        <v>0</v>
      </c>
      <c r="AA8" t="b">
        <f t="shared" si="0"/>
        <v>0</v>
      </c>
      <c r="AB8" t="b">
        <v>0</v>
      </c>
    </row>
    <row r="9" spans="1:28" x14ac:dyDescent="0.25">
      <c r="A9">
        <v>6913222</v>
      </c>
      <c r="B9" t="s">
        <v>25</v>
      </c>
      <c r="C9" t="s">
        <v>63</v>
      </c>
      <c r="D9" t="s">
        <v>45</v>
      </c>
      <c r="E9" t="s">
        <v>64</v>
      </c>
      <c r="F9" t="s">
        <v>65</v>
      </c>
      <c r="G9">
        <v>2013</v>
      </c>
      <c r="H9" t="s">
        <v>66</v>
      </c>
      <c r="I9" t="s">
        <v>67</v>
      </c>
      <c r="J9">
        <v>6</v>
      </c>
      <c r="O9" t="s">
        <v>68</v>
      </c>
      <c r="P9" s="1">
        <v>42948</v>
      </c>
      <c r="S9" t="s">
        <v>69</v>
      </c>
      <c r="Y9" t="b">
        <v>0</v>
      </c>
      <c r="Z9" t="b">
        <v>0</v>
      </c>
      <c r="AA9" t="b">
        <f t="shared" si="0"/>
        <v>0</v>
      </c>
      <c r="AB9" t="b">
        <v>0</v>
      </c>
    </row>
    <row r="10" spans="1:28" x14ac:dyDescent="0.25">
      <c r="A10">
        <v>820330</v>
      </c>
      <c r="B10" t="s">
        <v>25</v>
      </c>
      <c r="C10" t="s">
        <v>70</v>
      </c>
      <c r="D10" t="s">
        <v>27</v>
      </c>
      <c r="E10" t="s">
        <v>71</v>
      </c>
      <c r="F10" t="s">
        <v>72</v>
      </c>
      <c r="G10">
        <v>2000</v>
      </c>
      <c r="H10" t="s">
        <v>73</v>
      </c>
      <c r="I10" t="s">
        <v>74</v>
      </c>
      <c r="J10">
        <v>7</v>
      </c>
      <c r="L10" t="s">
        <v>75</v>
      </c>
      <c r="M10">
        <v>15</v>
      </c>
      <c r="N10">
        <v>1</v>
      </c>
      <c r="O10" t="s">
        <v>76</v>
      </c>
      <c r="P10" t="s">
        <v>77</v>
      </c>
      <c r="Y10" t="b">
        <v>0</v>
      </c>
      <c r="Z10" t="b">
        <v>0</v>
      </c>
      <c r="AA10" t="b">
        <f t="shared" si="0"/>
        <v>0</v>
      </c>
      <c r="AB10" t="b">
        <v>1</v>
      </c>
    </row>
    <row r="11" spans="1:28" x14ac:dyDescent="0.25">
      <c r="A11" t="s">
        <v>78</v>
      </c>
      <c r="B11" t="s">
        <v>54</v>
      </c>
      <c r="C11" t="s">
        <v>79</v>
      </c>
      <c r="D11" t="s">
        <v>80</v>
      </c>
      <c r="E11" t="s">
        <v>81</v>
      </c>
      <c r="F11" t="s">
        <v>82</v>
      </c>
      <c r="G11">
        <v>2013</v>
      </c>
      <c r="H11" t="s">
        <v>83</v>
      </c>
      <c r="J11">
        <v>5</v>
      </c>
      <c r="K11" t="s">
        <v>84</v>
      </c>
      <c r="P11" t="s">
        <v>85</v>
      </c>
      <c r="Q11" t="s">
        <v>86</v>
      </c>
      <c r="R11" t="s">
        <v>87</v>
      </c>
      <c r="S11" t="s">
        <v>88</v>
      </c>
      <c r="V11" t="s">
        <v>89</v>
      </c>
      <c r="W11" t="s">
        <v>90</v>
      </c>
      <c r="Y11" t="b">
        <v>0</v>
      </c>
      <c r="Z11" t="b">
        <v>0</v>
      </c>
      <c r="AA11" t="b">
        <f t="shared" si="0"/>
        <v>0</v>
      </c>
      <c r="AB11" t="b">
        <v>0</v>
      </c>
    </row>
    <row r="12" spans="1:28" x14ac:dyDescent="0.25">
      <c r="A12">
        <v>284050</v>
      </c>
      <c r="B12" t="s">
        <v>25</v>
      </c>
      <c r="C12" t="s">
        <v>91</v>
      </c>
      <c r="D12" t="s">
        <v>45</v>
      </c>
      <c r="E12" t="s">
        <v>92</v>
      </c>
      <c r="F12" t="s">
        <v>93</v>
      </c>
      <c r="G12">
        <v>1993</v>
      </c>
      <c r="H12" t="s">
        <v>94</v>
      </c>
      <c r="I12" t="s">
        <v>95</v>
      </c>
      <c r="J12">
        <v>6</v>
      </c>
      <c r="M12" t="s">
        <v>96</v>
      </c>
      <c r="O12" t="s">
        <v>76</v>
      </c>
      <c r="P12" t="s">
        <v>97</v>
      </c>
      <c r="S12" t="s">
        <v>98</v>
      </c>
      <c r="Y12" t="b">
        <v>0</v>
      </c>
      <c r="Z12" t="b">
        <v>0</v>
      </c>
      <c r="AA12" t="b">
        <f t="shared" si="0"/>
        <v>0</v>
      </c>
      <c r="AB12" t="b">
        <v>1</v>
      </c>
    </row>
    <row r="13" spans="1:28" x14ac:dyDescent="0.25">
      <c r="A13">
        <v>641627</v>
      </c>
      <c r="B13" t="s">
        <v>25</v>
      </c>
      <c r="C13" t="s">
        <v>99</v>
      </c>
      <c r="D13" t="s">
        <v>27</v>
      </c>
      <c r="E13" t="s">
        <v>100</v>
      </c>
      <c r="F13" t="s">
        <v>101</v>
      </c>
      <c r="G13">
        <v>1997</v>
      </c>
      <c r="H13" t="s">
        <v>102</v>
      </c>
      <c r="I13" t="s">
        <v>103</v>
      </c>
      <c r="J13">
        <v>7</v>
      </c>
      <c r="L13" t="s">
        <v>104</v>
      </c>
      <c r="M13">
        <v>5</v>
      </c>
      <c r="N13">
        <v>4</v>
      </c>
      <c r="O13" t="s">
        <v>33</v>
      </c>
      <c r="P13" t="s">
        <v>105</v>
      </c>
      <c r="Y13" t="b">
        <v>0</v>
      </c>
      <c r="Z13" t="b">
        <v>0</v>
      </c>
      <c r="AA13" t="b">
        <f t="shared" si="0"/>
        <v>0</v>
      </c>
      <c r="AB13" t="b">
        <v>1</v>
      </c>
    </row>
    <row r="14" spans="1:28" x14ac:dyDescent="0.25">
      <c r="A14">
        <v>7972165</v>
      </c>
      <c r="B14" t="s">
        <v>25</v>
      </c>
      <c r="C14" t="s">
        <v>106</v>
      </c>
      <c r="D14" t="s">
        <v>45</v>
      </c>
      <c r="E14" t="s">
        <v>107</v>
      </c>
      <c r="F14" t="s">
        <v>108</v>
      </c>
      <c r="G14">
        <v>2017</v>
      </c>
      <c r="H14" t="s">
        <v>109</v>
      </c>
      <c r="I14" t="s">
        <v>110</v>
      </c>
      <c r="J14">
        <v>6</v>
      </c>
      <c r="O14" t="s">
        <v>68</v>
      </c>
      <c r="P14" s="1">
        <v>42887</v>
      </c>
      <c r="S14" t="s">
        <v>111</v>
      </c>
      <c r="Y14" t="b">
        <v>0</v>
      </c>
      <c r="Z14" t="b">
        <v>0</v>
      </c>
      <c r="AA14" t="b">
        <f t="shared" si="0"/>
        <v>0</v>
      </c>
      <c r="AB14" t="b">
        <v>0</v>
      </c>
    </row>
    <row r="15" spans="1:28" x14ac:dyDescent="0.25">
      <c r="A15">
        <v>543867</v>
      </c>
      <c r="B15" t="s">
        <v>25</v>
      </c>
      <c r="C15" t="s">
        <v>112</v>
      </c>
      <c r="D15" t="s">
        <v>27</v>
      </c>
      <c r="E15" t="s">
        <v>113</v>
      </c>
      <c r="F15" t="s">
        <v>114</v>
      </c>
      <c r="G15">
        <v>1996</v>
      </c>
      <c r="H15" t="s">
        <v>115</v>
      </c>
      <c r="I15" t="s">
        <v>116</v>
      </c>
      <c r="J15">
        <v>7</v>
      </c>
      <c r="L15" t="s">
        <v>117</v>
      </c>
      <c r="M15">
        <v>32</v>
      </c>
      <c r="N15">
        <v>4</v>
      </c>
      <c r="O15" t="s">
        <v>33</v>
      </c>
      <c r="P15" t="s">
        <v>118</v>
      </c>
      <c r="Y15" t="b">
        <v>0</v>
      </c>
      <c r="Z15" t="b">
        <v>0</v>
      </c>
      <c r="AA15" t="b">
        <f t="shared" si="0"/>
        <v>0</v>
      </c>
      <c r="AB15" t="b">
        <v>1</v>
      </c>
    </row>
    <row r="16" spans="1:28" x14ac:dyDescent="0.25">
      <c r="A16">
        <v>342727</v>
      </c>
      <c r="B16" t="s">
        <v>25</v>
      </c>
      <c r="C16" t="s">
        <v>119</v>
      </c>
      <c r="D16" t="s">
        <v>45</v>
      </c>
      <c r="E16" t="s">
        <v>120</v>
      </c>
      <c r="F16" t="s">
        <v>121</v>
      </c>
      <c r="G16">
        <v>1994</v>
      </c>
      <c r="H16" t="s">
        <v>122</v>
      </c>
      <c r="I16" t="s">
        <v>123</v>
      </c>
      <c r="J16">
        <v>6</v>
      </c>
      <c r="O16" t="s">
        <v>124</v>
      </c>
      <c r="P16" t="s">
        <v>125</v>
      </c>
      <c r="S16" t="s">
        <v>126</v>
      </c>
      <c r="Y16" t="b">
        <v>0</v>
      </c>
      <c r="Z16" t="b">
        <v>0</v>
      </c>
      <c r="AA16" t="b">
        <f t="shared" si="0"/>
        <v>0</v>
      </c>
      <c r="AB16" t="b">
        <v>1</v>
      </c>
    </row>
    <row r="17" spans="1:28" x14ac:dyDescent="0.25">
      <c r="A17" t="s">
        <v>127</v>
      </c>
      <c r="B17" t="s">
        <v>54</v>
      </c>
      <c r="C17" t="s">
        <v>128</v>
      </c>
      <c r="D17" t="s">
        <v>27</v>
      </c>
      <c r="E17" t="s">
        <v>129</v>
      </c>
      <c r="F17" t="s">
        <v>130</v>
      </c>
      <c r="G17">
        <v>1996</v>
      </c>
      <c r="H17" t="s">
        <v>131</v>
      </c>
      <c r="J17">
        <v>7</v>
      </c>
      <c r="L17" t="s">
        <v>132</v>
      </c>
      <c r="M17">
        <v>11</v>
      </c>
      <c r="N17">
        <v>1</v>
      </c>
      <c r="O17" t="s">
        <v>133</v>
      </c>
      <c r="P17" t="s">
        <v>134</v>
      </c>
      <c r="R17" t="s">
        <v>135</v>
      </c>
      <c r="Y17" t="b">
        <v>0</v>
      </c>
      <c r="Z17" t="b">
        <v>0</v>
      </c>
      <c r="AA17" t="b">
        <f t="shared" si="0"/>
        <v>0</v>
      </c>
      <c r="AB17" t="b">
        <v>1</v>
      </c>
    </row>
    <row r="18" spans="1:28" x14ac:dyDescent="0.25">
      <c r="A18">
        <v>17161</v>
      </c>
      <c r="B18" t="s">
        <v>25</v>
      </c>
      <c r="C18" t="s">
        <v>136</v>
      </c>
      <c r="D18" t="s">
        <v>45</v>
      </c>
      <c r="E18" t="s">
        <v>137</v>
      </c>
      <c r="F18" t="s">
        <v>138</v>
      </c>
      <c r="G18">
        <v>1988</v>
      </c>
      <c r="H18" t="s">
        <v>139</v>
      </c>
      <c r="I18" t="s">
        <v>140</v>
      </c>
      <c r="J18">
        <v>6</v>
      </c>
      <c r="O18" t="s">
        <v>33</v>
      </c>
      <c r="P18" t="s">
        <v>141</v>
      </c>
      <c r="S18" t="s">
        <v>142</v>
      </c>
      <c r="Y18" t="b">
        <v>0</v>
      </c>
      <c r="Z18" t="b">
        <v>0</v>
      </c>
      <c r="AA18" t="b">
        <f t="shared" si="0"/>
        <v>0</v>
      </c>
      <c r="AB18" t="b">
        <v>1</v>
      </c>
    </row>
    <row r="19" spans="1:28" x14ac:dyDescent="0.25">
      <c r="A19">
        <v>1640225</v>
      </c>
      <c r="B19" t="s">
        <v>25</v>
      </c>
      <c r="C19" t="s">
        <v>143</v>
      </c>
      <c r="D19" t="s">
        <v>45</v>
      </c>
      <c r="E19" t="s">
        <v>144</v>
      </c>
      <c r="F19" t="s">
        <v>145</v>
      </c>
      <c r="G19">
        <v>2006</v>
      </c>
      <c r="H19" t="s">
        <v>146</v>
      </c>
      <c r="I19" t="s">
        <v>147</v>
      </c>
      <c r="J19">
        <v>6</v>
      </c>
      <c r="O19" t="s">
        <v>68</v>
      </c>
      <c r="P19" s="2" t="s">
        <v>148</v>
      </c>
      <c r="S19" t="s">
        <v>149</v>
      </c>
      <c r="Y19" t="b">
        <v>0</v>
      </c>
      <c r="Z19" t="b">
        <v>0</v>
      </c>
      <c r="AA19" t="b">
        <f t="shared" si="0"/>
        <v>0</v>
      </c>
      <c r="AB19" t="b">
        <v>1</v>
      </c>
    </row>
    <row r="20" spans="1:28" x14ac:dyDescent="0.25">
      <c r="A20" t="s">
        <v>150</v>
      </c>
      <c r="B20" t="s">
        <v>151</v>
      </c>
      <c r="C20" t="s">
        <v>152</v>
      </c>
      <c r="D20" t="s">
        <v>27</v>
      </c>
      <c r="E20" t="s">
        <v>153</v>
      </c>
      <c r="F20" t="s">
        <v>154</v>
      </c>
      <c r="G20">
        <v>2007</v>
      </c>
      <c r="H20" t="s">
        <v>155</v>
      </c>
      <c r="I20" t="s">
        <v>156</v>
      </c>
      <c r="J20">
        <v>7</v>
      </c>
      <c r="L20" t="s">
        <v>157</v>
      </c>
      <c r="M20">
        <v>80</v>
      </c>
      <c r="N20">
        <v>11</v>
      </c>
      <c r="P20" t="s">
        <v>158</v>
      </c>
      <c r="R20" t="s">
        <v>159</v>
      </c>
      <c r="Y20" t="b">
        <v>0</v>
      </c>
      <c r="Z20" t="b">
        <v>0</v>
      </c>
      <c r="AA20" t="b">
        <f t="shared" si="0"/>
        <v>0</v>
      </c>
      <c r="AB20" t="b">
        <v>0</v>
      </c>
    </row>
    <row r="21" spans="1:28" x14ac:dyDescent="0.25">
      <c r="A21">
        <v>868920</v>
      </c>
      <c r="B21" t="s">
        <v>25</v>
      </c>
      <c r="C21" t="s">
        <v>160</v>
      </c>
      <c r="D21" t="s">
        <v>27</v>
      </c>
      <c r="E21" t="s">
        <v>161</v>
      </c>
      <c r="F21" t="s">
        <v>162</v>
      </c>
      <c r="G21">
        <v>2000</v>
      </c>
      <c r="H21" t="s">
        <v>163</v>
      </c>
      <c r="I21" t="s">
        <v>164</v>
      </c>
      <c r="J21">
        <v>7</v>
      </c>
      <c r="L21" t="s">
        <v>165</v>
      </c>
      <c r="M21">
        <v>5</v>
      </c>
      <c r="N21">
        <v>3</v>
      </c>
      <c r="O21" t="s">
        <v>166</v>
      </c>
      <c r="P21" t="s">
        <v>167</v>
      </c>
      <c r="Y21" t="b">
        <v>0</v>
      </c>
      <c r="Z21" t="b">
        <v>0</v>
      </c>
      <c r="AA21" t="b">
        <f t="shared" si="0"/>
        <v>0</v>
      </c>
      <c r="AB21" t="b">
        <v>1</v>
      </c>
    </row>
    <row r="22" spans="1:28" x14ac:dyDescent="0.25">
      <c r="A22" t="s">
        <v>168</v>
      </c>
      <c r="B22" t="s">
        <v>151</v>
      </c>
      <c r="C22" t="s">
        <v>169</v>
      </c>
      <c r="D22" t="s">
        <v>27</v>
      </c>
      <c r="E22" t="s">
        <v>170</v>
      </c>
      <c r="F22" t="s">
        <v>171</v>
      </c>
      <c r="G22">
        <v>1991</v>
      </c>
      <c r="H22" t="s">
        <v>172</v>
      </c>
      <c r="I22" t="s">
        <v>173</v>
      </c>
      <c r="J22">
        <v>7</v>
      </c>
      <c r="L22" t="s">
        <v>174</v>
      </c>
      <c r="M22">
        <v>15</v>
      </c>
      <c r="N22">
        <v>5</v>
      </c>
      <c r="P22" s="1" t="s">
        <v>175</v>
      </c>
      <c r="R22" t="s">
        <v>176</v>
      </c>
      <c r="Y22" t="b">
        <v>0</v>
      </c>
      <c r="Z22" t="b">
        <v>0</v>
      </c>
      <c r="AA22" t="b">
        <f t="shared" si="0"/>
        <v>0</v>
      </c>
      <c r="AB22" t="b">
        <v>1</v>
      </c>
    </row>
    <row r="23" spans="1:28" x14ac:dyDescent="0.25">
      <c r="A23" t="s">
        <v>177</v>
      </c>
      <c r="B23" t="s">
        <v>151</v>
      </c>
      <c r="C23" t="s">
        <v>178</v>
      </c>
      <c r="D23" t="s">
        <v>27</v>
      </c>
      <c r="E23" t="s">
        <v>179</v>
      </c>
      <c r="F23" t="s">
        <v>180</v>
      </c>
      <c r="G23">
        <v>2009</v>
      </c>
      <c r="H23" t="s">
        <v>181</v>
      </c>
      <c r="I23" t="s">
        <v>182</v>
      </c>
      <c r="J23">
        <v>7</v>
      </c>
      <c r="L23" t="s">
        <v>183</v>
      </c>
      <c r="M23">
        <v>156</v>
      </c>
      <c r="N23">
        <v>1</v>
      </c>
      <c r="P23" t="s">
        <v>184</v>
      </c>
      <c r="R23" t="s">
        <v>185</v>
      </c>
      <c r="Y23" t="b">
        <v>0</v>
      </c>
      <c r="Z23" t="b">
        <v>0</v>
      </c>
      <c r="AA23" t="b">
        <f t="shared" si="0"/>
        <v>0</v>
      </c>
      <c r="AB23" t="b">
        <v>0</v>
      </c>
    </row>
    <row r="24" spans="1:28" x14ac:dyDescent="0.25">
      <c r="A24" t="s">
        <v>177</v>
      </c>
      <c r="B24" t="s">
        <v>186</v>
      </c>
      <c r="C24" t="s">
        <v>178</v>
      </c>
      <c r="D24" t="s">
        <v>27</v>
      </c>
      <c r="E24" t="s">
        <v>179</v>
      </c>
      <c r="F24" t="s">
        <v>180</v>
      </c>
      <c r="G24">
        <v>2009</v>
      </c>
      <c r="H24" t="s">
        <v>187</v>
      </c>
      <c r="J24">
        <v>7</v>
      </c>
      <c r="L24" t="s">
        <v>183</v>
      </c>
      <c r="M24">
        <v>156</v>
      </c>
      <c r="N24">
        <v>1</v>
      </c>
      <c r="P24" t="s">
        <v>188</v>
      </c>
      <c r="R24" t="s">
        <v>189</v>
      </c>
      <c r="Y24" t="b">
        <v>1</v>
      </c>
      <c r="Z24" t="b">
        <v>0</v>
      </c>
      <c r="AA24" t="b">
        <f t="shared" si="0"/>
        <v>0</v>
      </c>
      <c r="AB24" t="b">
        <v>0</v>
      </c>
    </row>
    <row r="25" spans="1:28" x14ac:dyDescent="0.25">
      <c r="A25" t="s">
        <v>190</v>
      </c>
      <c r="B25" t="s">
        <v>151</v>
      </c>
      <c r="C25" t="s">
        <v>191</v>
      </c>
      <c r="D25" t="s">
        <v>27</v>
      </c>
      <c r="E25" t="s">
        <v>192</v>
      </c>
      <c r="F25" t="s">
        <v>193</v>
      </c>
      <c r="G25">
        <v>1982</v>
      </c>
      <c r="H25" t="s">
        <v>194</v>
      </c>
      <c r="I25" t="s">
        <v>195</v>
      </c>
      <c r="J25">
        <v>7</v>
      </c>
      <c r="L25" t="s">
        <v>196</v>
      </c>
      <c r="M25">
        <v>15</v>
      </c>
      <c r="N25">
        <v>7</v>
      </c>
      <c r="P25" t="s">
        <v>197</v>
      </c>
      <c r="R25" t="s">
        <v>198</v>
      </c>
      <c r="Y25" t="b">
        <v>0</v>
      </c>
      <c r="Z25" t="b">
        <v>0</v>
      </c>
      <c r="AA25" t="b">
        <f t="shared" si="0"/>
        <v>0</v>
      </c>
      <c r="AB25" t="b">
        <v>1</v>
      </c>
    </row>
    <row r="26" spans="1:28" x14ac:dyDescent="0.25">
      <c r="A26" t="s">
        <v>199</v>
      </c>
      <c r="B26" t="s">
        <v>151</v>
      </c>
      <c r="C26" t="s">
        <v>200</v>
      </c>
      <c r="D26" t="s">
        <v>27</v>
      </c>
      <c r="E26" t="s">
        <v>201</v>
      </c>
      <c r="F26" t="s">
        <v>202</v>
      </c>
      <c r="G26">
        <v>1982</v>
      </c>
      <c r="H26" t="s">
        <v>203</v>
      </c>
      <c r="I26" t="s">
        <v>204</v>
      </c>
      <c r="J26">
        <v>7</v>
      </c>
      <c r="L26" t="s">
        <v>196</v>
      </c>
      <c r="M26">
        <v>15</v>
      </c>
      <c r="N26">
        <v>7</v>
      </c>
      <c r="P26" s="1" t="s">
        <v>205</v>
      </c>
      <c r="R26" t="s">
        <v>206</v>
      </c>
      <c r="Y26" t="b">
        <v>0</v>
      </c>
      <c r="Z26" t="b">
        <v>0</v>
      </c>
      <c r="AA26" t="b">
        <f t="shared" si="0"/>
        <v>0</v>
      </c>
      <c r="AB26" t="b">
        <v>1</v>
      </c>
    </row>
    <row r="27" spans="1:28" x14ac:dyDescent="0.25">
      <c r="A27" t="s">
        <v>207</v>
      </c>
      <c r="B27" t="s">
        <v>151</v>
      </c>
      <c r="C27" t="s">
        <v>208</v>
      </c>
      <c r="D27" t="s">
        <v>209</v>
      </c>
      <c r="E27" t="s">
        <v>210</v>
      </c>
      <c r="F27" t="s">
        <v>211</v>
      </c>
      <c r="G27">
        <v>2014</v>
      </c>
      <c r="H27" t="s">
        <v>212</v>
      </c>
      <c r="I27" t="s">
        <v>213</v>
      </c>
      <c r="J27">
        <v>5</v>
      </c>
      <c r="M27">
        <v>92</v>
      </c>
      <c r="P27" t="s">
        <v>214</v>
      </c>
      <c r="R27" t="s">
        <v>215</v>
      </c>
      <c r="U27" t="s">
        <v>216</v>
      </c>
      <c r="V27" t="s">
        <v>217</v>
      </c>
      <c r="W27" t="s">
        <v>218</v>
      </c>
      <c r="Y27" t="b">
        <v>0</v>
      </c>
      <c r="Z27" t="b">
        <v>0</v>
      </c>
      <c r="AA27" t="b">
        <f t="shared" si="0"/>
        <v>0</v>
      </c>
      <c r="AB27" t="b">
        <v>0</v>
      </c>
    </row>
    <row r="28" spans="1:28" x14ac:dyDescent="0.25">
      <c r="A28" t="s">
        <v>219</v>
      </c>
      <c r="B28" t="s">
        <v>151</v>
      </c>
      <c r="C28" t="s">
        <v>220</v>
      </c>
      <c r="D28" t="s">
        <v>209</v>
      </c>
      <c r="E28" t="s">
        <v>221</v>
      </c>
      <c r="F28" t="s">
        <v>222</v>
      </c>
      <c r="G28">
        <v>2009</v>
      </c>
      <c r="H28" t="s">
        <v>223</v>
      </c>
      <c r="J28">
        <v>5</v>
      </c>
      <c r="M28">
        <v>77</v>
      </c>
      <c r="P28" t="s">
        <v>224</v>
      </c>
      <c r="R28" t="s">
        <v>225</v>
      </c>
      <c r="U28" t="s">
        <v>216</v>
      </c>
      <c r="W28" t="s">
        <v>218</v>
      </c>
      <c r="Y28" t="b">
        <v>0</v>
      </c>
      <c r="Z28" t="b">
        <v>0</v>
      </c>
      <c r="AA28" t="b">
        <f t="shared" si="0"/>
        <v>0</v>
      </c>
      <c r="AB28" t="b">
        <v>0</v>
      </c>
    </row>
    <row r="29" spans="1:28" x14ac:dyDescent="0.25">
      <c r="A29" t="s">
        <v>226</v>
      </c>
      <c r="B29" t="s">
        <v>151</v>
      </c>
      <c r="C29" t="s">
        <v>227</v>
      </c>
      <c r="D29" t="s">
        <v>27</v>
      </c>
      <c r="E29" t="s">
        <v>228</v>
      </c>
      <c r="F29" t="s">
        <v>229</v>
      </c>
      <c r="G29">
        <v>2006</v>
      </c>
      <c r="H29" t="s">
        <v>230</v>
      </c>
      <c r="I29" t="s">
        <v>231</v>
      </c>
      <c r="J29">
        <v>7</v>
      </c>
      <c r="L29" t="s">
        <v>196</v>
      </c>
      <c r="M29">
        <v>39</v>
      </c>
      <c r="N29">
        <v>21</v>
      </c>
      <c r="P29" t="s">
        <v>232</v>
      </c>
      <c r="R29" t="s">
        <v>233</v>
      </c>
      <c r="Y29" t="b">
        <v>0</v>
      </c>
      <c r="Z29" t="b">
        <v>0</v>
      </c>
      <c r="AA29" t="b">
        <f t="shared" si="0"/>
        <v>0</v>
      </c>
      <c r="AB29" t="b">
        <v>1</v>
      </c>
    </row>
    <row r="30" spans="1:28" x14ac:dyDescent="0.25">
      <c r="A30" t="s">
        <v>234</v>
      </c>
      <c r="B30" t="s">
        <v>151</v>
      </c>
      <c r="C30" t="s">
        <v>235</v>
      </c>
      <c r="D30" t="s">
        <v>209</v>
      </c>
      <c r="E30" t="s">
        <v>236</v>
      </c>
      <c r="F30" t="s">
        <v>237</v>
      </c>
      <c r="G30">
        <v>2002</v>
      </c>
      <c r="H30" t="s">
        <v>238</v>
      </c>
      <c r="J30">
        <v>5</v>
      </c>
      <c r="P30" s="2" t="s">
        <v>239</v>
      </c>
      <c r="Q30" t="s">
        <v>240</v>
      </c>
      <c r="R30" t="s">
        <v>241</v>
      </c>
      <c r="S30" t="s">
        <v>242</v>
      </c>
      <c r="U30" t="s">
        <v>243</v>
      </c>
      <c r="V30" t="s">
        <v>244</v>
      </c>
      <c r="W30" t="s">
        <v>245</v>
      </c>
      <c r="Y30" t="b">
        <v>0</v>
      </c>
      <c r="Z30" t="b">
        <v>0</v>
      </c>
      <c r="AA30" t="b">
        <f t="shared" si="0"/>
        <v>0</v>
      </c>
      <c r="AB30" t="b">
        <v>1</v>
      </c>
    </row>
    <row r="31" spans="1:28" x14ac:dyDescent="0.25">
      <c r="A31" t="s">
        <v>246</v>
      </c>
      <c r="B31" t="s">
        <v>151</v>
      </c>
      <c r="C31" t="s">
        <v>247</v>
      </c>
      <c r="D31" t="s">
        <v>27</v>
      </c>
      <c r="E31" t="s">
        <v>248</v>
      </c>
      <c r="F31" t="s">
        <v>249</v>
      </c>
      <c r="G31">
        <v>2003</v>
      </c>
      <c r="H31" t="s">
        <v>250</v>
      </c>
      <c r="I31" t="s">
        <v>251</v>
      </c>
      <c r="J31">
        <v>7</v>
      </c>
      <c r="L31" t="s">
        <v>196</v>
      </c>
      <c r="M31">
        <v>36</v>
      </c>
      <c r="N31">
        <v>1</v>
      </c>
      <c r="P31" t="s">
        <v>252</v>
      </c>
      <c r="R31" t="s">
        <v>253</v>
      </c>
      <c r="Y31" t="b">
        <v>0</v>
      </c>
      <c r="Z31" t="b">
        <v>0</v>
      </c>
      <c r="AA31" t="b">
        <f t="shared" si="0"/>
        <v>0</v>
      </c>
      <c r="AB31" t="b">
        <v>1</v>
      </c>
    </row>
    <row r="32" spans="1:28" x14ac:dyDescent="0.25">
      <c r="A32" t="s">
        <v>254</v>
      </c>
      <c r="B32" t="s">
        <v>151</v>
      </c>
      <c r="C32" t="s">
        <v>255</v>
      </c>
      <c r="D32" t="s">
        <v>27</v>
      </c>
      <c r="E32" t="s">
        <v>256</v>
      </c>
      <c r="F32" t="s">
        <v>257</v>
      </c>
      <c r="G32">
        <v>2017</v>
      </c>
      <c r="H32" t="s">
        <v>258</v>
      </c>
      <c r="I32" t="s">
        <v>259</v>
      </c>
      <c r="J32">
        <v>7</v>
      </c>
      <c r="L32" t="s">
        <v>260</v>
      </c>
      <c r="P32" t="s">
        <v>261</v>
      </c>
      <c r="R32" t="s">
        <v>262</v>
      </c>
      <c r="Y32" t="b">
        <v>0</v>
      </c>
      <c r="Z32" t="b">
        <v>0</v>
      </c>
      <c r="AA32" t="b">
        <f t="shared" si="0"/>
        <v>0</v>
      </c>
      <c r="AB32" t="b">
        <v>0</v>
      </c>
    </row>
    <row r="33" spans="1:28" x14ac:dyDescent="0.25">
      <c r="A33" t="s">
        <v>263</v>
      </c>
      <c r="B33" t="s">
        <v>151</v>
      </c>
      <c r="C33" t="s">
        <v>264</v>
      </c>
      <c r="D33" t="s">
        <v>27</v>
      </c>
      <c r="E33" t="s">
        <v>265</v>
      </c>
      <c r="F33" t="s">
        <v>266</v>
      </c>
      <c r="G33">
        <v>2015</v>
      </c>
      <c r="H33" t="s">
        <v>267</v>
      </c>
      <c r="I33" t="s">
        <v>268</v>
      </c>
      <c r="J33">
        <v>7</v>
      </c>
      <c r="L33" t="s">
        <v>269</v>
      </c>
      <c r="M33">
        <v>48</v>
      </c>
      <c r="P33" t="s">
        <v>270</v>
      </c>
      <c r="R33" t="s">
        <v>271</v>
      </c>
      <c r="Y33" t="b">
        <v>0</v>
      </c>
      <c r="Z33" t="b">
        <v>0</v>
      </c>
      <c r="AA33" t="b">
        <f t="shared" si="0"/>
        <v>0</v>
      </c>
      <c r="AB33" t="b">
        <v>0</v>
      </c>
    </row>
    <row r="34" spans="1:28" x14ac:dyDescent="0.25">
      <c r="A34" t="s">
        <v>272</v>
      </c>
      <c r="B34" t="s">
        <v>151</v>
      </c>
      <c r="C34" t="s">
        <v>273</v>
      </c>
      <c r="D34" t="s">
        <v>27</v>
      </c>
      <c r="E34" t="s">
        <v>274</v>
      </c>
      <c r="F34" t="s">
        <v>275</v>
      </c>
      <c r="G34">
        <v>2017</v>
      </c>
      <c r="H34" t="s">
        <v>276</v>
      </c>
      <c r="I34" t="s">
        <v>277</v>
      </c>
      <c r="J34">
        <v>7</v>
      </c>
      <c r="L34" t="s">
        <v>278</v>
      </c>
      <c r="M34">
        <v>58</v>
      </c>
      <c r="P34" t="s">
        <v>279</v>
      </c>
      <c r="R34" t="s">
        <v>280</v>
      </c>
      <c r="Y34" t="b">
        <v>0</v>
      </c>
      <c r="Z34" t="b">
        <v>0</v>
      </c>
      <c r="AA34" t="b">
        <f t="shared" si="0"/>
        <v>0</v>
      </c>
      <c r="AB34" t="b">
        <v>0</v>
      </c>
    </row>
    <row r="35" spans="1:28" x14ac:dyDescent="0.25">
      <c r="A35" t="s">
        <v>281</v>
      </c>
      <c r="B35" t="s">
        <v>151</v>
      </c>
      <c r="C35" t="s">
        <v>282</v>
      </c>
      <c r="D35" t="s">
        <v>209</v>
      </c>
      <c r="E35" t="s">
        <v>283</v>
      </c>
      <c r="F35" t="s">
        <v>284</v>
      </c>
      <c r="G35">
        <v>1979</v>
      </c>
      <c r="H35" t="s">
        <v>285</v>
      </c>
      <c r="J35">
        <v>5</v>
      </c>
      <c r="K35" t="s">
        <v>286</v>
      </c>
      <c r="P35" t="s">
        <v>287</v>
      </c>
      <c r="R35" t="s">
        <v>288</v>
      </c>
      <c r="S35" t="s">
        <v>289</v>
      </c>
      <c r="V35" t="s">
        <v>290</v>
      </c>
      <c r="W35" t="s">
        <v>291</v>
      </c>
      <c r="Y35" t="b">
        <v>0</v>
      </c>
      <c r="Z35" t="b">
        <v>0</v>
      </c>
      <c r="AA35" t="b">
        <f t="shared" si="0"/>
        <v>0</v>
      </c>
      <c r="AB35" t="b">
        <v>1</v>
      </c>
    </row>
    <row r="36" spans="1:28" x14ac:dyDescent="0.25">
      <c r="A36" t="s">
        <v>292</v>
      </c>
      <c r="B36" t="s">
        <v>151</v>
      </c>
      <c r="C36" t="s">
        <v>293</v>
      </c>
      <c r="D36" t="s">
        <v>27</v>
      </c>
      <c r="E36" t="s">
        <v>283</v>
      </c>
      <c r="F36" t="s">
        <v>294</v>
      </c>
      <c r="G36">
        <v>1979</v>
      </c>
      <c r="H36" t="s">
        <v>295</v>
      </c>
      <c r="I36" t="s">
        <v>296</v>
      </c>
      <c r="J36">
        <v>7</v>
      </c>
      <c r="L36" t="s">
        <v>196</v>
      </c>
      <c r="M36">
        <v>12</v>
      </c>
      <c r="N36">
        <v>3</v>
      </c>
      <c r="P36" t="s">
        <v>287</v>
      </c>
      <c r="R36" t="s">
        <v>297</v>
      </c>
      <c r="Y36" t="b">
        <v>0</v>
      </c>
      <c r="Z36" t="b">
        <v>0</v>
      </c>
      <c r="AA36" t="b">
        <f t="shared" si="0"/>
        <v>0</v>
      </c>
      <c r="AB36" t="b">
        <v>1</v>
      </c>
    </row>
    <row r="37" spans="1:28" x14ac:dyDescent="0.25">
      <c r="A37" t="s">
        <v>298</v>
      </c>
      <c r="B37" t="s">
        <v>151</v>
      </c>
      <c r="C37" t="s">
        <v>299</v>
      </c>
      <c r="D37" t="s">
        <v>27</v>
      </c>
      <c r="E37" t="s">
        <v>300</v>
      </c>
      <c r="F37" t="s">
        <v>301</v>
      </c>
      <c r="G37">
        <v>2014</v>
      </c>
      <c r="H37" t="s">
        <v>302</v>
      </c>
      <c r="I37" t="s">
        <v>303</v>
      </c>
      <c r="J37">
        <v>7</v>
      </c>
      <c r="L37" t="s">
        <v>304</v>
      </c>
      <c r="M37">
        <v>82</v>
      </c>
      <c r="P37" t="s">
        <v>305</v>
      </c>
      <c r="R37" t="s">
        <v>306</v>
      </c>
      <c r="Y37" t="b">
        <v>0</v>
      </c>
      <c r="Z37" t="b">
        <v>0</v>
      </c>
      <c r="AA37" t="b">
        <f t="shared" si="0"/>
        <v>0</v>
      </c>
      <c r="AB37" t="b">
        <v>0</v>
      </c>
    </row>
    <row r="38" spans="1:28" x14ac:dyDescent="0.25">
      <c r="A38" t="s">
        <v>307</v>
      </c>
      <c r="B38" t="s">
        <v>151</v>
      </c>
      <c r="C38" t="s">
        <v>308</v>
      </c>
      <c r="D38" t="s">
        <v>27</v>
      </c>
      <c r="E38" t="s">
        <v>309</v>
      </c>
      <c r="F38" t="s">
        <v>310</v>
      </c>
      <c r="G38">
        <v>2014</v>
      </c>
      <c r="H38" t="s">
        <v>311</v>
      </c>
      <c r="I38" t="s">
        <v>312</v>
      </c>
      <c r="J38">
        <v>7</v>
      </c>
      <c r="L38" t="s">
        <v>313</v>
      </c>
      <c r="M38">
        <v>60</v>
      </c>
      <c r="N38">
        <v>7</v>
      </c>
      <c r="P38" t="s">
        <v>314</v>
      </c>
      <c r="R38" t="s">
        <v>315</v>
      </c>
      <c r="Y38" t="b">
        <v>0</v>
      </c>
      <c r="Z38" t="b">
        <v>0</v>
      </c>
      <c r="AA38" t="b">
        <f t="shared" si="0"/>
        <v>0</v>
      </c>
      <c r="AB38" t="b">
        <v>0</v>
      </c>
    </row>
    <row r="39" spans="1:28" x14ac:dyDescent="0.25">
      <c r="A39" t="s">
        <v>316</v>
      </c>
      <c r="B39" t="s">
        <v>151</v>
      </c>
      <c r="C39" t="s">
        <v>317</v>
      </c>
      <c r="D39" t="s">
        <v>27</v>
      </c>
      <c r="E39" t="s">
        <v>318</v>
      </c>
      <c r="F39" t="s">
        <v>319</v>
      </c>
      <c r="G39">
        <v>1979</v>
      </c>
      <c r="H39" t="s">
        <v>320</v>
      </c>
      <c r="I39" t="s">
        <v>321</v>
      </c>
      <c r="J39">
        <v>7</v>
      </c>
      <c r="L39" t="s">
        <v>196</v>
      </c>
      <c r="M39">
        <v>12</v>
      </c>
      <c r="N39">
        <v>9</v>
      </c>
      <c r="P39" t="s">
        <v>322</v>
      </c>
      <c r="R39" t="s">
        <v>323</v>
      </c>
      <c r="Y39" t="b">
        <v>0</v>
      </c>
      <c r="Z39" t="b">
        <v>0</v>
      </c>
      <c r="AA39" t="b">
        <f t="shared" si="0"/>
        <v>0</v>
      </c>
      <c r="AB39" t="b">
        <v>1</v>
      </c>
    </row>
    <row r="40" spans="1:28" x14ac:dyDescent="0.25">
      <c r="A40" t="s">
        <v>324</v>
      </c>
      <c r="B40" t="s">
        <v>151</v>
      </c>
      <c r="C40" t="s">
        <v>325</v>
      </c>
      <c r="D40" t="s">
        <v>209</v>
      </c>
      <c r="E40" t="s">
        <v>326</v>
      </c>
      <c r="F40" t="s">
        <v>327</v>
      </c>
      <c r="G40">
        <v>2014</v>
      </c>
      <c r="H40" t="s">
        <v>328</v>
      </c>
      <c r="I40" t="s">
        <v>329</v>
      </c>
      <c r="J40">
        <v>5</v>
      </c>
      <c r="K40" t="s">
        <v>330</v>
      </c>
      <c r="P40" t="s">
        <v>331</v>
      </c>
      <c r="Q40" t="s">
        <v>332</v>
      </c>
      <c r="R40" t="s">
        <v>333</v>
      </c>
      <c r="S40" t="s">
        <v>334</v>
      </c>
      <c r="T40" t="s">
        <v>335</v>
      </c>
      <c r="V40" t="s">
        <v>326</v>
      </c>
      <c r="W40" t="s">
        <v>336</v>
      </c>
      <c r="Y40" t="b">
        <v>0</v>
      </c>
      <c r="Z40" t="b">
        <v>0</v>
      </c>
      <c r="AA40" t="b">
        <f t="shared" si="0"/>
        <v>0</v>
      </c>
      <c r="AB40" t="b">
        <v>0</v>
      </c>
    </row>
    <row r="41" spans="1:28" x14ac:dyDescent="0.25">
      <c r="A41" t="s">
        <v>337</v>
      </c>
      <c r="B41" t="s">
        <v>151</v>
      </c>
      <c r="C41" t="s">
        <v>338</v>
      </c>
      <c r="D41" t="s">
        <v>27</v>
      </c>
      <c r="E41" t="s">
        <v>339</v>
      </c>
      <c r="F41" t="s">
        <v>340</v>
      </c>
      <c r="G41">
        <v>2014</v>
      </c>
      <c r="H41" t="s">
        <v>341</v>
      </c>
      <c r="I41" t="s">
        <v>342</v>
      </c>
      <c r="J41">
        <v>7</v>
      </c>
      <c r="L41" t="s">
        <v>343</v>
      </c>
      <c r="M41">
        <v>74</v>
      </c>
      <c r="N41">
        <v>4</v>
      </c>
      <c r="P41" t="s">
        <v>344</v>
      </c>
      <c r="R41" t="s">
        <v>345</v>
      </c>
      <c r="Y41" t="b">
        <v>0</v>
      </c>
      <c r="Z41" t="b">
        <v>0</v>
      </c>
      <c r="AA41" t="b">
        <f t="shared" si="0"/>
        <v>0</v>
      </c>
      <c r="AB41" t="b">
        <v>0</v>
      </c>
    </row>
    <row r="42" spans="1:28" x14ac:dyDescent="0.25">
      <c r="A42" t="s">
        <v>346</v>
      </c>
      <c r="B42" t="s">
        <v>151</v>
      </c>
      <c r="C42" t="s">
        <v>347</v>
      </c>
      <c r="D42" t="s">
        <v>27</v>
      </c>
      <c r="E42" t="s">
        <v>348</v>
      </c>
      <c r="F42" t="s">
        <v>349</v>
      </c>
      <c r="G42">
        <v>2003</v>
      </c>
      <c r="H42" t="s">
        <v>350</v>
      </c>
      <c r="I42" t="s">
        <v>351</v>
      </c>
      <c r="J42">
        <v>7</v>
      </c>
      <c r="L42" t="s">
        <v>196</v>
      </c>
      <c r="M42">
        <v>36</v>
      </c>
      <c r="N42">
        <v>1</v>
      </c>
      <c r="P42" t="s">
        <v>352</v>
      </c>
      <c r="R42" t="s">
        <v>353</v>
      </c>
      <c r="Y42" t="b">
        <v>0</v>
      </c>
      <c r="Z42" t="b">
        <v>0</v>
      </c>
      <c r="AA42" t="b">
        <f t="shared" si="0"/>
        <v>0</v>
      </c>
      <c r="AB42" t="b">
        <v>1</v>
      </c>
    </row>
    <row r="43" spans="1:28" x14ac:dyDescent="0.25">
      <c r="A43" t="s">
        <v>354</v>
      </c>
      <c r="B43" t="s">
        <v>151</v>
      </c>
      <c r="C43" t="s">
        <v>355</v>
      </c>
      <c r="D43" t="s">
        <v>209</v>
      </c>
      <c r="E43" t="s">
        <v>356</v>
      </c>
      <c r="F43" t="s">
        <v>357</v>
      </c>
      <c r="G43">
        <v>2014</v>
      </c>
      <c r="H43" t="s">
        <v>358</v>
      </c>
      <c r="I43" t="s">
        <v>359</v>
      </c>
      <c r="J43">
        <v>5</v>
      </c>
      <c r="K43" t="s">
        <v>360</v>
      </c>
      <c r="P43" t="s">
        <v>361</v>
      </c>
      <c r="Q43" t="s">
        <v>362</v>
      </c>
      <c r="R43" t="s">
        <v>363</v>
      </c>
      <c r="S43" t="s">
        <v>364</v>
      </c>
      <c r="T43" t="s">
        <v>335</v>
      </c>
      <c r="V43" t="s">
        <v>356</v>
      </c>
      <c r="W43" t="s">
        <v>245</v>
      </c>
      <c r="Y43" t="b">
        <v>0</v>
      </c>
      <c r="Z43" t="b">
        <v>0</v>
      </c>
      <c r="AA43" t="b">
        <f t="shared" si="0"/>
        <v>0</v>
      </c>
      <c r="AB43" t="b">
        <v>0</v>
      </c>
    </row>
    <row r="44" spans="1:28" x14ac:dyDescent="0.25">
      <c r="A44" t="s">
        <v>365</v>
      </c>
      <c r="B44" t="s">
        <v>151</v>
      </c>
      <c r="C44" t="s">
        <v>366</v>
      </c>
      <c r="D44" t="s">
        <v>209</v>
      </c>
      <c r="E44" t="s">
        <v>367</v>
      </c>
      <c r="F44" t="s">
        <v>368</v>
      </c>
      <c r="G44">
        <v>2002</v>
      </c>
      <c r="H44" t="s">
        <v>369</v>
      </c>
      <c r="J44">
        <v>5</v>
      </c>
      <c r="P44" t="s">
        <v>370</v>
      </c>
      <c r="Q44" t="s">
        <v>240</v>
      </c>
      <c r="R44" t="s">
        <v>371</v>
      </c>
      <c r="S44" t="s">
        <v>242</v>
      </c>
      <c r="U44" t="s">
        <v>243</v>
      </c>
      <c r="V44" t="s">
        <v>244</v>
      </c>
      <c r="W44" t="s">
        <v>245</v>
      </c>
      <c r="Y44" t="b">
        <v>0</v>
      </c>
      <c r="Z44" t="b">
        <v>0</v>
      </c>
      <c r="AA44" t="b">
        <f t="shared" si="0"/>
        <v>0</v>
      </c>
      <c r="AB44" t="b">
        <v>1</v>
      </c>
    </row>
    <row r="45" spans="1:28" x14ac:dyDescent="0.25">
      <c r="A45" t="s">
        <v>372</v>
      </c>
      <c r="B45" t="s">
        <v>151</v>
      </c>
      <c r="C45" t="s">
        <v>373</v>
      </c>
      <c r="D45" t="s">
        <v>209</v>
      </c>
      <c r="E45" t="s">
        <v>374</v>
      </c>
      <c r="F45" t="s">
        <v>375</v>
      </c>
      <c r="G45">
        <v>2002</v>
      </c>
      <c r="H45" t="s">
        <v>376</v>
      </c>
      <c r="I45" t="s">
        <v>377</v>
      </c>
      <c r="J45">
        <v>5</v>
      </c>
      <c r="P45" t="s">
        <v>378</v>
      </c>
      <c r="Q45" t="s">
        <v>240</v>
      </c>
      <c r="R45" t="s">
        <v>379</v>
      </c>
      <c r="S45" t="s">
        <v>242</v>
      </c>
      <c r="U45" t="s">
        <v>243</v>
      </c>
      <c r="V45" t="s">
        <v>244</v>
      </c>
      <c r="W45" t="s">
        <v>245</v>
      </c>
      <c r="Y45" t="b">
        <v>0</v>
      </c>
      <c r="Z45" t="b">
        <v>0</v>
      </c>
      <c r="AA45" t="b">
        <f t="shared" si="0"/>
        <v>0</v>
      </c>
      <c r="AB45" t="b">
        <v>1</v>
      </c>
    </row>
    <row r="46" spans="1:28" x14ac:dyDescent="0.25">
      <c r="A46" t="s">
        <v>380</v>
      </c>
      <c r="B46" t="s">
        <v>151</v>
      </c>
      <c r="C46" t="s">
        <v>381</v>
      </c>
      <c r="D46" t="s">
        <v>27</v>
      </c>
      <c r="E46" t="s">
        <v>382</v>
      </c>
      <c r="F46" t="s">
        <v>383</v>
      </c>
      <c r="G46">
        <v>1996</v>
      </c>
      <c r="H46" t="s">
        <v>384</v>
      </c>
      <c r="I46" t="s">
        <v>385</v>
      </c>
      <c r="J46">
        <v>7</v>
      </c>
      <c r="L46" t="s">
        <v>196</v>
      </c>
      <c r="M46">
        <v>29</v>
      </c>
      <c r="N46">
        <v>1</v>
      </c>
      <c r="P46" s="1" t="s">
        <v>386</v>
      </c>
      <c r="R46" t="s">
        <v>387</v>
      </c>
      <c r="Y46" t="b">
        <v>0</v>
      </c>
      <c r="Z46" t="b">
        <v>0</v>
      </c>
      <c r="AA46" t="b">
        <f t="shared" si="0"/>
        <v>0</v>
      </c>
      <c r="AB46" t="b">
        <v>1</v>
      </c>
    </row>
    <row r="47" spans="1:28" x14ac:dyDescent="0.25">
      <c r="A47" t="s">
        <v>388</v>
      </c>
      <c r="B47" t="s">
        <v>151</v>
      </c>
      <c r="C47" t="s">
        <v>389</v>
      </c>
      <c r="D47" t="s">
        <v>27</v>
      </c>
      <c r="E47" t="s">
        <v>390</v>
      </c>
      <c r="F47" t="s">
        <v>391</v>
      </c>
      <c r="G47">
        <v>2017</v>
      </c>
      <c r="H47" t="s">
        <v>392</v>
      </c>
      <c r="I47" t="s">
        <v>393</v>
      </c>
      <c r="J47">
        <v>7</v>
      </c>
      <c r="L47" t="s">
        <v>394</v>
      </c>
      <c r="M47">
        <v>81</v>
      </c>
      <c r="P47" t="s">
        <v>395</v>
      </c>
      <c r="R47" t="s">
        <v>396</v>
      </c>
      <c r="Y47" t="b">
        <v>0</v>
      </c>
      <c r="Z47" t="b">
        <v>0</v>
      </c>
      <c r="AA47" t="b">
        <f t="shared" si="0"/>
        <v>0</v>
      </c>
      <c r="AB47" t="b">
        <v>0</v>
      </c>
    </row>
    <row r="48" spans="1:28" x14ac:dyDescent="0.25">
      <c r="A48" t="s">
        <v>397</v>
      </c>
      <c r="B48" t="s">
        <v>151</v>
      </c>
      <c r="C48" t="s">
        <v>398</v>
      </c>
      <c r="D48" t="s">
        <v>27</v>
      </c>
      <c r="E48" t="s">
        <v>399</v>
      </c>
      <c r="F48" t="s">
        <v>400</v>
      </c>
      <c r="G48">
        <v>2016</v>
      </c>
      <c r="H48" t="s">
        <v>401</v>
      </c>
      <c r="I48" t="s">
        <v>402</v>
      </c>
      <c r="J48">
        <v>7</v>
      </c>
      <c r="L48" t="s">
        <v>174</v>
      </c>
      <c r="M48" t="s">
        <v>403</v>
      </c>
      <c r="P48" t="s">
        <v>404</v>
      </c>
      <c r="R48" t="s">
        <v>405</v>
      </c>
      <c r="Y48" t="b">
        <v>0</v>
      </c>
      <c r="Z48" t="b">
        <v>0</v>
      </c>
      <c r="AA48" t="b">
        <f t="shared" si="0"/>
        <v>0</v>
      </c>
      <c r="AB48" t="b">
        <v>0</v>
      </c>
    </row>
    <row r="49" spans="1:28" x14ac:dyDescent="0.25">
      <c r="A49" t="s">
        <v>406</v>
      </c>
      <c r="B49" t="s">
        <v>54</v>
      </c>
      <c r="C49" t="s">
        <v>407</v>
      </c>
      <c r="D49" t="s">
        <v>80</v>
      </c>
      <c r="E49" t="s">
        <v>408</v>
      </c>
      <c r="F49" t="s">
        <v>409</v>
      </c>
      <c r="G49">
        <v>1998</v>
      </c>
      <c r="H49" t="s">
        <v>410</v>
      </c>
      <c r="J49">
        <v>5</v>
      </c>
      <c r="K49" t="s">
        <v>411</v>
      </c>
      <c r="P49" t="s">
        <v>412</v>
      </c>
      <c r="Q49" t="s">
        <v>413</v>
      </c>
      <c r="R49" t="s">
        <v>414</v>
      </c>
      <c r="S49" t="s">
        <v>415</v>
      </c>
      <c r="V49" t="s">
        <v>408</v>
      </c>
      <c r="W49" t="s">
        <v>416</v>
      </c>
      <c r="Y49" t="b">
        <v>0</v>
      </c>
      <c r="Z49" t="b">
        <v>0</v>
      </c>
      <c r="AA49" t="b">
        <f t="shared" si="0"/>
        <v>0</v>
      </c>
      <c r="AB49" t="b">
        <v>1</v>
      </c>
    </row>
    <row r="50" spans="1:28" x14ac:dyDescent="0.25">
      <c r="A50">
        <v>600341</v>
      </c>
      <c r="B50" t="s">
        <v>25</v>
      </c>
      <c r="C50" t="s">
        <v>417</v>
      </c>
      <c r="D50" t="s">
        <v>45</v>
      </c>
      <c r="E50" t="s">
        <v>418</v>
      </c>
      <c r="F50" t="s">
        <v>419</v>
      </c>
      <c r="G50">
        <v>1997</v>
      </c>
      <c r="H50" t="s">
        <v>420</v>
      </c>
      <c r="I50" t="s">
        <v>421</v>
      </c>
      <c r="J50">
        <v>6</v>
      </c>
      <c r="O50" t="s">
        <v>76</v>
      </c>
      <c r="P50" t="s">
        <v>422</v>
      </c>
      <c r="S50" t="s">
        <v>423</v>
      </c>
      <c r="Y50" t="b">
        <v>0</v>
      </c>
      <c r="Z50" t="b">
        <v>0</v>
      </c>
      <c r="AA50" t="b">
        <f t="shared" si="0"/>
        <v>0</v>
      </c>
      <c r="AB50" t="b">
        <v>1</v>
      </c>
    </row>
    <row r="51" spans="1:28" x14ac:dyDescent="0.25">
      <c r="A51">
        <v>1331273</v>
      </c>
      <c r="B51" t="s">
        <v>25</v>
      </c>
      <c r="C51" t="s">
        <v>424</v>
      </c>
      <c r="D51" t="s">
        <v>27</v>
      </c>
      <c r="E51" t="s">
        <v>425</v>
      </c>
      <c r="F51" t="s">
        <v>426</v>
      </c>
      <c r="G51">
        <v>2004</v>
      </c>
      <c r="H51" t="s">
        <v>427</v>
      </c>
      <c r="I51" t="s">
        <v>428</v>
      </c>
      <c r="J51">
        <v>7</v>
      </c>
      <c r="L51" t="s">
        <v>429</v>
      </c>
      <c r="M51">
        <v>24</v>
      </c>
      <c r="N51">
        <v>4</v>
      </c>
      <c r="O51" t="s">
        <v>430</v>
      </c>
      <c r="P51" s="2">
        <v>44835</v>
      </c>
      <c r="Y51" t="b">
        <v>0</v>
      </c>
      <c r="Z51" t="b">
        <v>0</v>
      </c>
      <c r="AA51" t="b">
        <f t="shared" si="0"/>
        <v>0</v>
      </c>
      <c r="AB51" t="b">
        <v>1</v>
      </c>
    </row>
    <row r="52" spans="1:28" x14ac:dyDescent="0.25">
      <c r="A52" t="s">
        <v>431</v>
      </c>
      <c r="B52" t="s">
        <v>54</v>
      </c>
      <c r="C52" t="s">
        <v>432</v>
      </c>
      <c r="D52" t="s">
        <v>80</v>
      </c>
      <c r="E52" t="s">
        <v>433</v>
      </c>
      <c r="F52" t="s">
        <v>434</v>
      </c>
      <c r="G52">
        <v>2012</v>
      </c>
      <c r="H52" t="s">
        <v>435</v>
      </c>
      <c r="J52">
        <v>5</v>
      </c>
      <c r="K52" t="s">
        <v>436</v>
      </c>
      <c r="P52" t="s">
        <v>437</v>
      </c>
      <c r="Q52" t="s">
        <v>438</v>
      </c>
      <c r="R52" t="s">
        <v>439</v>
      </c>
      <c r="S52" t="s">
        <v>440</v>
      </c>
      <c r="W52" t="s">
        <v>441</v>
      </c>
      <c r="Y52" t="b">
        <v>0</v>
      </c>
      <c r="Z52" t="b">
        <v>0</v>
      </c>
      <c r="AA52" t="b">
        <f t="shared" si="0"/>
        <v>0</v>
      </c>
      <c r="AB52" t="b">
        <v>0</v>
      </c>
    </row>
    <row r="53" spans="1:28" x14ac:dyDescent="0.25">
      <c r="A53" t="s">
        <v>442</v>
      </c>
      <c r="B53" t="s">
        <v>54</v>
      </c>
      <c r="C53" t="s">
        <v>443</v>
      </c>
      <c r="D53" t="s">
        <v>80</v>
      </c>
      <c r="E53" t="s">
        <v>444</v>
      </c>
      <c r="F53" t="s">
        <v>445</v>
      </c>
      <c r="G53">
        <v>1992</v>
      </c>
      <c r="H53" t="s">
        <v>446</v>
      </c>
      <c r="J53">
        <v>5</v>
      </c>
      <c r="K53" t="s">
        <v>447</v>
      </c>
      <c r="P53" t="s">
        <v>448</v>
      </c>
      <c r="Q53" t="s">
        <v>86</v>
      </c>
      <c r="R53" t="s">
        <v>449</v>
      </c>
      <c r="S53" t="s">
        <v>450</v>
      </c>
      <c r="W53" t="s">
        <v>90</v>
      </c>
      <c r="Y53" t="b">
        <v>0</v>
      </c>
      <c r="Z53" t="b">
        <v>0</v>
      </c>
      <c r="AA53" t="b">
        <f t="shared" si="0"/>
        <v>0</v>
      </c>
      <c r="AB53" t="b">
        <v>1</v>
      </c>
    </row>
    <row r="54" spans="1:28" x14ac:dyDescent="0.25">
      <c r="A54">
        <v>4678868</v>
      </c>
      <c r="B54" t="s">
        <v>25</v>
      </c>
      <c r="C54" t="s">
        <v>451</v>
      </c>
      <c r="D54" t="s">
        <v>45</v>
      </c>
      <c r="E54" t="s">
        <v>452</v>
      </c>
      <c r="F54" t="s">
        <v>453</v>
      </c>
      <c r="G54">
        <v>2008</v>
      </c>
      <c r="H54" t="s">
        <v>454</v>
      </c>
      <c r="I54" t="s">
        <v>455</v>
      </c>
      <c r="J54">
        <v>6</v>
      </c>
      <c r="O54" t="s">
        <v>33</v>
      </c>
      <c r="P54" s="1">
        <v>42826</v>
      </c>
      <c r="S54" t="s">
        <v>456</v>
      </c>
      <c r="Y54" t="b">
        <v>0</v>
      </c>
      <c r="Z54" t="b">
        <v>0</v>
      </c>
      <c r="AA54" t="b">
        <f t="shared" si="0"/>
        <v>0</v>
      </c>
      <c r="AB54" t="b">
        <v>0</v>
      </c>
    </row>
    <row r="55" spans="1:28" x14ac:dyDescent="0.25">
      <c r="A55" t="s">
        <v>457</v>
      </c>
      <c r="B55" t="s">
        <v>151</v>
      </c>
      <c r="C55" t="s">
        <v>458</v>
      </c>
      <c r="D55" t="s">
        <v>27</v>
      </c>
      <c r="E55" t="s">
        <v>459</v>
      </c>
      <c r="F55" t="s">
        <v>460</v>
      </c>
      <c r="G55">
        <v>1988</v>
      </c>
      <c r="H55" t="s">
        <v>461</v>
      </c>
      <c r="J55">
        <v>7</v>
      </c>
      <c r="L55" t="s">
        <v>462</v>
      </c>
      <c r="M55">
        <v>24</v>
      </c>
      <c r="N55" t="s">
        <v>463</v>
      </c>
      <c r="P55" t="s">
        <v>464</v>
      </c>
      <c r="R55" t="s">
        <v>465</v>
      </c>
      <c r="Y55" t="b">
        <v>0</v>
      </c>
      <c r="Z55" t="b">
        <v>0</v>
      </c>
      <c r="AA55" t="b">
        <f t="shared" si="0"/>
        <v>0</v>
      </c>
      <c r="AB55" t="b">
        <v>1</v>
      </c>
    </row>
    <row r="56" spans="1:28" x14ac:dyDescent="0.25">
      <c r="A56">
        <v>1676639</v>
      </c>
      <c r="B56" t="s">
        <v>25</v>
      </c>
      <c r="C56" t="s">
        <v>466</v>
      </c>
      <c r="D56" t="s">
        <v>27</v>
      </c>
      <c r="E56" t="s">
        <v>467</v>
      </c>
      <c r="F56" t="s">
        <v>468</v>
      </c>
      <c r="G56">
        <v>1985</v>
      </c>
      <c r="H56" t="s">
        <v>469</v>
      </c>
      <c r="I56" t="s">
        <v>470</v>
      </c>
      <c r="J56">
        <v>7</v>
      </c>
      <c r="L56" t="s">
        <v>32</v>
      </c>
      <c r="M56" t="s">
        <v>471</v>
      </c>
      <c r="N56">
        <v>9</v>
      </c>
      <c r="O56" t="s">
        <v>472</v>
      </c>
      <c r="P56" t="s">
        <v>473</v>
      </c>
      <c r="Y56" t="b">
        <v>0</v>
      </c>
      <c r="Z56" t="b">
        <v>0</v>
      </c>
      <c r="AA56" t="b">
        <f t="shared" si="0"/>
        <v>0</v>
      </c>
      <c r="AB56" t="b">
        <v>1</v>
      </c>
    </row>
    <row r="57" spans="1:28" x14ac:dyDescent="0.25">
      <c r="A57" t="s">
        <v>474</v>
      </c>
      <c r="B57" t="s">
        <v>54</v>
      </c>
      <c r="C57" t="s">
        <v>475</v>
      </c>
      <c r="D57" t="s">
        <v>27</v>
      </c>
      <c r="E57" t="s">
        <v>476</v>
      </c>
      <c r="F57" t="s">
        <v>477</v>
      </c>
      <c r="G57">
        <v>1989</v>
      </c>
      <c r="H57" t="s">
        <v>478</v>
      </c>
      <c r="J57">
        <v>7</v>
      </c>
      <c r="L57" t="s">
        <v>479</v>
      </c>
      <c r="M57">
        <v>3</v>
      </c>
      <c r="N57">
        <v>4</v>
      </c>
      <c r="O57" t="s">
        <v>124</v>
      </c>
      <c r="P57" t="s">
        <v>480</v>
      </c>
      <c r="R57" t="s">
        <v>481</v>
      </c>
      <c r="Y57" t="b">
        <v>0</v>
      </c>
      <c r="Z57" t="b">
        <v>0</v>
      </c>
      <c r="AA57" t="b">
        <f t="shared" si="0"/>
        <v>0</v>
      </c>
      <c r="AB57" t="b">
        <v>1</v>
      </c>
    </row>
    <row r="58" spans="1:28" x14ac:dyDescent="0.25">
      <c r="A58" t="s">
        <v>482</v>
      </c>
      <c r="B58" t="s">
        <v>54</v>
      </c>
      <c r="C58" t="s">
        <v>483</v>
      </c>
      <c r="D58" t="s">
        <v>27</v>
      </c>
      <c r="E58" t="s">
        <v>484</v>
      </c>
      <c r="F58" t="s">
        <v>485</v>
      </c>
      <c r="G58">
        <v>2011</v>
      </c>
      <c r="H58" t="s">
        <v>486</v>
      </c>
      <c r="J58">
        <v>7</v>
      </c>
      <c r="L58" t="s">
        <v>487</v>
      </c>
      <c r="M58">
        <v>7</v>
      </c>
      <c r="N58">
        <v>1</v>
      </c>
      <c r="O58" t="s">
        <v>60</v>
      </c>
      <c r="P58" t="s">
        <v>488</v>
      </c>
      <c r="R58" t="s">
        <v>489</v>
      </c>
      <c r="Y58" t="b">
        <v>0</v>
      </c>
      <c r="Z58" t="b">
        <v>0</v>
      </c>
      <c r="AA58" t="b">
        <f t="shared" si="0"/>
        <v>0</v>
      </c>
      <c r="AB58" t="b">
        <v>0</v>
      </c>
    </row>
    <row r="59" spans="1:28" x14ac:dyDescent="0.25">
      <c r="A59" t="s">
        <v>490</v>
      </c>
      <c r="B59" t="s">
        <v>186</v>
      </c>
      <c r="D59" t="s">
        <v>27</v>
      </c>
      <c r="E59" t="s">
        <v>491</v>
      </c>
      <c r="F59" t="s">
        <v>492</v>
      </c>
      <c r="G59">
        <v>2001</v>
      </c>
      <c r="H59" t="s">
        <v>493</v>
      </c>
      <c r="J59">
        <v>7</v>
      </c>
      <c r="L59" t="s">
        <v>494</v>
      </c>
      <c r="M59">
        <v>2218</v>
      </c>
      <c r="P59" s="1" t="s">
        <v>495</v>
      </c>
      <c r="R59" t="s">
        <v>496</v>
      </c>
      <c r="Y59" t="b">
        <v>0</v>
      </c>
      <c r="Z59" t="b">
        <v>1</v>
      </c>
      <c r="AA59" t="b">
        <f t="shared" si="0"/>
        <v>0</v>
      </c>
      <c r="AB59" t="b">
        <v>1</v>
      </c>
    </row>
    <row r="60" spans="1:28" x14ac:dyDescent="0.25">
      <c r="A60">
        <v>385970</v>
      </c>
      <c r="B60" t="s">
        <v>25</v>
      </c>
      <c r="C60" t="s">
        <v>497</v>
      </c>
      <c r="D60" t="s">
        <v>27</v>
      </c>
      <c r="E60" t="s">
        <v>498</v>
      </c>
      <c r="F60" t="s">
        <v>499</v>
      </c>
      <c r="G60">
        <v>1995</v>
      </c>
      <c r="H60" t="s">
        <v>500</v>
      </c>
      <c r="I60" t="s">
        <v>501</v>
      </c>
      <c r="J60">
        <v>7</v>
      </c>
      <c r="L60" t="s">
        <v>40</v>
      </c>
      <c r="M60">
        <v>21</v>
      </c>
      <c r="N60">
        <v>4</v>
      </c>
      <c r="O60" t="s">
        <v>502</v>
      </c>
      <c r="P60" s="1" t="s">
        <v>503</v>
      </c>
      <c r="Y60" t="b">
        <v>0</v>
      </c>
      <c r="Z60" t="b">
        <v>0</v>
      </c>
      <c r="AA60" t="b">
        <f t="shared" si="0"/>
        <v>0</v>
      </c>
      <c r="AB60" t="b">
        <v>1</v>
      </c>
    </row>
    <row r="61" spans="1:28" x14ac:dyDescent="0.25">
      <c r="A61">
        <v>1594806</v>
      </c>
      <c r="B61" t="s">
        <v>25</v>
      </c>
      <c r="C61" t="s">
        <v>504</v>
      </c>
      <c r="D61" t="s">
        <v>45</v>
      </c>
      <c r="E61" t="s">
        <v>505</v>
      </c>
      <c r="F61" t="s">
        <v>506</v>
      </c>
      <c r="G61">
        <v>2006</v>
      </c>
      <c r="H61" t="s">
        <v>507</v>
      </c>
      <c r="I61" t="s">
        <v>508</v>
      </c>
      <c r="J61">
        <v>6</v>
      </c>
      <c r="O61" t="s">
        <v>76</v>
      </c>
      <c r="P61" t="s">
        <v>509</v>
      </c>
      <c r="S61" t="s">
        <v>510</v>
      </c>
      <c r="Y61" t="b">
        <v>0</v>
      </c>
      <c r="Z61" t="b">
        <v>0</v>
      </c>
      <c r="AA61" t="b">
        <f t="shared" si="0"/>
        <v>0</v>
      </c>
      <c r="AB61" t="b">
        <v>1</v>
      </c>
    </row>
    <row r="62" spans="1:28" x14ac:dyDescent="0.25">
      <c r="A62">
        <v>7383583</v>
      </c>
      <c r="B62" t="s">
        <v>25</v>
      </c>
      <c r="C62" t="s">
        <v>511</v>
      </c>
      <c r="D62" t="s">
        <v>45</v>
      </c>
      <c r="E62" t="s">
        <v>512</v>
      </c>
      <c r="F62" t="s">
        <v>513</v>
      </c>
      <c r="G62">
        <v>2015</v>
      </c>
      <c r="H62" t="s">
        <v>514</v>
      </c>
      <c r="I62" t="s">
        <v>515</v>
      </c>
      <c r="J62">
        <v>6</v>
      </c>
      <c r="O62" t="s">
        <v>124</v>
      </c>
      <c r="P62" t="s">
        <v>516</v>
      </c>
      <c r="S62" t="s">
        <v>517</v>
      </c>
      <c r="Y62" t="b">
        <v>0</v>
      </c>
      <c r="Z62" t="b">
        <v>0</v>
      </c>
      <c r="AA62" t="b">
        <f t="shared" si="0"/>
        <v>0</v>
      </c>
      <c r="AB62" t="b">
        <v>0</v>
      </c>
    </row>
    <row r="63" spans="1:28" x14ac:dyDescent="0.25">
      <c r="A63" t="s">
        <v>518</v>
      </c>
      <c r="B63" t="s">
        <v>54</v>
      </c>
      <c r="C63" t="s">
        <v>519</v>
      </c>
      <c r="D63" t="s">
        <v>80</v>
      </c>
      <c r="E63" t="s">
        <v>520</v>
      </c>
      <c r="F63" t="s">
        <v>521</v>
      </c>
      <c r="G63">
        <v>2008</v>
      </c>
      <c r="H63" t="s">
        <v>522</v>
      </c>
      <c r="J63">
        <v>5</v>
      </c>
      <c r="K63" t="s">
        <v>523</v>
      </c>
      <c r="P63" t="s">
        <v>524</v>
      </c>
      <c r="Q63" t="s">
        <v>86</v>
      </c>
      <c r="R63" t="s">
        <v>525</v>
      </c>
      <c r="S63" t="s">
        <v>526</v>
      </c>
      <c r="V63" t="s">
        <v>527</v>
      </c>
      <c r="W63" t="s">
        <v>90</v>
      </c>
      <c r="Y63" t="b">
        <v>0</v>
      </c>
      <c r="Z63" t="b">
        <v>0</v>
      </c>
      <c r="AA63" t="b">
        <f t="shared" si="0"/>
        <v>0</v>
      </c>
      <c r="AB63" t="b">
        <v>0</v>
      </c>
    </row>
    <row r="64" spans="1:28" x14ac:dyDescent="0.25">
      <c r="A64" t="s">
        <v>528</v>
      </c>
      <c r="B64" t="s">
        <v>151</v>
      </c>
      <c r="C64" t="s">
        <v>529</v>
      </c>
      <c r="D64" t="s">
        <v>27</v>
      </c>
      <c r="E64" t="s">
        <v>530</v>
      </c>
      <c r="F64" t="s">
        <v>531</v>
      </c>
      <c r="G64">
        <v>1990</v>
      </c>
      <c r="H64" t="s">
        <v>532</v>
      </c>
      <c r="I64" t="s">
        <v>533</v>
      </c>
      <c r="J64">
        <v>7</v>
      </c>
      <c r="L64" t="s">
        <v>174</v>
      </c>
      <c r="M64">
        <v>14</v>
      </c>
      <c r="N64">
        <v>3</v>
      </c>
      <c r="P64" t="s">
        <v>534</v>
      </c>
      <c r="R64" t="s">
        <v>535</v>
      </c>
      <c r="Y64" t="b">
        <v>0</v>
      </c>
      <c r="Z64" t="b">
        <v>0</v>
      </c>
      <c r="AA64" t="b">
        <f t="shared" si="0"/>
        <v>0</v>
      </c>
      <c r="AB64" t="b">
        <v>1</v>
      </c>
    </row>
    <row r="65" spans="1:28" x14ac:dyDescent="0.25">
      <c r="A65">
        <v>1395863</v>
      </c>
      <c r="B65" t="s">
        <v>25</v>
      </c>
      <c r="C65" t="s">
        <v>536</v>
      </c>
      <c r="D65" t="s">
        <v>27</v>
      </c>
      <c r="E65" t="s">
        <v>537</v>
      </c>
      <c r="F65" t="s">
        <v>538</v>
      </c>
      <c r="G65">
        <v>2005</v>
      </c>
      <c r="H65" t="s">
        <v>539</v>
      </c>
      <c r="I65" t="s">
        <v>540</v>
      </c>
      <c r="J65">
        <v>7</v>
      </c>
      <c r="L65" t="s">
        <v>165</v>
      </c>
      <c r="M65">
        <v>10</v>
      </c>
      <c r="N65">
        <v>1</v>
      </c>
      <c r="O65" t="s">
        <v>541</v>
      </c>
      <c r="P65" t="s">
        <v>542</v>
      </c>
      <c r="Y65" t="b">
        <v>0</v>
      </c>
      <c r="Z65" t="b">
        <v>0</v>
      </c>
      <c r="AA65" t="b">
        <f t="shared" si="0"/>
        <v>0</v>
      </c>
      <c r="AB65" t="b">
        <v>1</v>
      </c>
    </row>
    <row r="66" spans="1:28" x14ac:dyDescent="0.25">
      <c r="A66">
        <v>232470</v>
      </c>
      <c r="B66" t="s">
        <v>25</v>
      </c>
      <c r="C66" t="s">
        <v>543</v>
      </c>
      <c r="D66" t="s">
        <v>27</v>
      </c>
      <c r="E66" t="s">
        <v>544</v>
      </c>
      <c r="F66" t="s">
        <v>545</v>
      </c>
      <c r="G66">
        <v>1993</v>
      </c>
      <c r="H66" t="s">
        <v>546</v>
      </c>
      <c r="I66" t="s">
        <v>547</v>
      </c>
      <c r="J66">
        <v>7</v>
      </c>
      <c r="L66" t="s">
        <v>548</v>
      </c>
      <c r="M66">
        <v>10</v>
      </c>
      <c r="N66">
        <v>3</v>
      </c>
      <c r="O66" t="s">
        <v>472</v>
      </c>
      <c r="P66" t="s">
        <v>549</v>
      </c>
      <c r="Y66" t="b">
        <v>0</v>
      </c>
      <c r="Z66" t="b">
        <v>0</v>
      </c>
      <c r="AA66" t="b">
        <f t="shared" si="0"/>
        <v>0</v>
      </c>
      <c r="AB66" t="b">
        <v>1</v>
      </c>
    </row>
    <row r="67" spans="1:28" x14ac:dyDescent="0.25">
      <c r="A67">
        <v>5314042</v>
      </c>
      <c r="B67" t="s">
        <v>25</v>
      </c>
      <c r="C67" t="s">
        <v>550</v>
      </c>
      <c r="D67" t="s">
        <v>45</v>
      </c>
      <c r="E67" t="s">
        <v>551</v>
      </c>
      <c r="F67" t="s">
        <v>552</v>
      </c>
      <c r="G67">
        <v>2009</v>
      </c>
      <c r="H67" t="s">
        <v>553</v>
      </c>
      <c r="I67" t="s">
        <v>554</v>
      </c>
      <c r="J67">
        <v>6</v>
      </c>
      <c r="O67" t="s">
        <v>472</v>
      </c>
      <c r="P67" s="1" t="s">
        <v>555</v>
      </c>
      <c r="S67" t="s">
        <v>556</v>
      </c>
      <c r="Y67" t="b">
        <v>0</v>
      </c>
      <c r="Z67" t="b">
        <v>0</v>
      </c>
      <c r="AA67" t="b">
        <f t="shared" si="0"/>
        <v>0</v>
      </c>
      <c r="AB67" t="b">
        <v>0</v>
      </c>
    </row>
    <row r="68" spans="1:28" x14ac:dyDescent="0.25">
      <c r="A68">
        <v>6820867</v>
      </c>
      <c r="B68" t="s">
        <v>25</v>
      </c>
      <c r="C68" t="s">
        <v>557</v>
      </c>
      <c r="D68" t="s">
        <v>45</v>
      </c>
      <c r="E68" t="s">
        <v>558</v>
      </c>
      <c r="F68" t="s">
        <v>559</v>
      </c>
      <c r="G68">
        <v>2013</v>
      </c>
      <c r="H68" t="s">
        <v>560</v>
      </c>
      <c r="I68" t="s">
        <v>561</v>
      </c>
      <c r="J68">
        <v>6</v>
      </c>
      <c r="O68" t="s">
        <v>124</v>
      </c>
      <c r="P68" t="s">
        <v>562</v>
      </c>
      <c r="S68" t="s">
        <v>563</v>
      </c>
      <c r="Y68" t="b">
        <v>0</v>
      </c>
      <c r="Z68" t="b">
        <v>0</v>
      </c>
      <c r="AA68" t="b">
        <f t="shared" si="0"/>
        <v>0</v>
      </c>
      <c r="AB68" t="b">
        <v>0</v>
      </c>
    </row>
    <row r="69" spans="1:28" x14ac:dyDescent="0.25">
      <c r="A69">
        <v>6269627</v>
      </c>
      <c r="B69" t="s">
        <v>25</v>
      </c>
      <c r="C69" t="s">
        <v>564</v>
      </c>
      <c r="D69" t="s">
        <v>45</v>
      </c>
      <c r="E69" t="s">
        <v>565</v>
      </c>
      <c r="F69" t="s">
        <v>566</v>
      </c>
      <c r="G69">
        <v>2012</v>
      </c>
      <c r="H69" t="s">
        <v>567</v>
      </c>
      <c r="I69" t="s">
        <v>568</v>
      </c>
      <c r="J69">
        <v>6</v>
      </c>
      <c r="O69" t="s">
        <v>430</v>
      </c>
      <c r="P69" t="s">
        <v>569</v>
      </c>
      <c r="S69" t="s">
        <v>570</v>
      </c>
      <c r="Y69" t="b">
        <v>0</v>
      </c>
      <c r="Z69" t="b">
        <v>0</v>
      </c>
      <c r="AA69" t="b">
        <f t="shared" ref="AA69:AA132" si="1">H69=""</f>
        <v>0</v>
      </c>
      <c r="AB69" t="b">
        <v>0</v>
      </c>
    </row>
    <row r="70" spans="1:28" x14ac:dyDescent="0.25">
      <c r="A70" t="s">
        <v>571</v>
      </c>
      <c r="B70" t="s">
        <v>54</v>
      </c>
      <c r="C70" t="s">
        <v>572</v>
      </c>
      <c r="D70" t="s">
        <v>27</v>
      </c>
      <c r="E70" t="s">
        <v>573</v>
      </c>
      <c r="F70" t="s">
        <v>574</v>
      </c>
      <c r="G70">
        <v>2014</v>
      </c>
      <c r="H70" t="s">
        <v>575</v>
      </c>
      <c r="J70">
        <v>7</v>
      </c>
      <c r="L70" t="s">
        <v>576</v>
      </c>
      <c r="M70">
        <v>16</v>
      </c>
      <c r="N70">
        <v>4</v>
      </c>
      <c r="O70" t="s">
        <v>50</v>
      </c>
      <c r="P70" t="s">
        <v>577</v>
      </c>
      <c r="R70" t="s">
        <v>578</v>
      </c>
      <c r="Y70" t="b">
        <v>0</v>
      </c>
      <c r="Z70" t="b">
        <v>0</v>
      </c>
      <c r="AA70" t="b">
        <f t="shared" si="1"/>
        <v>0</v>
      </c>
      <c r="AB70" t="b">
        <v>0</v>
      </c>
    </row>
    <row r="71" spans="1:28" x14ac:dyDescent="0.25">
      <c r="A71" t="s">
        <v>579</v>
      </c>
      <c r="B71" t="s">
        <v>54</v>
      </c>
      <c r="C71" t="s">
        <v>580</v>
      </c>
      <c r="D71" t="s">
        <v>80</v>
      </c>
      <c r="E71" t="s">
        <v>581</v>
      </c>
      <c r="F71" t="s">
        <v>582</v>
      </c>
      <c r="G71">
        <v>2012</v>
      </c>
      <c r="H71" t="s">
        <v>583</v>
      </c>
      <c r="J71">
        <v>5</v>
      </c>
      <c r="K71" t="s">
        <v>584</v>
      </c>
      <c r="P71" s="1" t="s">
        <v>585</v>
      </c>
      <c r="Q71" t="s">
        <v>86</v>
      </c>
      <c r="R71" t="s">
        <v>586</v>
      </c>
      <c r="S71" t="s">
        <v>587</v>
      </c>
      <c r="V71" t="s">
        <v>588</v>
      </c>
      <c r="W71" t="s">
        <v>90</v>
      </c>
      <c r="Y71" t="b">
        <v>0</v>
      </c>
      <c r="Z71" t="b">
        <v>0</v>
      </c>
      <c r="AA71" t="b">
        <f t="shared" si="1"/>
        <v>0</v>
      </c>
      <c r="AB71" t="b">
        <v>0</v>
      </c>
    </row>
    <row r="72" spans="1:28" x14ac:dyDescent="0.25">
      <c r="A72" t="s">
        <v>589</v>
      </c>
      <c r="B72" t="s">
        <v>54</v>
      </c>
      <c r="C72" t="s">
        <v>590</v>
      </c>
      <c r="D72" t="s">
        <v>80</v>
      </c>
      <c r="E72" t="s">
        <v>591</v>
      </c>
      <c r="F72" t="s">
        <v>592</v>
      </c>
      <c r="G72">
        <v>2015</v>
      </c>
      <c r="H72" t="s">
        <v>593</v>
      </c>
      <c r="J72">
        <v>5</v>
      </c>
      <c r="K72" t="s">
        <v>594</v>
      </c>
      <c r="P72" t="s">
        <v>595</v>
      </c>
      <c r="Q72" t="s">
        <v>596</v>
      </c>
      <c r="R72" t="s">
        <v>597</v>
      </c>
      <c r="S72" t="s">
        <v>598</v>
      </c>
      <c r="V72" t="s">
        <v>599</v>
      </c>
      <c r="W72" t="s">
        <v>600</v>
      </c>
      <c r="Y72" t="b">
        <v>0</v>
      </c>
      <c r="Z72" t="b">
        <v>0</v>
      </c>
      <c r="AA72" t="b">
        <f t="shared" si="1"/>
        <v>0</v>
      </c>
      <c r="AB72" t="b">
        <v>0</v>
      </c>
    </row>
    <row r="73" spans="1:28" x14ac:dyDescent="0.25">
      <c r="A73">
        <v>8016226</v>
      </c>
      <c r="B73" t="s">
        <v>25</v>
      </c>
      <c r="C73" t="s">
        <v>601</v>
      </c>
      <c r="D73" t="s">
        <v>45</v>
      </c>
      <c r="E73" t="s">
        <v>602</v>
      </c>
      <c r="F73" t="s">
        <v>603</v>
      </c>
      <c r="G73">
        <v>2017</v>
      </c>
      <c r="H73" t="s">
        <v>604</v>
      </c>
      <c r="I73" t="s">
        <v>605</v>
      </c>
      <c r="J73">
        <v>6</v>
      </c>
      <c r="O73" t="s">
        <v>68</v>
      </c>
      <c r="P73" s="1">
        <v>42887</v>
      </c>
      <c r="S73" t="s">
        <v>606</v>
      </c>
      <c r="Y73" t="b">
        <v>0</v>
      </c>
      <c r="Z73" t="b">
        <v>0</v>
      </c>
      <c r="AA73" t="b">
        <f t="shared" si="1"/>
        <v>0</v>
      </c>
      <c r="AB73" t="b">
        <v>0</v>
      </c>
    </row>
    <row r="74" spans="1:28" x14ac:dyDescent="0.25">
      <c r="A74">
        <v>7374832</v>
      </c>
      <c r="B74" t="s">
        <v>25</v>
      </c>
      <c r="C74" t="s">
        <v>607</v>
      </c>
      <c r="D74" t="s">
        <v>27</v>
      </c>
      <c r="E74" t="s">
        <v>608</v>
      </c>
      <c r="F74" t="s">
        <v>609</v>
      </c>
      <c r="G74">
        <v>2016</v>
      </c>
      <c r="H74" t="s">
        <v>610</v>
      </c>
      <c r="I74" t="s">
        <v>611</v>
      </c>
      <c r="J74">
        <v>7</v>
      </c>
      <c r="L74" t="s">
        <v>612</v>
      </c>
      <c r="M74">
        <v>52</v>
      </c>
      <c r="N74">
        <v>1</v>
      </c>
      <c r="P74" t="s">
        <v>613</v>
      </c>
      <c r="Y74" t="b">
        <v>0</v>
      </c>
      <c r="Z74" t="b">
        <v>0</v>
      </c>
      <c r="AA74" t="b">
        <f t="shared" si="1"/>
        <v>0</v>
      </c>
      <c r="AB74" t="b">
        <v>0</v>
      </c>
    </row>
    <row r="75" spans="1:28" x14ac:dyDescent="0.25">
      <c r="A75" t="s">
        <v>614</v>
      </c>
      <c r="B75" t="s">
        <v>54</v>
      </c>
      <c r="C75" t="s">
        <v>615</v>
      </c>
      <c r="D75" t="s">
        <v>80</v>
      </c>
      <c r="E75" t="s">
        <v>616</v>
      </c>
      <c r="F75" t="s">
        <v>617</v>
      </c>
      <c r="G75">
        <v>2012</v>
      </c>
      <c r="H75" t="s">
        <v>618</v>
      </c>
      <c r="J75">
        <v>5</v>
      </c>
      <c r="K75" t="s">
        <v>619</v>
      </c>
      <c r="P75" t="s">
        <v>620</v>
      </c>
      <c r="Q75" t="s">
        <v>86</v>
      </c>
      <c r="R75" t="s">
        <v>621</v>
      </c>
      <c r="S75" t="s">
        <v>622</v>
      </c>
      <c r="V75" t="s">
        <v>623</v>
      </c>
      <c r="W75" t="s">
        <v>90</v>
      </c>
      <c r="Y75" t="b">
        <v>0</v>
      </c>
      <c r="Z75" t="b">
        <v>0</v>
      </c>
      <c r="AA75" t="b">
        <f t="shared" si="1"/>
        <v>0</v>
      </c>
      <c r="AB75" t="b">
        <v>0</v>
      </c>
    </row>
    <row r="76" spans="1:28" x14ac:dyDescent="0.25">
      <c r="A76">
        <v>6961841</v>
      </c>
      <c r="B76" t="s">
        <v>25</v>
      </c>
      <c r="C76" t="s">
        <v>624</v>
      </c>
      <c r="D76" t="s">
        <v>45</v>
      </c>
      <c r="E76" t="s">
        <v>625</v>
      </c>
      <c r="F76" t="s">
        <v>626</v>
      </c>
      <c r="G76">
        <v>2014</v>
      </c>
      <c r="H76" t="s">
        <v>627</v>
      </c>
      <c r="I76" t="s">
        <v>628</v>
      </c>
      <c r="J76">
        <v>6</v>
      </c>
      <c r="O76" t="s">
        <v>33</v>
      </c>
      <c r="P76" s="2" t="s">
        <v>629</v>
      </c>
      <c r="S76" t="s">
        <v>630</v>
      </c>
      <c r="Y76" t="b">
        <v>0</v>
      </c>
      <c r="Z76" t="b">
        <v>0</v>
      </c>
      <c r="AA76" t="b">
        <f t="shared" si="1"/>
        <v>0</v>
      </c>
      <c r="AB76" t="b">
        <v>0</v>
      </c>
    </row>
    <row r="77" spans="1:28" x14ac:dyDescent="0.25">
      <c r="A77" t="s">
        <v>631</v>
      </c>
      <c r="B77" t="s">
        <v>54</v>
      </c>
      <c r="C77" t="s">
        <v>632</v>
      </c>
      <c r="D77" t="s">
        <v>80</v>
      </c>
      <c r="E77" t="s">
        <v>633</v>
      </c>
      <c r="F77" t="s">
        <v>634</v>
      </c>
      <c r="G77">
        <v>2016</v>
      </c>
      <c r="H77" t="s">
        <v>635</v>
      </c>
      <c r="J77">
        <v>5</v>
      </c>
      <c r="K77" t="s">
        <v>636</v>
      </c>
      <c r="P77" t="s">
        <v>637</v>
      </c>
      <c r="Q77" t="s">
        <v>596</v>
      </c>
      <c r="R77" t="s">
        <v>638</v>
      </c>
      <c r="S77" t="s">
        <v>639</v>
      </c>
      <c r="V77" t="s">
        <v>640</v>
      </c>
      <c r="W77" t="s">
        <v>600</v>
      </c>
      <c r="Y77" t="b">
        <v>0</v>
      </c>
      <c r="Z77" t="b">
        <v>0</v>
      </c>
      <c r="AA77" t="b">
        <f t="shared" si="1"/>
        <v>0</v>
      </c>
      <c r="AB77" t="b">
        <v>0</v>
      </c>
    </row>
    <row r="78" spans="1:28" x14ac:dyDescent="0.25">
      <c r="A78">
        <v>7336309</v>
      </c>
      <c r="B78" t="s">
        <v>25</v>
      </c>
      <c r="C78" t="s">
        <v>641</v>
      </c>
      <c r="D78" t="s">
        <v>45</v>
      </c>
      <c r="E78" t="s">
        <v>642</v>
      </c>
      <c r="F78" t="s">
        <v>643</v>
      </c>
      <c r="G78">
        <v>2015</v>
      </c>
      <c r="H78" t="s">
        <v>644</v>
      </c>
      <c r="I78" t="s">
        <v>645</v>
      </c>
      <c r="J78">
        <v>6</v>
      </c>
      <c r="O78" t="s">
        <v>50</v>
      </c>
      <c r="P78" t="s">
        <v>646</v>
      </c>
      <c r="S78" t="s">
        <v>647</v>
      </c>
      <c r="Y78" t="b">
        <v>0</v>
      </c>
      <c r="Z78" t="b">
        <v>0</v>
      </c>
      <c r="AA78" t="b">
        <f t="shared" si="1"/>
        <v>0</v>
      </c>
      <c r="AB78" t="b">
        <v>0</v>
      </c>
    </row>
    <row r="79" spans="1:28" x14ac:dyDescent="0.25">
      <c r="A79" t="s">
        <v>648</v>
      </c>
      <c r="B79" t="s">
        <v>54</v>
      </c>
      <c r="C79" t="s">
        <v>649</v>
      </c>
      <c r="D79" t="s">
        <v>27</v>
      </c>
      <c r="E79" t="s">
        <v>650</v>
      </c>
      <c r="F79" t="s">
        <v>651</v>
      </c>
      <c r="G79">
        <v>2002</v>
      </c>
      <c r="H79" t="s">
        <v>652</v>
      </c>
      <c r="J79">
        <v>7</v>
      </c>
      <c r="L79" t="s">
        <v>653</v>
      </c>
      <c r="M79">
        <v>7</v>
      </c>
      <c r="N79">
        <v>4</v>
      </c>
      <c r="O79" t="s">
        <v>654</v>
      </c>
      <c r="P79" t="s">
        <v>655</v>
      </c>
      <c r="R79" t="s">
        <v>656</v>
      </c>
      <c r="Y79" t="b">
        <v>0</v>
      </c>
      <c r="Z79" t="b">
        <v>0</v>
      </c>
      <c r="AA79" t="b">
        <f t="shared" si="1"/>
        <v>0</v>
      </c>
      <c r="AB79" t="b">
        <v>1</v>
      </c>
    </row>
    <row r="80" spans="1:28" x14ac:dyDescent="0.25">
      <c r="A80" t="s">
        <v>657</v>
      </c>
      <c r="B80" t="s">
        <v>54</v>
      </c>
      <c r="C80" t="s">
        <v>658</v>
      </c>
      <c r="D80" t="s">
        <v>80</v>
      </c>
      <c r="E80" t="s">
        <v>659</v>
      </c>
      <c r="F80" t="s">
        <v>660</v>
      </c>
      <c r="G80">
        <v>2010</v>
      </c>
      <c r="H80" t="s">
        <v>661</v>
      </c>
      <c r="J80">
        <v>5</v>
      </c>
      <c r="K80" t="s">
        <v>662</v>
      </c>
      <c r="P80" t="s">
        <v>663</v>
      </c>
      <c r="Q80" t="s">
        <v>86</v>
      </c>
      <c r="R80" t="s">
        <v>664</v>
      </c>
      <c r="S80" t="s">
        <v>665</v>
      </c>
      <c r="V80" t="s">
        <v>666</v>
      </c>
      <c r="W80" t="s">
        <v>90</v>
      </c>
      <c r="Y80" t="b">
        <v>0</v>
      </c>
      <c r="Z80" t="b">
        <v>0</v>
      </c>
      <c r="AA80" t="b">
        <f t="shared" si="1"/>
        <v>0</v>
      </c>
      <c r="AB80" t="b">
        <v>0</v>
      </c>
    </row>
    <row r="81" spans="1:28" x14ac:dyDescent="0.25">
      <c r="A81">
        <v>6064506</v>
      </c>
      <c r="B81" t="s">
        <v>25</v>
      </c>
      <c r="C81" t="s">
        <v>667</v>
      </c>
      <c r="D81" t="s">
        <v>45</v>
      </c>
      <c r="E81" t="s">
        <v>668</v>
      </c>
      <c r="F81" t="s">
        <v>669</v>
      </c>
      <c r="G81">
        <v>2011</v>
      </c>
      <c r="H81" t="s">
        <v>670</v>
      </c>
      <c r="I81" t="s">
        <v>671</v>
      </c>
      <c r="J81">
        <v>6</v>
      </c>
      <c r="O81" t="s">
        <v>33</v>
      </c>
      <c r="P81" s="1">
        <v>43072</v>
      </c>
      <c r="S81" t="s">
        <v>672</v>
      </c>
      <c r="Y81" t="b">
        <v>0</v>
      </c>
      <c r="Z81" t="b">
        <v>0</v>
      </c>
      <c r="AA81" t="b">
        <f t="shared" si="1"/>
        <v>0</v>
      </c>
      <c r="AB81" t="b">
        <v>0</v>
      </c>
    </row>
    <row r="82" spans="1:28" x14ac:dyDescent="0.25">
      <c r="A82">
        <v>6313046</v>
      </c>
      <c r="B82" t="s">
        <v>25</v>
      </c>
      <c r="C82" t="s">
        <v>673</v>
      </c>
      <c r="D82" t="s">
        <v>27</v>
      </c>
      <c r="E82" t="s">
        <v>674</v>
      </c>
      <c r="F82" t="s">
        <v>675</v>
      </c>
      <c r="G82">
        <v>1986</v>
      </c>
      <c r="H82" t="s">
        <v>676</v>
      </c>
      <c r="I82" t="s">
        <v>677</v>
      </c>
      <c r="J82">
        <v>7</v>
      </c>
      <c r="L82" t="s">
        <v>40</v>
      </c>
      <c r="M82" t="s">
        <v>678</v>
      </c>
      <c r="N82">
        <v>9</v>
      </c>
      <c r="O82" t="s">
        <v>472</v>
      </c>
      <c r="P82" t="s">
        <v>679</v>
      </c>
      <c r="Y82" t="b">
        <v>0</v>
      </c>
      <c r="Z82" t="b">
        <v>0</v>
      </c>
      <c r="AA82" t="b">
        <f t="shared" si="1"/>
        <v>0</v>
      </c>
      <c r="AB82" t="b">
        <v>1</v>
      </c>
    </row>
    <row r="83" spans="1:28" x14ac:dyDescent="0.25">
      <c r="A83">
        <v>545646</v>
      </c>
      <c r="B83" t="s">
        <v>25</v>
      </c>
      <c r="C83" t="s">
        <v>680</v>
      </c>
      <c r="D83" t="s">
        <v>45</v>
      </c>
      <c r="E83" t="s">
        <v>681</v>
      </c>
      <c r="F83" t="s">
        <v>682</v>
      </c>
      <c r="G83">
        <v>1996</v>
      </c>
      <c r="H83" t="s">
        <v>683</v>
      </c>
      <c r="I83" t="s">
        <v>684</v>
      </c>
      <c r="J83">
        <v>6</v>
      </c>
      <c r="O83" t="s">
        <v>685</v>
      </c>
      <c r="P83" t="s">
        <v>686</v>
      </c>
      <c r="S83" t="s">
        <v>687</v>
      </c>
      <c r="Y83" t="b">
        <v>0</v>
      </c>
      <c r="Z83" t="b">
        <v>0</v>
      </c>
      <c r="AA83" t="b">
        <f t="shared" si="1"/>
        <v>0</v>
      </c>
      <c r="AB83" t="b">
        <v>1</v>
      </c>
    </row>
    <row r="84" spans="1:28" x14ac:dyDescent="0.25">
      <c r="A84">
        <v>1210108</v>
      </c>
      <c r="B84" t="s">
        <v>25</v>
      </c>
      <c r="C84" t="s">
        <v>688</v>
      </c>
      <c r="D84" t="s">
        <v>45</v>
      </c>
      <c r="E84" t="s">
        <v>689</v>
      </c>
      <c r="F84" t="s">
        <v>690</v>
      </c>
      <c r="G84">
        <v>2003</v>
      </c>
      <c r="H84" t="s">
        <v>691</v>
      </c>
      <c r="I84" t="s">
        <v>692</v>
      </c>
      <c r="J84">
        <v>6</v>
      </c>
      <c r="O84" t="s">
        <v>68</v>
      </c>
      <c r="P84" t="s">
        <v>693</v>
      </c>
      <c r="S84" t="s">
        <v>694</v>
      </c>
      <c r="Y84" t="b">
        <v>0</v>
      </c>
      <c r="Z84" t="b">
        <v>0</v>
      </c>
      <c r="AA84" t="b">
        <f t="shared" si="1"/>
        <v>0</v>
      </c>
      <c r="AB84" t="b">
        <v>1</v>
      </c>
    </row>
    <row r="85" spans="1:28" x14ac:dyDescent="0.25">
      <c r="A85" t="s">
        <v>695</v>
      </c>
      <c r="B85" t="s">
        <v>151</v>
      </c>
      <c r="C85" t="s">
        <v>696</v>
      </c>
      <c r="D85" t="s">
        <v>27</v>
      </c>
      <c r="E85" t="s">
        <v>697</v>
      </c>
      <c r="F85" t="s">
        <v>698</v>
      </c>
      <c r="G85">
        <v>1994</v>
      </c>
      <c r="H85" t="s">
        <v>699</v>
      </c>
      <c r="I85" t="s">
        <v>700</v>
      </c>
      <c r="J85">
        <v>7</v>
      </c>
      <c r="L85" t="s">
        <v>701</v>
      </c>
      <c r="M85">
        <v>36</v>
      </c>
      <c r="N85">
        <v>7</v>
      </c>
      <c r="P85" t="s">
        <v>702</v>
      </c>
      <c r="R85" t="s">
        <v>703</v>
      </c>
      <c r="Y85" t="b">
        <v>0</v>
      </c>
      <c r="Z85" t="b">
        <v>0</v>
      </c>
      <c r="AA85" t="b">
        <f t="shared" si="1"/>
        <v>0</v>
      </c>
      <c r="AB85" t="b">
        <v>1</v>
      </c>
    </row>
    <row r="86" spans="1:28" x14ac:dyDescent="0.25">
      <c r="A86">
        <v>7328218</v>
      </c>
      <c r="B86" t="s">
        <v>25</v>
      </c>
      <c r="C86" t="s">
        <v>704</v>
      </c>
      <c r="D86" t="s">
        <v>45</v>
      </c>
      <c r="E86" t="s">
        <v>705</v>
      </c>
      <c r="F86" t="s">
        <v>706</v>
      </c>
      <c r="G86">
        <v>2015</v>
      </c>
      <c r="H86" t="s">
        <v>707</v>
      </c>
      <c r="I86" t="s">
        <v>708</v>
      </c>
      <c r="J86">
        <v>6</v>
      </c>
      <c r="O86" t="s">
        <v>472</v>
      </c>
      <c r="P86" t="s">
        <v>709</v>
      </c>
      <c r="S86" t="s">
        <v>710</v>
      </c>
      <c r="Y86" t="b">
        <v>0</v>
      </c>
      <c r="Z86" t="b">
        <v>0</v>
      </c>
      <c r="AA86" t="b">
        <f t="shared" si="1"/>
        <v>0</v>
      </c>
      <c r="AB86" t="b">
        <v>0</v>
      </c>
    </row>
    <row r="87" spans="1:28" x14ac:dyDescent="0.25">
      <c r="A87" t="s">
        <v>711</v>
      </c>
      <c r="B87" t="s">
        <v>712</v>
      </c>
      <c r="C87" t="s">
        <v>713</v>
      </c>
      <c r="D87" t="s">
        <v>45</v>
      </c>
      <c r="E87" t="s">
        <v>714</v>
      </c>
      <c r="F87" t="s">
        <v>715</v>
      </c>
      <c r="G87">
        <v>2010</v>
      </c>
      <c r="H87" t="s">
        <v>716</v>
      </c>
      <c r="J87">
        <v>6</v>
      </c>
      <c r="K87" t="s">
        <v>717</v>
      </c>
      <c r="M87">
        <v>7</v>
      </c>
      <c r="P87" t="s">
        <v>718</v>
      </c>
      <c r="S87" t="s">
        <v>719</v>
      </c>
      <c r="U87" t="s">
        <v>720</v>
      </c>
      <c r="V87" t="s">
        <v>721</v>
      </c>
      <c r="Y87" t="b">
        <v>0</v>
      </c>
      <c r="Z87" t="b">
        <v>0</v>
      </c>
      <c r="AA87" t="b">
        <f t="shared" si="1"/>
        <v>0</v>
      </c>
      <c r="AB87" t="b">
        <v>0</v>
      </c>
    </row>
    <row r="88" spans="1:28" x14ac:dyDescent="0.25">
      <c r="A88" t="s">
        <v>722</v>
      </c>
      <c r="B88" t="s">
        <v>723</v>
      </c>
      <c r="C88" t="s">
        <v>724</v>
      </c>
      <c r="D88" t="s">
        <v>27</v>
      </c>
      <c r="E88" t="s">
        <v>725</v>
      </c>
      <c r="F88" t="s">
        <v>726</v>
      </c>
      <c r="G88">
        <v>2011</v>
      </c>
      <c r="H88" t="s">
        <v>727</v>
      </c>
      <c r="J88">
        <v>7</v>
      </c>
      <c r="L88" t="s">
        <v>728</v>
      </c>
      <c r="M88">
        <v>8</v>
      </c>
      <c r="N88">
        <v>2</v>
      </c>
      <c r="O88" t="s">
        <v>68</v>
      </c>
      <c r="P88" t="s">
        <v>729</v>
      </c>
      <c r="Q88" t="s">
        <v>730</v>
      </c>
      <c r="R88" t="s">
        <v>731</v>
      </c>
      <c r="W88" t="s">
        <v>723</v>
      </c>
      <c r="Y88" t="b">
        <v>0</v>
      </c>
      <c r="Z88" t="b">
        <v>0</v>
      </c>
      <c r="AA88" t="b">
        <f t="shared" si="1"/>
        <v>0</v>
      </c>
      <c r="AB88" t="b">
        <v>0</v>
      </c>
    </row>
    <row r="89" spans="1:28" x14ac:dyDescent="0.25">
      <c r="A89">
        <v>7818327</v>
      </c>
      <c r="B89" t="s">
        <v>25</v>
      </c>
      <c r="C89" t="s">
        <v>732</v>
      </c>
      <c r="D89" t="s">
        <v>45</v>
      </c>
      <c r="E89" t="s">
        <v>733</v>
      </c>
      <c r="F89" t="s">
        <v>734</v>
      </c>
      <c r="G89">
        <v>2016</v>
      </c>
      <c r="H89" t="s">
        <v>735</v>
      </c>
      <c r="I89" t="s">
        <v>736</v>
      </c>
      <c r="J89">
        <v>6</v>
      </c>
      <c r="O89" t="s">
        <v>430</v>
      </c>
      <c r="P89" t="s">
        <v>51</v>
      </c>
      <c r="S89" t="s">
        <v>737</v>
      </c>
      <c r="Y89" t="b">
        <v>0</v>
      </c>
      <c r="Z89" t="b">
        <v>0</v>
      </c>
      <c r="AA89" t="b">
        <f t="shared" si="1"/>
        <v>0</v>
      </c>
      <c r="AB89" t="b">
        <v>0</v>
      </c>
    </row>
    <row r="90" spans="1:28" x14ac:dyDescent="0.25">
      <c r="A90" t="s">
        <v>738</v>
      </c>
      <c r="B90" t="s">
        <v>723</v>
      </c>
      <c r="C90" t="s">
        <v>739</v>
      </c>
      <c r="D90" t="s">
        <v>45</v>
      </c>
      <c r="E90" t="s">
        <v>740</v>
      </c>
      <c r="F90" t="s">
        <v>741</v>
      </c>
      <c r="G90">
        <v>2016</v>
      </c>
      <c r="H90" t="s">
        <v>742</v>
      </c>
      <c r="I90" t="s">
        <v>743</v>
      </c>
      <c r="J90">
        <v>6</v>
      </c>
      <c r="K90" t="s">
        <v>744</v>
      </c>
      <c r="P90" t="s">
        <v>745</v>
      </c>
      <c r="Q90" t="s">
        <v>730</v>
      </c>
      <c r="R90" t="s">
        <v>746</v>
      </c>
      <c r="S90" t="s">
        <v>747</v>
      </c>
      <c r="U90" t="s">
        <v>748</v>
      </c>
      <c r="W90" t="s">
        <v>723</v>
      </c>
      <c r="Y90" t="b">
        <v>0</v>
      </c>
      <c r="Z90" t="b">
        <v>0</v>
      </c>
      <c r="AA90" t="b">
        <f t="shared" si="1"/>
        <v>0</v>
      </c>
      <c r="AB90" t="b">
        <v>0</v>
      </c>
    </row>
    <row r="91" spans="1:28" x14ac:dyDescent="0.25">
      <c r="A91">
        <v>512071</v>
      </c>
      <c r="B91" t="s">
        <v>25</v>
      </c>
      <c r="C91" t="s">
        <v>749</v>
      </c>
      <c r="D91" t="s">
        <v>45</v>
      </c>
      <c r="E91" t="s">
        <v>750</v>
      </c>
      <c r="F91" t="s">
        <v>751</v>
      </c>
      <c r="G91">
        <v>1995</v>
      </c>
      <c r="H91" t="s">
        <v>752</v>
      </c>
      <c r="I91" t="s">
        <v>753</v>
      </c>
      <c r="J91">
        <v>6</v>
      </c>
      <c r="O91" t="s">
        <v>76</v>
      </c>
      <c r="P91" t="s">
        <v>754</v>
      </c>
      <c r="S91" t="s">
        <v>755</v>
      </c>
      <c r="Y91" t="b">
        <v>0</v>
      </c>
      <c r="Z91" t="b">
        <v>0</v>
      </c>
      <c r="AA91" t="b">
        <f t="shared" si="1"/>
        <v>0</v>
      </c>
      <c r="AB91" t="b">
        <v>1</v>
      </c>
    </row>
    <row r="92" spans="1:28" x14ac:dyDescent="0.25">
      <c r="A92" t="s">
        <v>756</v>
      </c>
      <c r="B92" t="s">
        <v>54</v>
      </c>
      <c r="C92" t="s">
        <v>757</v>
      </c>
      <c r="D92" t="s">
        <v>27</v>
      </c>
      <c r="E92" t="s">
        <v>758</v>
      </c>
      <c r="F92" t="s">
        <v>759</v>
      </c>
      <c r="G92">
        <v>2007</v>
      </c>
      <c r="H92" t="s">
        <v>760</v>
      </c>
      <c r="J92">
        <v>7</v>
      </c>
      <c r="L92" t="s">
        <v>761</v>
      </c>
      <c r="M92">
        <v>22</v>
      </c>
      <c r="N92">
        <v>1</v>
      </c>
      <c r="O92" t="s">
        <v>124</v>
      </c>
      <c r="P92" t="s">
        <v>762</v>
      </c>
      <c r="R92" t="s">
        <v>763</v>
      </c>
      <c r="Y92" t="b">
        <v>0</v>
      </c>
      <c r="Z92" t="b">
        <v>0</v>
      </c>
      <c r="AA92" t="b">
        <f t="shared" si="1"/>
        <v>0</v>
      </c>
      <c r="AB92" t="b">
        <v>0</v>
      </c>
    </row>
    <row r="93" spans="1:28" x14ac:dyDescent="0.25">
      <c r="A93" t="s">
        <v>764</v>
      </c>
      <c r="B93" t="s">
        <v>54</v>
      </c>
      <c r="C93" t="s">
        <v>765</v>
      </c>
      <c r="D93" t="s">
        <v>80</v>
      </c>
      <c r="E93" t="s">
        <v>766</v>
      </c>
      <c r="F93" t="s">
        <v>767</v>
      </c>
      <c r="G93">
        <v>1988</v>
      </c>
      <c r="H93" t="s">
        <v>768</v>
      </c>
      <c r="J93">
        <v>5</v>
      </c>
      <c r="K93" t="s">
        <v>769</v>
      </c>
      <c r="P93" t="s">
        <v>770</v>
      </c>
      <c r="Q93" t="s">
        <v>413</v>
      </c>
      <c r="R93" t="s">
        <v>771</v>
      </c>
      <c r="S93" t="s">
        <v>772</v>
      </c>
      <c r="V93" t="s">
        <v>773</v>
      </c>
      <c r="W93" t="s">
        <v>416</v>
      </c>
      <c r="Y93" t="b">
        <v>0</v>
      </c>
      <c r="Z93" t="b">
        <v>0</v>
      </c>
      <c r="AA93" t="b">
        <f t="shared" si="1"/>
        <v>0</v>
      </c>
      <c r="AB93" t="b">
        <v>1</v>
      </c>
    </row>
    <row r="94" spans="1:28" x14ac:dyDescent="0.25">
      <c r="A94" t="s">
        <v>774</v>
      </c>
      <c r="B94" t="s">
        <v>151</v>
      </c>
      <c r="C94" t="s">
        <v>775</v>
      </c>
      <c r="D94" t="s">
        <v>27</v>
      </c>
      <c r="E94" t="s">
        <v>776</v>
      </c>
      <c r="F94" t="s">
        <v>777</v>
      </c>
      <c r="G94">
        <v>1992</v>
      </c>
      <c r="H94" t="s">
        <v>778</v>
      </c>
      <c r="I94" t="s">
        <v>779</v>
      </c>
      <c r="J94">
        <v>7</v>
      </c>
      <c r="L94" t="s">
        <v>780</v>
      </c>
      <c r="M94">
        <v>25</v>
      </c>
      <c r="N94">
        <v>3</v>
      </c>
      <c r="P94" t="s">
        <v>781</v>
      </c>
      <c r="R94" t="s">
        <v>782</v>
      </c>
      <c r="Y94" t="b">
        <v>0</v>
      </c>
      <c r="Z94" t="b">
        <v>0</v>
      </c>
      <c r="AA94" t="b">
        <f t="shared" si="1"/>
        <v>0</v>
      </c>
      <c r="AB94" t="b">
        <v>1</v>
      </c>
    </row>
    <row r="95" spans="1:28" x14ac:dyDescent="0.25">
      <c r="A95">
        <v>7927932</v>
      </c>
      <c r="B95" t="s">
        <v>25</v>
      </c>
      <c r="C95" t="s">
        <v>783</v>
      </c>
      <c r="D95" t="s">
        <v>27</v>
      </c>
      <c r="E95" t="s">
        <v>784</v>
      </c>
      <c r="F95" t="s">
        <v>785</v>
      </c>
      <c r="G95">
        <v>2017</v>
      </c>
      <c r="H95" t="s">
        <v>786</v>
      </c>
      <c r="I95" t="s">
        <v>787</v>
      </c>
      <c r="J95">
        <v>7</v>
      </c>
      <c r="L95" t="s">
        <v>788</v>
      </c>
      <c r="M95">
        <v>21</v>
      </c>
      <c r="N95">
        <v>3</v>
      </c>
      <c r="O95" t="s">
        <v>42</v>
      </c>
      <c r="P95" t="s">
        <v>789</v>
      </c>
      <c r="Y95" t="b">
        <v>0</v>
      </c>
      <c r="Z95" t="b">
        <v>0</v>
      </c>
      <c r="AA95" t="b">
        <f t="shared" si="1"/>
        <v>0</v>
      </c>
      <c r="AB95" t="b">
        <v>0</v>
      </c>
    </row>
    <row r="96" spans="1:28" x14ac:dyDescent="0.25">
      <c r="A96" t="s">
        <v>790</v>
      </c>
      <c r="B96" t="s">
        <v>54</v>
      </c>
      <c r="C96" t="s">
        <v>791</v>
      </c>
      <c r="D96" t="s">
        <v>80</v>
      </c>
      <c r="E96" t="s">
        <v>792</v>
      </c>
      <c r="F96" t="s">
        <v>793</v>
      </c>
      <c r="G96">
        <v>2010</v>
      </c>
      <c r="H96" t="s">
        <v>794</v>
      </c>
      <c r="J96">
        <v>5</v>
      </c>
      <c r="K96" t="s">
        <v>795</v>
      </c>
      <c r="P96" t="s">
        <v>796</v>
      </c>
      <c r="Q96" t="s">
        <v>86</v>
      </c>
      <c r="R96" t="s">
        <v>797</v>
      </c>
      <c r="S96" t="s">
        <v>798</v>
      </c>
      <c r="V96" t="s">
        <v>799</v>
      </c>
      <c r="W96" t="s">
        <v>90</v>
      </c>
      <c r="Y96" t="b">
        <v>0</v>
      </c>
      <c r="Z96" t="b">
        <v>0</v>
      </c>
      <c r="AA96" t="b">
        <f t="shared" si="1"/>
        <v>0</v>
      </c>
      <c r="AB96" t="b">
        <v>0</v>
      </c>
    </row>
    <row r="97" spans="1:28" x14ac:dyDescent="0.25">
      <c r="A97">
        <v>4686688</v>
      </c>
      <c r="B97" t="s">
        <v>25</v>
      </c>
      <c r="C97" t="s">
        <v>800</v>
      </c>
      <c r="D97" t="s">
        <v>45</v>
      </c>
      <c r="E97" t="s">
        <v>801</v>
      </c>
      <c r="F97" t="s">
        <v>802</v>
      </c>
      <c r="G97">
        <v>2008</v>
      </c>
      <c r="H97" t="s">
        <v>803</v>
      </c>
      <c r="I97" t="s">
        <v>804</v>
      </c>
      <c r="J97">
        <v>6</v>
      </c>
      <c r="O97" t="s">
        <v>654</v>
      </c>
      <c r="P97" t="s">
        <v>805</v>
      </c>
      <c r="S97" t="s">
        <v>806</v>
      </c>
      <c r="Y97" t="b">
        <v>0</v>
      </c>
      <c r="Z97" t="b">
        <v>0</v>
      </c>
      <c r="AA97" t="b">
        <f t="shared" si="1"/>
        <v>0</v>
      </c>
      <c r="AB97" t="b">
        <v>0</v>
      </c>
    </row>
    <row r="98" spans="1:28" x14ac:dyDescent="0.25">
      <c r="A98">
        <v>6403642</v>
      </c>
      <c r="B98" t="s">
        <v>25</v>
      </c>
      <c r="C98" t="s">
        <v>807</v>
      </c>
      <c r="D98" t="s">
        <v>27</v>
      </c>
      <c r="E98" t="s">
        <v>808</v>
      </c>
      <c r="F98" t="s">
        <v>809</v>
      </c>
      <c r="G98">
        <v>2012</v>
      </c>
      <c r="H98" t="s">
        <v>810</v>
      </c>
      <c r="I98" t="s">
        <v>811</v>
      </c>
      <c r="J98">
        <v>7</v>
      </c>
      <c r="L98" t="s">
        <v>812</v>
      </c>
      <c r="M98">
        <v>6</v>
      </c>
      <c r="N98">
        <v>6</v>
      </c>
      <c r="O98" t="s">
        <v>813</v>
      </c>
      <c r="P98" t="s">
        <v>814</v>
      </c>
      <c r="Y98" t="b">
        <v>0</v>
      </c>
      <c r="Z98" t="b">
        <v>0</v>
      </c>
      <c r="AA98" t="b">
        <f t="shared" si="1"/>
        <v>0</v>
      </c>
      <c r="AB98" t="b">
        <v>0</v>
      </c>
    </row>
    <row r="99" spans="1:28" x14ac:dyDescent="0.25">
      <c r="A99">
        <v>1018132</v>
      </c>
      <c r="B99" t="s">
        <v>25</v>
      </c>
      <c r="C99" t="s">
        <v>815</v>
      </c>
      <c r="D99" t="s">
        <v>27</v>
      </c>
      <c r="E99" t="s">
        <v>816</v>
      </c>
      <c r="F99" t="s">
        <v>817</v>
      </c>
      <c r="G99">
        <v>2002</v>
      </c>
      <c r="H99" t="s">
        <v>818</v>
      </c>
      <c r="I99" t="s">
        <v>819</v>
      </c>
      <c r="J99">
        <v>7</v>
      </c>
      <c r="L99" t="s">
        <v>548</v>
      </c>
      <c r="M99">
        <v>19</v>
      </c>
      <c r="N99">
        <v>4</v>
      </c>
      <c r="O99" t="s">
        <v>133</v>
      </c>
      <c r="P99" t="s">
        <v>820</v>
      </c>
      <c r="Y99" t="b">
        <v>0</v>
      </c>
      <c r="Z99" t="b">
        <v>0</v>
      </c>
      <c r="AA99" t="b">
        <f t="shared" si="1"/>
        <v>0</v>
      </c>
      <c r="AB99" t="b">
        <v>1</v>
      </c>
    </row>
    <row r="100" spans="1:28" x14ac:dyDescent="0.25">
      <c r="A100">
        <v>542106</v>
      </c>
      <c r="B100" t="s">
        <v>25</v>
      </c>
      <c r="C100" t="s">
        <v>821</v>
      </c>
      <c r="D100" t="s">
        <v>45</v>
      </c>
      <c r="E100" t="s">
        <v>681</v>
      </c>
      <c r="F100" t="s">
        <v>822</v>
      </c>
      <c r="G100">
        <v>1996</v>
      </c>
      <c r="H100" t="s">
        <v>823</v>
      </c>
      <c r="I100" t="s">
        <v>824</v>
      </c>
      <c r="J100">
        <v>6</v>
      </c>
      <c r="M100">
        <v>4</v>
      </c>
      <c r="O100" t="s">
        <v>42</v>
      </c>
      <c r="P100" t="s">
        <v>825</v>
      </c>
      <c r="S100" t="s">
        <v>826</v>
      </c>
      <c r="Y100" t="b">
        <v>0</v>
      </c>
      <c r="Z100" t="b">
        <v>0</v>
      </c>
      <c r="AA100" t="b">
        <f t="shared" si="1"/>
        <v>0</v>
      </c>
      <c r="AB100" t="b">
        <v>1</v>
      </c>
    </row>
    <row r="101" spans="1:28" x14ac:dyDescent="0.25">
      <c r="A101">
        <v>6962305</v>
      </c>
      <c r="B101" t="s">
        <v>25</v>
      </c>
      <c r="C101" t="s">
        <v>827</v>
      </c>
      <c r="D101" t="s">
        <v>45</v>
      </c>
      <c r="E101" t="s">
        <v>828</v>
      </c>
      <c r="F101" t="s">
        <v>829</v>
      </c>
      <c r="G101">
        <v>2014</v>
      </c>
      <c r="H101" t="s">
        <v>830</v>
      </c>
      <c r="I101" t="s">
        <v>831</v>
      </c>
      <c r="J101">
        <v>6</v>
      </c>
      <c r="O101" t="s">
        <v>50</v>
      </c>
      <c r="P101" t="s">
        <v>832</v>
      </c>
      <c r="S101" t="s">
        <v>833</v>
      </c>
      <c r="Y101" t="b">
        <v>0</v>
      </c>
      <c r="Z101" t="b">
        <v>0</v>
      </c>
      <c r="AA101" t="b">
        <f t="shared" si="1"/>
        <v>0</v>
      </c>
      <c r="AB101" t="b">
        <v>0</v>
      </c>
    </row>
    <row r="102" spans="1:28" x14ac:dyDescent="0.25">
      <c r="A102" t="s">
        <v>834</v>
      </c>
      <c r="B102" t="s">
        <v>151</v>
      </c>
      <c r="C102" t="s">
        <v>835</v>
      </c>
      <c r="D102" t="s">
        <v>27</v>
      </c>
      <c r="E102" t="s">
        <v>836</v>
      </c>
      <c r="F102" t="s">
        <v>837</v>
      </c>
      <c r="G102">
        <v>1997</v>
      </c>
      <c r="H102" t="s">
        <v>838</v>
      </c>
      <c r="I102" t="s">
        <v>839</v>
      </c>
      <c r="J102">
        <v>7</v>
      </c>
      <c r="L102" t="s">
        <v>313</v>
      </c>
      <c r="M102">
        <v>43</v>
      </c>
      <c r="N102">
        <v>8</v>
      </c>
      <c r="P102" t="s">
        <v>840</v>
      </c>
      <c r="R102" t="s">
        <v>841</v>
      </c>
      <c r="Y102" t="b">
        <v>0</v>
      </c>
      <c r="Z102" t="b">
        <v>0</v>
      </c>
      <c r="AA102" t="b">
        <f t="shared" si="1"/>
        <v>0</v>
      </c>
      <c r="AB102" t="b">
        <v>1</v>
      </c>
    </row>
    <row r="103" spans="1:28" x14ac:dyDescent="0.25">
      <c r="A103" t="s">
        <v>842</v>
      </c>
      <c r="B103" t="s">
        <v>54</v>
      </c>
      <c r="C103" t="s">
        <v>843</v>
      </c>
      <c r="D103" t="s">
        <v>27</v>
      </c>
      <c r="E103" t="s">
        <v>844</v>
      </c>
      <c r="F103" t="s">
        <v>845</v>
      </c>
      <c r="G103">
        <v>1996</v>
      </c>
      <c r="H103" t="s">
        <v>846</v>
      </c>
      <c r="J103">
        <v>7</v>
      </c>
      <c r="L103" t="s">
        <v>653</v>
      </c>
      <c r="M103">
        <v>1</v>
      </c>
      <c r="N103">
        <v>1</v>
      </c>
      <c r="O103" t="s">
        <v>76</v>
      </c>
      <c r="P103" t="s">
        <v>847</v>
      </c>
      <c r="R103" t="s">
        <v>848</v>
      </c>
      <c r="Y103" t="b">
        <v>0</v>
      </c>
      <c r="Z103" t="b">
        <v>0</v>
      </c>
      <c r="AA103" t="b">
        <f t="shared" si="1"/>
        <v>0</v>
      </c>
      <c r="AB103" t="b">
        <v>1</v>
      </c>
    </row>
    <row r="104" spans="1:28" x14ac:dyDescent="0.25">
      <c r="A104">
        <v>594830</v>
      </c>
      <c r="B104" t="s">
        <v>25</v>
      </c>
      <c r="C104" t="s">
        <v>849</v>
      </c>
      <c r="D104" t="s">
        <v>27</v>
      </c>
      <c r="E104" t="s">
        <v>544</v>
      </c>
      <c r="F104" t="s">
        <v>850</v>
      </c>
      <c r="G104">
        <v>1997</v>
      </c>
      <c r="H104" t="s">
        <v>851</v>
      </c>
      <c r="I104" t="s">
        <v>852</v>
      </c>
      <c r="J104">
        <v>7</v>
      </c>
      <c r="L104" t="s">
        <v>853</v>
      </c>
      <c r="M104">
        <v>16</v>
      </c>
      <c r="N104">
        <v>3</v>
      </c>
      <c r="O104" t="s">
        <v>60</v>
      </c>
      <c r="P104" s="2" t="s">
        <v>854</v>
      </c>
      <c r="Y104" t="b">
        <v>0</v>
      </c>
      <c r="Z104" t="b">
        <v>0</v>
      </c>
      <c r="AA104" t="b">
        <f t="shared" si="1"/>
        <v>0</v>
      </c>
      <c r="AB104" t="b">
        <v>1</v>
      </c>
    </row>
    <row r="105" spans="1:28" x14ac:dyDescent="0.25">
      <c r="A105" t="s">
        <v>855</v>
      </c>
      <c r="B105" t="s">
        <v>151</v>
      </c>
      <c r="C105" t="s">
        <v>856</v>
      </c>
      <c r="D105" t="s">
        <v>27</v>
      </c>
      <c r="E105" t="s">
        <v>857</v>
      </c>
      <c r="F105" t="s">
        <v>858</v>
      </c>
      <c r="G105">
        <v>2010</v>
      </c>
      <c r="H105" t="s">
        <v>859</v>
      </c>
      <c r="I105" t="s">
        <v>860</v>
      </c>
      <c r="J105">
        <v>7</v>
      </c>
      <c r="L105" t="s">
        <v>157</v>
      </c>
      <c r="M105">
        <v>83</v>
      </c>
      <c r="N105">
        <v>10</v>
      </c>
      <c r="P105" t="s">
        <v>861</v>
      </c>
      <c r="R105" t="s">
        <v>862</v>
      </c>
      <c r="Y105" t="b">
        <v>0</v>
      </c>
      <c r="Z105" t="b">
        <v>0</v>
      </c>
      <c r="AA105" t="b">
        <f t="shared" si="1"/>
        <v>0</v>
      </c>
      <c r="AB105" t="b">
        <v>0</v>
      </c>
    </row>
    <row r="106" spans="1:28" x14ac:dyDescent="0.25">
      <c r="A106" t="s">
        <v>863</v>
      </c>
      <c r="B106" t="s">
        <v>54</v>
      </c>
      <c r="C106" t="s">
        <v>864</v>
      </c>
      <c r="D106" t="s">
        <v>27</v>
      </c>
      <c r="E106" t="s">
        <v>865</v>
      </c>
      <c r="F106" t="s">
        <v>866</v>
      </c>
      <c r="G106">
        <v>2007</v>
      </c>
      <c r="H106" t="s">
        <v>867</v>
      </c>
      <c r="J106">
        <v>7</v>
      </c>
      <c r="L106" t="s">
        <v>653</v>
      </c>
      <c r="M106">
        <v>11</v>
      </c>
      <c r="N106">
        <v>4</v>
      </c>
      <c r="O106" t="s">
        <v>124</v>
      </c>
      <c r="P106" t="s">
        <v>868</v>
      </c>
      <c r="R106" t="s">
        <v>869</v>
      </c>
      <c r="Y106" t="b">
        <v>0</v>
      </c>
      <c r="Z106" t="b">
        <v>0</v>
      </c>
      <c r="AA106" t="b">
        <f t="shared" si="1"/>
        <v>0</v>
      </c>
      <c r="AB106" t="b">
        <v>0</v>
      </c>
    </row>
    <row r="107" spans="1:28" x14ac:dyDescent="0.25">
      <c r="A107" t="s">
        <v>870</v>
      </c>
      <c r="B107" t="s">
        <v>54</v>
      </c>
      <c r="C107" t="s">
        <v>871</v>
      </c>
      <c r="D107" t="s">
        <v>80</v>
      </c>
      <c r="E107" t="s">
        <v>872</v>
      </c>
      <c r="F107" t="s">
        <v>873</v>
      </c>
      <c r="G107">
        <v>2010</v>
      </c>
      <c r="H107" t="s">
        <v>874</v>
      </c>
      <c r="J107">
        <v>5</v>
      </c>
      <c r="K107" t="s">
        <v>875</v>
      </c>
      <c r="P107" t="s">
        <v>876</v>
      </c>
      <c r="Q107" t="s">
        <v>877</v>
      </c>
      <c r="R107" t="s">
        <v>878</v>
      </c>
      <c r="S107" t="s">
        <v>879</v>
      </c>
      <c r="W107" t="s">
        <v>880</v>
      </c>
      <c r="Y107" t="b">
        <v>0</v>
      </c>
      <c r="Z107" t="b">
        <v>0</v>
      </c>
      <c r="AA107" t="b">
        <f t="shared" si="1"/>
        <v>0</v>
      </c>
      <c r="AB107" t="b">
        <v>0</v>
      </c>
    </row>
    <row r="108" spans="1:28" x14ac:dyDescent="0.25">
      <c r="A108" t="s">
        <v>881</v>
      </c>
      <c r="B108" t="s">
        <v>54</v>
      </c>
      <c r="C108" t="s">
        <v>882</v>
      </c>
      <c r="D108" t="s">
        <v>80</v>
      </c>
      <c r="E108" t="s">
        <v>883</v>
      </c>
      <c r="F108" t="s">
        <v>884</v>
      </c>
      <c r="G108">
        <v>2015</v>
      </c>
      <c r="H108" t="s">
        <v>885</v>
      </c>
      <c r="J108">
        <v>5</v>
      </c>
      <c r="K108" t="s">
        <v>886</v>
      </c>
      <c r="P108" t="s">
        <v>887</v>
      </c>
      <c r="Q108" t="s">
        <v>888</v>
      </c>
      <c r="R108" t="s">
        <v>889</v>
      </c>
      <c r="S108" t="s">
        <v>890</v>
      </c>
      <c r="W108" t="s">
        <v>891</v>
      </c>
      <c r="Y108" t="b">
        <v>0</v>
      </c>
      <c r="Z108" t="b">
        <v>0</v>
      </c>
      <c r="AA108" t="b">
        <f t="shared" si="1"/>
        <v>0</v>
      </c>
      <c r="AB108" t="b">
        <v>0</v>
      </c>
    </row>
    <row r="109" spans="1:28" x14ac:dyDescent="0.25">
      <c r="A109" t="s">
        <v>892</v>
      </c>
      <c r="B109" t="s">
        <v>54</v>
      </c>
      <c r="C109" t="s">
        <v>893</v>
      </c>
      <c r="D109" t="s">
        <v>27</v>
      </c>
      <c r="E109" t="s">
        <v>894</v>
      </c>
      <c r="F109" t="s">
        <v>895</v>
      </c>
      <c r="G109">
        <v>2017</v>
      </c>
      <c r="H109" t="s">
        <v>896</v>
      </c>
      <c r="J109">
        <v>7</v>
      </c>
      <c r="L109" t="s">
        <v>897</v>
      </c>
      <c r="O109" t="s">
        <v>502</v>
      </c>
      <c r="R109" t="s">
        <v>898</v>
      </c>
      <c r="Y109" t="b">
        <v>0</v>
      </c>
      <c r="Z109" t="b">
        <v>0</v>
      </c>
      <c r="AA109" t="b">
        <f t="shared" si="1"/>
        <v>0</v>
      </c>
      <c r="AB109" t="b">
        <v>0</v>
      </c>
    </row>
    <row r="110" spans="1:28" x14ac:dyDescent="0.25">
      <c r="A110" t="s">
        <v>899</v>
      </c>
      <c r="B110" t="s">
        <v>151</v>
      </c>
      <c r="C110" t="s">
        <v>900</v>
      </c>
      <c r="D110" t="s">
        <v>27</v>
      </c>
      <c r="E110" t="s">
        <v>901</v>
      </c>
      <c r="F110" t="s">
        <v>902</v>
      </c>
      <c r="G110">
        <v>2012</v>
      </c>
      <c r="H110" t="s">
        <v>903</v>
      </c>
      <c r="I110" t="s">
        <v>904</v>
      </c>
      <c r="J110">
        <v>7</v>
      </c>
      <c r="L110" t="s">
        <v>313</v>
      </c>
      <c r="M110">
        <v>58</v>
      </c>
      <c r="N110" t="s">
        <v>905</v>
      </c>
      <c r="P110" t="s">
        <v>906</v>
      </c>
      <c r="R110" t="s">
        <v>907</v>
      </c>
      <c r="Y110" t="b">
        <v>0</v>
      </c>
      <c r="Z110" t="b">
        <v>0</v>
      </c>
      <c r="AA110" t="b">
        <f t="shared" si="1"/>
        <v>0</v>
      </c>
      <c r="AB110" t="b">
        <v>0</v>
      </c>
    </row>
    <row r="111" spans="1:28" x14ac:dyDescent="0.25">
      <c r="A111">
        <v>6416747</v>
      </c>
      <c r="B111" t="s">
        <v>25</v>
      </c>
      <c r="C111" t="s">
        <v>908</v>
      </c>
      <c r="D111" t="s">
        <v>45</v>
      </c>
      <c r="E111" t="s">
        <v>909</v>
      </c>
      <c r="F111" t="s">
        <v>910</v>
      </c>
      <c r="G111">
        <v>2012</v>
      </c>
      <c r="H111" t="s">
        <v>911</v>
      </c>
      <c r="I111" t="s">
        <v>912</v>
      </c>
      <c r="J111">
        <v>6</v>
      </c>
      <c r="O111" t="s">
        <v>124</v>
      </c>
      <c r="P111" s="1">
        <v>42887</v>
      </c>
      <c r="S111" t="s">
        <v>913</v>
      </c>
      <c r="Y111" t="b">
        <v>0</v>
      </c>
      <c r="Z111" t="b">
        <v>0</v>
      </c>
      <c r="AA111" t="b">
        <f t="shared" si="1"/>
        <v>0</v>
      </c>
      <c r="AB111" t="b">
        <v>0</v>
      </c>
    </row>
    <row r="112" spans="1:28" x14ac:dyDescent="0.25">
      <c r="A112" t="s">
        <v>914</v>
      </c>
      <c r="B112" t="s">
        <v>54</v>
      </c>
      <c r="C112" t="s">
        <v>915</v>
      </c>
      <c r="D112" t="s">
        <v>27</v>
      </c>
      <c r="E112" t="s">
        <v>916</v>
      </c>
      <c r="F112" t="s">
        <v>917</v>
      </c>
      <c r="G112">
        <v>2008</v>
      </c>
      <c r="H112" t="s">
        <v>918</v>
      </c>
      <c r="J112">
        <v>7</v>
      </c>
      <c r="L112" t="s">
        <v>897</v>
      </c>
      <c r="M112">
        <v>36</v>
      </c>
      <c r="N112">
        <v>1</v>
      </c>
      <c r="O112" t="s">
        <v>541</v>
      </c>
      <c r="P112" t="s">
        <v>919</v>
      </c>
      <c r="R112" t="s">
        <v>920</v>
      </c>
      <c r="Y112" t="b">
        <v>0</v>
      </c>
      <c r="Z112" t="b">
        <v>0</v>
      </c>
      <c r="AA112" t="b">
        <f t="shared" si="1"/>
        <v>0</v>
      </c>
      <c r="AB112" t="b">
        <v>0</v>
      </c>
    </row>
    <row r="113" spans="1:28" x14ac:dyDescent="0.25">
      <c r="A113" t="s">
        <v>921</v>
      </c>
      <c r="B113" t="s">
        <v>54</v>
      </c>
      <c r="C113" t="s">
        <v>922</v>
      </c>
      <c r="D113" t="s">
        <v>27</v>
      </c>
      <c r="E113" t="s">
        <v>923</v>
      </c>
      <c r="F113" t="s">
        <v>924</v>
      </c>
      <c r="G113">
        <v>2008</v>
      </c>
      <c r="H113" t="s">
        <v>925</v>
      </c>
      <c r="J113">
        <v>7</v>
      </c>
      <c r="L113" t="s">
        <v>926</v>
      </c>
      <c r="M113">
        <v>15</v>
      </c>
      <c r="N113">
        <v>2</v>
      </c>
      <c r="O113" t="s">
        <v>685</v>
      </c>
      <c r="P113" t="s">
        <v>927</v>
      </c>
      <c r="R113" t="s">
        <v>928</v>
      </c>
      <c r="Y113" t="b">
        <v>0</v>
      </c>
      <c r="Z113" t="b">
        <v>0</v>
      </c>
      <c r="AA113" t="b">
        <f t="shared" si="1"/>
        <v>0</v>
      </c>
      <c r="AB113" t="b">
        <v>0</v>
      </c>
    </row>
    <row r="114" spans="1:28" x14ac:dyDescent="0.25">
      <c r="A114">
        <v>4724900</v>
      </c>
      <c r="B114" t="s">
        <v>25</v>
      </c>
      <c r="C114" t="s">
        <v>929</v>
      </c>
      <c r="D114" t="s">
        <v>45</v>
      </c>
      <c r="E114" t="s">
        <v>930</v>
      </c>
      <c r="F114" t="s">
        <v>931</v>
      </c>
      <c r="G114">
        <v>2008</v>
      </c>
      <c r="H114" t="s">
        <v>932</v>
      </c>
      <c r="I114" t="s">
        <v>933</v>
      </c>
      <c r="J114">
        <v>6</v>
      </c>
      <c r="O114" t="s">
        <v>934</v>
      </c>
      <c r="P114" t="s">
        <v>935</v>
      </c>
      <c r="S114" t="s">
        <v>936</v>
      </c>
      <c r="Y114" t="b">
        <v>0</v>
      </c>
      <c r="Z114" t="b">
        <v>0</v>
      </c>
      <c r="AA114" t="b">
        <f t="shared" si="1"/>
        <v>0</v>
      </c>
      <c r="AB114" t="b">
        <v>0</v>
      </c>
    </row>
    <row r="115" spans="1:28" x14ac:dyDescent="0.25">
      <c r="A115">
        <v>1172829</v>
      </c>
      <c r="B115" t="s">
        <v>25</v>
      </c>
      <c r="C115" t="s">
        <v>937</v>
      </c>
      <c r="D115" t="s">
        <v>27</v>
      </c>
      <c r="E115" t="s">
        <v>938</v>
      </c>
      <c r="F115" t="s">
        <v>939</v>
      </c>
      <c r="G115">
        <v>2003</v>
      </c>
      <c r="H115" t="s">
        <v>940</v>
      </c>
      <c r="I115" t="s">
        <v>941</v>
      </c>
      <c r="J115">
        <v>7</v>
      </c>
      <c r="L115" t="s">
        <v>942</v>
      </c>
      <c r="M115">
        <v>23</v>
      </c>
      <c r="N115">
        <v>1</v>
      </c>
      <c r="O115" t="s">
        <v>541</v>
      </c>
      <c r="P115" t="s">
        <v>943</v>
      </c>
      <c r="Y115" t="b">
        <v>0</v>
      </c>
      <c r="Z115" t="b">
        <v>0</v>
      </c>
      <c r="AA115" t="b">
        <f t="shared" si="1"/>
        <v>0</v>
      </c>
      <c r="AB115" t="b">
        <v>1</v>
      </c>
    </row>
    <row r="116" spans="1:28" x14ac:dyDescent="0.25">
      <c r="A116">
        <v>4542057</v>
      </c>
      <c r="B116" t="s">
        <v>25</v>
      </c>
      <c r="C116" t="s">
        <v>944</v>
      </c>
      <c r="D116" t="s">
        <v>45</v>
      </c>
      <c r="E116" t="s">
        <v>945</v>
      </c>
      <c r="F116" t="s">
        <v>946</v>
      </c>
      <c r="G116">
        <v>2008</v>
      </c>
      <c r="H116" t="s">
        <v>947</v>
      </c>
      <c r="I116" t="s">
        <v>948</v>
      </c>
      <c r="J116">
        <v>6</v>
      </c>
      <c r="O116" t="s">
        <v>42</v>
      </c>
      <c r="P116" t="s">
        <v>949</v>
      </c>
      <c r="S116" t="s">
        <v>950</v>
      </c>
      <c r="Y116" t="b">
        <v>0</v>
      </c>
      <c r="Z116" t="b">
        <v>0</v>
      </c>
      <c r="AA116" t="b">
        <f t="shared" si="1"/>
        <v>0</v>
      </c>
      <c r="AB116" t="b">
        <v>0</v>
      </c>
    </row>
    <row r="117" spans="1:28" x14ac:dyDescent="0.25">
      <c r="A117">
        <v>6651056</v>
      </c>
      <c r="B117" t="s">
        <v>25</v>
      </c>
      <c r="C117" t="s">
        <v>951</v>
      </c>
      <c r="D117" t="s">
        <v>45</v>
      </c>
      <c r="E117" t="s">
        <v>952</v>
      </c>
      <c r="F117" t="s">
        <v>953</v>
      </c>
      <c r="G117">
        <v>2013</v>
      </c>
      <c r="H117" t="s">
        <v>954</v>
      </c>
      <c r="I117" t="s">
        <v>955</v>
      </c>
      <c r="J117">
        <v>6</v>
      </c>
      <c r="O117" t="s">
        <v>42</v>
      </c>
      <c r="P117" t="s">
        <v>956</v>
      </c>
      <c r="S117" t="s">
        <v>957</v>
      </c>
      <c r="Y117" t="b">
        <v>0</v>
      </c>
      <c r="Z117" t="b">
        <v>0</v>
      </c>
      <c r="AA117" t="b">
        <f t="shared" si="1"/>
        <v>0</v>
      </c>
      <c r="AB117" t="b">
        <v>0</v>
      </c>
    </row>
    <row r="118" spans="1:28" x14ac:dyDescent="0.25">
      <c r="A118">
        <v>7544009</v>
      </c>
      <c r="B118" t="s">
        <v>25</v>
      </c>
      <c r="C118" t="s">
        <v>958</v>
      </c>
      <c r="D118" t="s">
        <v>45</v>
      </c>
      <c r="E118" t="s">
        <v>959</v>
      </c>
      <c r="F118" t="s">
        <v>960</v>
      </c>
      <c r="G118">
        <v>2016</v>
      </c>
      <c r="H118" t="s">
        <v>961</v>
      </c>
      <c r="I118" t="s">
        <v>962</v>
      </c>
      <c r="J118">
        <v>6</v>
      </c>
      <c r="O118" t="s">
        <v>430</v>
      </c>
      <c r="P118" s="1" t="s">
        <v>963</v>
      </c>
      <c r="S118" t="s">
        <v>964</v>
      </c>
      <c r="Y118" t="b">
        <v>0</v>
      </c>
      <c r="Z118" t="b">
        <v>0</v>
      </c>
      <c r="AA118" t="b">
        <f t="shared" si="1"/>
        <v>0</v>
      </c>
      <c r="AB118" t="b">
        <v>0</v>
      </c>
    </row>
    <row r="119" spans="1:28" x14ac:dyDescent="0.25">
      <c r="A119">
        <v>5302678</v>
      </c>
      <c r="B119" t="s">
        <v>25</v>
      </c>
      <c r="C119" t="s">
        <v>965</v>
      </c>
      <c r="D119" t="s">
        <v>45</v>
      </c>
      <c r="E119" t="s">
        <v>966</v>
      </c>
      <c r="F119" t="s">
        <v>967</v>
      </c>
      <c r="G119">
        <v>2009</v>
      </c>
      <c r="H119" t="s">
        <v>968</v>
      </c>
      <c r="I119" t="s">
        <v>969</v>
      </c>
      <c r="J119">
        <v>6</v>
      </c>
      <c r="O119" t="s">
        <v>472</v>
      </c>
      <c r="P119" s="1">
        <v>42826</v>
      </c>
      <c r="S119" t="s">
        <v>970</v>
      </c>
      <c r="Y119" t="b">
        <v>0</v>
      </c>
      <c r="Z119" t="b">
        <v>0</v>
      </c>
      <c r="AA119" t="b">
        <f t="shared" si="1"/>
        <v>0</v>
      </c>
      <c r="AB119" t="b">
        <v>0</v>
      </c>
    </row>
    <row r="120" spans="1:28" x14ac:dyDescent="0.25">
      <c r="A120" t="s">
        <v>971</v>
      </c>
      <c r="B120" t="s">
        <v>54</v>
      </c>
      <c r="C120" t="s">
        <v>972</v>
      </c>
      <c r="D120" t="s">
        <v>80</v>
      </c>
      <c r="E120" t="s">
        <v>973</v>
      </c>
      <c r="F120" t="s">
        <v>974</v>
      </c>
      <c r="G120">
        <v>2012</v>
      </c>
      <c r="H120" t="s">
        <v>975</v>
      </c>
      <c r="J120">
        <v>5</v>
      </c>
      <c r="K120" t="s">
        <v>976</v>
      </c>
      <c r="P120" t="s">
        <v>977</v>
      </c>
      <c r="Q120" t="s">
        <v>86</v>
      </c>
      <c r="R120" t="s">
        <v>978</v>
      </c>
      <c r="S120" t="s">
        <v>979</v>
      </c>
      <c r="V120" t="s">
        <v>980</v>
      </c>
      <c r="W120" t="s">
        <v>90</v>
      </c>
      <c r="Y120" t="b">
        <v>0</v>
      </c>
      <c r="Z120" t="b">
        <v>0</v>
      </c>
      <c r="AA120" t="b">
        <f t="shared" si="1"/>
        <v>0</v>
      </c>
      <c r="AB120" t="b">
        <v>0</v>
      </c>
    </row>
    <row r="121" spans="1:28" x14ac:dyDescent="0.25">
      <c r="A121">
        <v>591656</v>
      </c>
      <c r="B121" t="s">
        <v>25</v>
      </c>
      <c r="C121" t="s">
        <v>981</v>
      </c>
      <c r="D121" t="s">
        <v>27</v>
      </c>
      <c r="E121" t="s">
        <v>982</v>
      </c>
      <c r="F121" t="s">
        <v>983</v>
      </c>
      <c r="G121">
        <v>1997</v>
      </c>
      <c r="H121" t="s">
        <v>984</v>
      </c>
      <c r="I121" t="s">
        <v>985</v>
      </c>
      <c r="J121">
        <v>7</v>
      </c>
      <c r="L121" t="s">
        <v>429</v>
      </c>
      <c r="M121">
        <v>17</v>
      </c>
      <c r="N121">
        <v>3</v>
      </c>
      <c r="O121" t="s">
        <v>42</v>
      </c>
      <c r="P121" t="s">
        <v>986</v>
      </c>
      <c r="Y121" t="b">
        <v>0</v>
      </c>
      <c r="Z121" t="b">
        <v>0</v>
      </c>
      <c r="AA121" t="b">
        <f t="shared" si="1"/>
        <v>0</v>
      </c>
      <c r="AB121" t="b">
        <v>1</v>
      </c>
    </row>
    <row r="122" spans="1:28" x14ac:dyDescent="0.25">
      <c r="A122">
        <v>927038</v>
      </c>
      <c r="B122" t="s">
        <v>25</v>
      </c>
      <c r="C122" t="s">
        <v>987</v>
      </c>
      <c r="D122" t="s">
        <v>45</v>
      </c>
      <c r="E122" t="s">
        <v>988</v>
      </c>
      <c r="F122" t="s">
        <v>989</v>
      </c>
      <c r="G122">
        <v>2001</v>
      </c>
      <c r="H122" t="s">
        <v>990</v>
      </c>
      <c r="I122" t="s">
        <v>991</v>
      </c>
      <c r="J122">
        <v>6</v>
      </c>
      <c r="O122" t="s">
        <v>76</v>
      </c>
      <c r="P122" t="s">
        <v>992</v>
      </c>
      <c r="S122" t="s">
        <v>993</v>
      </c>
      <c r="Y122" t="b">
        <v>0</v>
      </c>
      <c r="Z122" t="b">
        <v>0</v>
      </c>
      <c r="AA122" t="b">
        <f t="shared" si="1"/>
        <v>0</v>
      </c>
      <c r="AB122" t="b">
        <v>1</v>
      </c>
    </row>
    <row r="123" spans="1:28" x14ac:dyDescent="0.25">
      <c r="A123">
        <v>646583</v>
      </c>
      <c r="B123" t="s">
        <v>25</v>
      </c>
      <c r="C123" t="s">
        <v>994</v>
      </c>
      <c r="D123" t="s">
        <v>45</v>
      </c>
      <c r="E123" t="s">
        <v>995</v>
      </c>
      <c r="F123" t="s">
        <v>996</v>
      </c>
      <c r="G123">
        <v>1998</v>
      </c>
      <c r="H123" t="s">
        <v>997</v>
      </c>
      <c r="I123" t="s">
        <v>998</v>
      </c>
      <c r="J123">
        <v>6</v>
      </c>
      <c r="O123" t="s">
        <v>76</v>
      </c>
      <c r="P123" t="s">
        <v>999</v>
      </c>
      <c r="S123" t="s">
        <v>1000</v>
      </c>
      <c r="Y123" t="b">
        <v>0</v>
      </c>
      <c r="Z123" t="b">
        <v>0</v>
      </c>
      <c r="AA123" t="b">
        <f t="shared" si="1"/>
        <v>0</v>
      </c>
      <c r="AB123" t="b">
        <v>1</v>
      </c>
    </row>
    <row r="124" spans="1:28" x14ac:dyDescent="0.25">
      <c r="A124" t="s">
        <v>1001</v>
      </c>
      <c r="B124" t="s">
        <v>54</v>
      </c>
      <c r="C124" t="s">
        <v>1002</v>
      </c>
      <c r="D124" t="s">
        <v>27</v>
      </c>
      <c r="E124" t="s">
        <v>1003</v>
      </c>
      <c r="F124" t="s">
        <v>1004</v>
      </c>
      <c r="G124">
        <v>2014</v>
      </c>
      <c r="H124" t="s">
        <v>1005</v>
      </c>
      <c r="J124">
        <v>7</v>
      </c>
      <c r="L124" t="s">
        <v>1006</v>
      </c>
      <c r="M124">
        <v>75</v>
      </c>
      <c r="N124">
        <v>2</v>
      </c>
      <c r="O124" t="s">
        <v>42</v>
      </c>
      <c r="P124" s="1" t="s">
        <v>1007</v>
      </c>
      <c r="R124" t="s">
        <v>1008</v>
      </c>
      <c r="Y124" t="b">
        <v>0</v>
      </c>
      <c r="Z124" t="b">
        <v>0</v>
      </c>
      <c r="AA124" t="b">
        <f t="shared" si="1"/>
        <v>0</v>
      </c>
      <c r="AB124" t="b">
        <v>0</v>
      </c>
    </row>
    <row r="125" spans="1:28" x14ac:dyDescent="0.25">
      <c r="A125" t="s">
        <v>1009</v>
      </c>
      <c r="B125" t="s">
        <v>54</v>
      </c>
      <c r="C125" t="s">
        <v>1010</v>
      </c>
      <c r="D125" t="s">
        <v>80</v>
      </c>
      <c r="E125" t="s">
        <v>1011</v>
      </c>
      <c r="F125" t="s">
        <v>1012</v>
      </c>
      <c r="G125">
        <v>2009</v>
      </c>
      <c r="H125" t="s">
        <v>1013</v>
      </c>
      <c r="J125">
        <v>5</v>
      </c>
      <c r="K125" t="s">
        <v>1014</v>
      </c>
      <c r="P125" t="s">
        <v>1015</v>
      </c>
      <c r="Q125" t="s">
        <v>86</v>
      </c>
      <c r="R125" t="s">
        <v>1016</v>
      </c>
      <c r="S125" t="s">
        <v>1017</v>
      </c>
      <c r="V125" t="s">
        <v>1018</v>
      </c>
      <c r="W125" t="s">
        <v>90</v>
      </c>
      <c r="Y125" t="b">
        <v>0</v>
      </c>
      <c r="Z125" t="b">
        <v>0</v>
      </c>
      <c r="AA125" t="b">
        <f t="shared" si="1"/>
        <v>0</v>
      </c>
      <c r="AB125" t="b">
        <v>0</v>
      </c>
    </row>
    <row r="126" spans="1:28" x14ac:dyDescent="0.25">
      <c r="A126" t="s">
        <v>1019</v>
      </c>
      <c r="B126" t="s">
        <v>54</v>
      </c>
      <c r="C126" t="s">
        <v>1020</v>
      </c>
      <c r="D126" t="s">
        <v>80</v>
      </c>
      <c r="E126" t="s">
        <v>1021</v>
      </c>
      <c r="F126" t="s">
        <v>1022</v>
      </c>
      <c r="G126">
        <v>1987</v>
      </c>
      <c r="H126" t="s">
        <v>1023</v>
      </c>
      <c r="J126">
        <v>5</v>
      </c>
      <c r="K126" t="s">
        <v>1024</v>
      </c>
      <c r="P126" t="s">
        <v>1025</v>
      </c>
      <c r="Q126" t="s">
        <v>877</v>
      </c>
      <c r="R126" t="s">
        <v>1026</v>
      </c>
      <c r="S126" t="s">
        <v>1027</v>
      </c>
      <c r="W126" t="s">
        <v>1028</v>
      </c>
      <c r="Y126" t="b">
        <v>0</v>
      </c>
      <c r="Z126" t="b">
        <v>0</v>
      </c>
      <c r="AA126" t="b">
        <f t="shared" si="1"/>
        <v>0</v>
      </c>
      <c r="AB126" t="b">
        <v>1</v>
      </c>
    </row>
    <row r="127" spans="1:28" x14ac:dyDescent="0.25">
      <c r="A127" t="s">
        <v>1029</v>
      </c>
      <c r="B127" t="s">
        <v>54</v>
      </c>
      <c r="C127" t="s">
        <v>1030</v>
      </c>
      <c r="D127" t="s">
        <v>80</v>
      </c>
      <c r="E127" t="s">
        <v>1031</v>
      </c>
      <c r="F127" t="s">
        <v>1032</v>
      </c>
      <c r="G127">
        <v>2003</v>
      </c>
      <c r="H127" t="s">
        <v>1033</v>
      </c>
      <c r="J127">
        <v>5</v>
      </c>
      <c r="K127" t="s">
        <v>1034</v>
      </c>
      <c r="P127" t="s">
        <v>1035</v>
      </c>
      <c r="Q127" t="s">
        <v>438</v>
      </c>
      <c r="R127" t="s">
        <v>1036</v>
      </c>
      <c r="S127" t="s">
        <v>1037</v>
      </c>
      <c r="V127" t="s">
        <v>1038</v>
      </c>
      <c r="W127" t="s">
        <v>441</v>
      </c>
      <c r="Y127" t="b">
        <v>0</v>
      </c>
      <c r="Z127" t="b">
        <v>0</v>
      </c>
      <c r="AA127" t="b">
        <f t="shared" si="1"/>
        <v>0</v>
      </c>
      <c r="AB127" t="b">
        <v>1</v>
      </c>
    </row>
    <row r="128" spans="1:28" x14ac:dyDescent="0.25">
      <c r="A128">
        <v>4397184</v>
      </c>
      <c r="B128" t="s">
        <v>25</v>
      </c>
      <c r="C128" t="s">
        <v>1039</v>
      </c>
      <c r="D128" t="s">
        <v>27</v>
      </c>
      <c r="E128" t="s">
        <v>1040</v>
      </c>
      <c r="F128" t="s">
        <v>1041</v>
      </c>
      <c r="G128">
        <v>2007</v>
      </c>
      <c r="H128" t="s">
        <v>1042</v>
      </c>
      <c r="I128" t="s">
        <v>1043</v>
      </c>
      <c r="J128">
        <v>7</v>
      </c>
      <c r="L128" t="s">
        <v>548</v>
      </c>
      <c r="M128">
        <v>24</v>
      </c>
      <c r="N128">
        <v>6</v>
      </c>
      <c r="O128" t="s">
        <v>654</v>
      </c>
      <c r="P128" t="s">
        <v>1044</v>
      </c>
      <c r="Y128" t="b">
        <v>0</v>
      </c>
      <c r="Z128" t="b">
        <v>0</v>
      </c>
      <c r="AA128" t="b">
        <f t="shared" si="1"/>
        <v>0</v>
      </c>
      <c r="AB128" t="b">
        <v>0</v>
      </c>
    </row>
    <row r="129" spans="1:28" x14ac:dyDescent="0.25">
      <c r="A129" t="s">
        <v>1045</v>
      </c>
      <c r="B129" t="s">
        <v>54</v>
      </c>
      <c r="C129" t="s">
        <v>1046</v>
      </c>
      <c r="D129" t="s">
        <v>80</v>
      </c>
      <c r="E129" t="s">
        <v>444</v>
      </c>
      <c r="F129" t="s">
        <v>1047</v>
      </c>
      <c r="G129">
        <v>1992</v>
      </c>
      <c r="H129" t="s">
        <v>1048</v>
      </c>
      <c r="J129">
        <v>5</v>
      </c>
      <c r="K129" t="s">
        <v>447</v>
      </c>
      <c r="P129" t="s">
        <v>1049</v>
      </c>
      <c r="Q129" t="s">
        <v>86</v>
      </c>
      <c r="R129" t="s">
        <v>1050</v>
      </c>
      <c r="S129" t="s">
        <v>450</v>
      </c>
      <c r="W129" t="s">
        <v>90</v>
      </c>
      <c r="Y129" t="b">
        <v>0</v>
      </c>
      <c r="Z129" t="b">
        <v>0</v>
      </c>
      <c r="AA129" t="b">
        <f t="shared" si="1"/>
        <v>0</v>
      </c>
      <c r="AB129" t="b">
        <v>1</v>
      </c>
    </row>
    <row r="130" spans="1:28" x14ac:dyDescent="0.25">
      <c r="A130" t="s">
        <v>1051</v>
      </c>
      <c r="B130" t="s">
        <v>54</v>
      </c>
      <c r="C130" t="s">
        <v>1052</v>
      </c>
      <c r="D130" t="s">
        <v>80</v>
      </c>
      <c r="E130" t="s">
        <v>1053</v>
      </c>
      <c r="F130" t="s">
        <v>1054</v>
      </c>
      <c r="G130">
        <v>1995</v>
      </c>
      <c r="H130" t="s">
        <v>1055</v>
      </c>
      <c r="J130">
        <v>5</v>
      </c>
      <c r="K130" t="s">
        <v>1056</v>
      </c>
      <c r="P130" t="s">
        <v>1057</v>
      </c>
      <c r="Q130" t="s">
        <v>413</v>
      </c>
      <c r="R130" t="s">
        <v>1058</v>
      </c>
      <c r="S130" t="s">
        <v>1059</v>
      </c>
      <c r="W130" t="s">
        <v>416</v>
      </c>
      <c r="Y130" t="b">
        <v>0</v>
      </c>
      <c r="Z130" t="b">
        <v>0</v>
      </c>
      <c r="AA130" t="b">
        <f t="shared" si="1"/>
        <v>0</v>
      </c>
      <c r="AB130" t="b">
        <v>1</v>
      </c>
    </row>
    <row r="131" spans="1:28" x14ac:dyDescent="0.25">
      <c r="A131" t="s">
        <v>1060</v>
      </c>
      <c r="B131" t="s">
        <v>54</v>
      </c>
      <c r="C131" t="s">
        <v>1061</v>
      </c>
      <c r="D131" t="s">
        <v>80</v>
      </c>
      <c r="E131" t="s">
        <v>1053</v>
      </c>
      <c r="F131" t="s">
        <v>1062</v>
      </c>
      <c r="G131">
        <v>1995</v>
      </c>
      <c r="H131" t="s">
        <v>1063</v>
      </c>
      <c r="J131">
        <v>5</v>
      </c>
      <c r="K131" t="s">
        <v>1056</v>
      </c>
      <c r="P131" t="s">
        <v>1064</v>
      </c>
      <c r="Q131" t="s">
        <v>413</v>
      </c>
      <c r="R131" t="s">
        <v>1065</v>
      </c>
      <c r="S131" t="s">
        <v>1059</v>
      </c>
      <c r="W131" t="s">
        <v>416</v>
      </c>
      <c r="Y131" t="b">
        <v>0</v>
      </c>
      <c r="Z131" t="b">
        <v>0</v>
      </c>
      <c r="AA131" t="b">
        <f t="shared" si="1"/>
        <v>0</v>
      </c>
      <c r="AB131" t="b">
        <v>1</v>
      </c>
    </row>
    <row r="132" spans="1:28" x14ac:dyDescent="0.25">
      <c r="A132" t="s">
        <v>1066</v>
      </c>
      <c r="B132" t="s">
        <v>54</v>
      </c>
      <c r="C132" t="s">
        <v>1067</v>
      </c>
      <c r="D132" t="s">
        <v>80</v>
      </c>
      <c r="E132" t="s">
        <v>1068</v>
      </c>
      <c r="F132" t="s">
        <v>1069</v>
      </c>
      <c r="G132">
        <v>2011</v>
      </c>
      <c r="H132" t="s">
        <v>1070</v>
      </c>
      <c r="J132">
        <v>5</v>
      </c>
      <c r="K132" t="s">
        <v>1071</v>
      </c>
      <c r="P132" t="s">
        <v>1072</v>
      </c>
      <c r="Q132" t="s">
        <v>413</v>
      </c>
      <c r="R132" t="s">
        <v>1073</v>
      </c>
      <c r="S132" t="s">
        <v>1074</v>
      </c>
      <c r="W132" t="s">
        <v>416</v>
      </c>
      <c r="Y132" t="b">
        <v>0</v>
      </c>
      <c r="Z132" t="b">
        <v>0</v>
      </c>
      <c r="AA132" t="b">
        <f t="shared" si="1"/>
        <v>0</v>
      </c>
      <c r="AB132" t="b">
        <v>0</v>
      </c>
    </row>
    <row r="133" spans="1:28" x14ac:dyDescent="0.25">
      <c r="A133" t="s">
        <v>1075</v>
      </c>
      <c r="B133" t="s">
        <v>54</v>
      </c>
      <c r="C133" t="s">
        <v>1076</v>
      </c>
      <c r="D133" t="s">
        <v>80</v>
      </c>
      <c r="E133" t="s">
        <v>1077</v>
      </c>
      <c r="F133" t="s">
        <v>1078</v>
      </c>
      <c r="G133">
        <v>2012</v>
      </c>
      <c r="H133" t="s">
        <v>1079</v>
      </c>
      <c r="J133">
        <v>5</v>
      </c>
      <c r="K133" t="s">
        <v>1080</v>
      </c>
      <c r="P133" t="s">
        <v>1081</v>
      </c>
      <c r="Q133" t="s">
        <v>86</v>
      </c>
      <c r="R133" t="s">
        <v>1082</v>
      </c>
      <c r="S133" t="s">
        <v>1083</v>
      </c>
      <c r="V133" t="s">
        <v>1084</v>
      </c>
      <c r="W133" t="s">
        <v>90</v>
      </c>
      <c r="Y133" t="b">
        <v>0</v>
      </c>
      <c r="Z133" t="b">
        <v>0</v>
      </c>
      <c r="AA133" t="b">
        <f t="shared" ref="AA133:AA196" si="2">H133=""</f>
        <v>0</v>
      </c>
      <c r="AB133" t="b">
        <v>0</v>
      </c>
    </row>
    <row r="134" spans="1:28" x14ac:dyDescent="0.25">
      <c r="A134" t="s">
        <v>1085</v>
      </c>
      <c r="B134" t="s">
        <v>54</v>
      </c>
      <c r="C134" t="s">
        <v>1086</v>
      </c>
      <c r="D134" t="s">
        <v>80</v>
      </c>
      <c r="E134" t="s">
        <v>1087</v>
      </c>
      <c r="F134" t="s">
        <v>1088</v>
      </c>
      <c r="G134">
        <v>1975</v>
      </c>
      <c r="H134" t="s">
        <v>1089</v>
      </c>
      <c r="J134">
        <v>5</v>
      </c>
      <c r="K134" t="s">
        <v>1090</v>
      </c>
      <c r="P134" t="s">
        <v>1091</v>
      </c>
      <c r="Q134" t="s">
        <v>86</v>
      </c>
      <c r="R134" t="s">
        <v>1092</v>
      </c>
      <c r="S134" t="s">
        <v>1093</v>
      </c>
      <c r="V134" t="s">
        <v>1094</v>
      </c>
      <c r="W134" t="s">
        <v>90</v>
      </c>
      <c r="Y134" t="b">
        <v>0</v>
      </c>
      <c r="Z134" t="b">
        <v>0</v>
      </c>
      <c r="AA134" t="b">
        <f t="shared" si="2"/>
        <v>0</v>
      </c>
      <c r="AB134" t="b">
        <v>1</v>
      </c>
    </row>
    <row r="135" spans="1:28" x14ac:dyDescent="0.25">
      <c r="A135">
        <v>6549920</v>
      </c>
      <c r="B135" t="s">
        <v>25</v>
      </c>
      <c r="C135" t="s">
        <v>1095</v>
      </c>
      <c r="D135" t="s">
        <v>45</v>
      </c>
      <c r="E135" t="s">
        <v>1096</v>
      </c>
      <c r="F135" t="s">
        <v>1097</v>
      </c>
      <c r="G135">
        <v>2013</v>
      </c>
      <c r="H135" t="s">
        <v>1098</v>
      </c>
      <c r="I135" t="s">
        <v>1099</v>
      </c>
      <c r="J135">
        <v>6</v>
      </c>
      <c r="O135" t="s">
        <v>934</v>
      </c>
      <c r="P135" t="s">
        <v>1100</v>
      </c>
      <c r="S135" t="s">
        <v>1101</v>
      </c>
      <c r="Y135" t="b">
        <v>0</v>
      </c>
      <c r="Z135" t="b">
        <v>0</v>
      </c>
      <c r="AA135" t="b">
        <f t="shared" si="2"/>
        <v>0</v>
      </c>
      <c r="AB135" t="b">
        <v>0</v>
      </c>
    </row>
    <row r="136" spans="1:28" x14ac:dyDescent="0.25">
      <c r="A136">
        <v>4239012</v>
      </c>
      <c r="B136" t="s">
        <v>25</v>
      </c>
      <c r="C136" t="s">
        <v>1102</v>
      </c>
      <c r="D136" t="s">
        <v>45</v>
      </c>
      <c r="E136" t="s">
        <v>1103</v>
      </c>
      <c r="F136" t="s">
        <v>1104</v>
      </c>
      <c r="G136">
        <v>2007</v>
      </c>
      <c r="H136" t="s">
        <v>1105</v>
      </c>
      <c r="I136" t="s">
        <v>1106</v>
      </c>
      <c r="J136">
        <v>6</v>
      </c>
      <c r="O136" t="s">
        <v>934</v>
      </c>
      <c r="P136" t="s">
        <v>1107</v>
      </c>
      <c r="S136" t="s">
        <v>1108</v>
      </c>
      <c r="Y136" t="b">
        <v>0</v>
      </c>
      <c r="Z136" t="b">
        <v>0</v>
      </c>
      <c r="AA136" t="b">
        <f t="shared" si="2"/>
        <v>0</v>
      </c>
      <c r="AB136" t="b">
        <v>0</v>
      </c>
    </row>
    <row r="137" spans="1:28" x14ac:dyDescent="0.25">
      <c r="A137">
        <v>6651023</v>
      </c>
      <c r="B137" t="s">
        <v>25</v>
      </c>
      <c r="C137" t="s">
        <v>1109</v>
      </c>
      <c r="D137" t="s">
        <v>45</v>
      </c>
      <c r="E137" t="s">
        <v>1110</v>
      </c>
      <c r="F137" t="s">
        <v>1111</v>
      </c>
      <c r="G137">
        <v>2013</v>
      </c>
      <c r="H137" t="s">
        <v>1112</v>
      </c>
      <c r="I137" t="s">
        <v>1113</v>
      </c>
      <c r="J137">
        <v>6</v>
      </c>
      <c r="O137" t="s">
        <v>42</v>
      </c>
      <c r="P137" t="s">
        <v>1114</v>
      </c>
      <c r="S137" t="s">
        <v>957</v>
      </c>
      <c r="Y137" t="b">
        <v>0</v>
      </c>
      <c r="Z137" t="b">
        <v>0</v>
      </c>
      <c r="AA137" t="b">
        <f t="shared" si="2"/>
        <v>0</v>
      </c>
      <c r="AB137" t="b">
        <v>0</v>
      </c>
    </row>
    <row r="138" spans="1:28" x14ac:dyDescent="0.25">
      <c r="A138" t="s">
        <v>1115</v>
      </c>
      <c r="B138" t="s">
        <v>186</v>
      </c>
      <c r="C138" t="s">
        <v>1109</v>
      </c>
      <c r="D138" t="s">
        <v>1116</v>
      </c>
      <c r="E138" t="s">
        <v>1117</v>
      </c>
      <c r="F138" t="s">
        <v>1118</v>
      </c>
      <c r="G138">
        <v>2013</v>
      </c>
      <c r="H138" t="s">
        <v>1119</v>
      </c>
      <c r="J138">
        <v>10</v>
      </c>
      <c r="L138" t="s">
        <v>1120</v>
      </c>
      <c r="P138" t="s">
        <v>1114</v>
      </c>
      <c r="R138" t="s">
        <v>1121</v>
      </c>
      <c r="Y138" t="b">
        <v>1</v>
      </c>
      <c r="Z138" t="b">
        <v>0</v>
      </c>
      <c r="AA138" t="b">
        <f t="shared" si="2"/>
        <v>0</v>
      </c>
      <c r="AB138" t="b">
        <v>0</v>
      </c>
    </row>
    <row r="139" spans="1:28" x14ac:dyDescent="0.25">
      <c r="A139" t="s">
        <v>1122</v>
      </c>
      <c r="B139" t="s">
        <v>151</v>
      </c>
      <c r="C139" t="s">
        <v>1123</v>
      </c>
      <c r="D139" t="s">
        <v>27</v>
      </c>
      <c r="E139" t="s">
        <v>1124</v>
      </c>
      <c r="F139" t="s">
        <v>1125</v>
      </c>
      <c r="G139">
        <v>1988</v>
      </c>
      <c r="H139" t="s">
        <v>1126</v>
      </c>
      <c r="J139">
        <v>7</v>
      </c>
      <c r="L139" t="s">
        <v>462</v>
      </c>
      <c r="M139">
        <v>24</v>
      </c>
      <c r="N139" t="s">
        <v>463</v>
      </c>
      <c r="P139" t="s">
        <v>1127</v>
      </c>
      <c r="R139" t="s">
        <v>1128</v>
      </c>
      <c r="Y139" t="b">
        <v>0</v>
      </c>
      <c r="Z139" t="b">
        <v>0</v>
      </c>
      <c r="AA139" t="b">
        <f t="shared" si="2"/>
        <v>0</v>
      </c>
      <c r="AB139" t="b">
        <v>1</v>
      </c>
    </row>
    <row r="140" spans="1:28" x14ac:dyDescent="0.25">
      <c r="A140">
        <v>5775121</v>
      </c>
      <c r="B140" t="s">
        <v>25</v>
      </c>
      <c r="C140" t="s">
        <v>1129</v>
      </c>
      <c r="D140" t="s">
        <v>45</v>
      </c>
      <c r="E140" t="s">
        <v>1130</v>
      </c>
      <c r="F140" t="s">
        <v>1131</v>
      </c>
      <c r="G140">
        <v>2010</v>
      </c>
      <c r="H140" t="s">
        <v>1132</v>
      </c>
      <c r="I140" t="s">
        <v>1133</v>
      </c>
      <c r="J140">
        <v>6</v>
      </c>
      <c r="O140" t="s">
        <v>472</v>
      </c>
      <c r="P140" s="1">
        <v>42887</v>
      </c>
      <c r="S140" t="s">
        <v>1134</v>
      </c>
      <c r="Y140" t="b">
        <v>0</v>
      </c>
      <c r="Z140" t="b">
        <v>0</v>
      </c>
      <c r="AA140" t="b">
        <f t="shared" si="2"/>
        <v>0</v>
      </c>
      <c r="AB140" t="b">
        <v>0</v>
      </c>
    </row>
    <row r="141" spans="1:28" x14ac:dyDescent="0.25">
      <c r="A141">
        <v>5387309</v>
      </c>
      <c r="B141" t="s">
        <v>25</v>
      </c>
      <c r="C141" t="s">
        <v>1135</v>
      </c>
      <c r="D141" t="s">
        <v>27</v>
      </c>
      <c r="E141" t="s">
        <v>1136</v>
      </c>
      <c r="F141" t="s">
        <v>1137</v>
      </c>
      <c r="G141">
        <v>1995</v>
      </c>
      <c r="H141" t="s">
        <v>1138</v>
      </c>
      <c r="J141">
        <v>7</v>
      </c>
      <c r="L141" t="s">
        <v>1139</v>
      </c>
      <c r="M141">
        <v>34</v>
      </c>
      <c r="N141">
        <v>1</v>
      </c>
      <c r="P141" s="2" t="s">
        <v>1140</v>
      </c>
      <c r="Y141" t="b">
        <v>0</v>
      </c>
      <c r="Z141" t="b">
        <v>0</v>
      </c>
      <c r="AA141" t="b">
        <f t="shared" si="2"/>
        <v>0</v>
      </c>
      <c r="AB141" t="b">
        <v>1</v>
      </c>
    </row>
    <row r="142" spans="1:28" x14ac:dyDescent="0.25">
      <c r="A142">
        <v>856979</v>
      </c>
      <c r="B142" t="s">
        <v>25</v>
      </c>
      <c r="C142" t="s">
        <v>1141</v>
      </c>
      <c r="D142" t="s">
        <v>27</v>
      </c>
      <c r="E142" t="s">
        <v>1142</v>
      </c>
      <c r="F142" t="s">
        <v>1143</v>
      </c>
      <c r="G142">
        <v>2000</v>
      </c>
      <c r="H142" t="s">
        <v>1144</v>
      </c>
      <c r="I142" t="s">
        <v>1145</v>
      </c>
      <c r="J142">
        <v>7</v>
      </c>
      <c r="L142" t="s">
        <v>853</v>
      </c>
      <c r="M142">
        <v>19</v>
      </c>
      <c r="N142">
        <v>8</v>
      </c>
      <c r="O142" t="s">
        <v>50</v>
      </c>
      <c r="P142" s="2" t="s">
        <v>1146</v>
      </c>
      <c r="Y142" t="b">
        <v>0</v>
      </c>
      <c r="Z142" t="b">
        <v>0</v>
      </c>
      <c r="AA142" t="b">
        <f t="shared" si="2"/>
        <v>0</v>
      </c>
      <c r="AB142" t="b">
        <v>1</v>
      </c>
    </row>
    <row r="143" spans="1:28" x14ac:dyDescent="0.25">
      <c r="A143">
        <v>6926617</v>
      </c>
      <c r="B143" t="s">
        <v>25</v>
      </c>
      <c r="C143" t="s">
        <v>1147</v>
      </c>
      <c r="D143" t="s">
        <v>45</v>
      </c>
      <c r="E143" t="s">
        <v>1148</v>
      </c>
      <c r="F143" t="s">
        <v>1149</v>
      </c>
      <c r="G143">
        <v>2014</v>
      </c>
      <c r="H143" t="s">
        <v>1150</v>
      </c>
      <c r="I143" t="s">
        <v>1151</v>
      </c>
      <c r="J143">
        <v>6</v>
      </c>
      <c r="O143" t="s">
        <v>50</v>
      </c>
      <c r="P143" t="s">
        <v>1152</v>
      </c>
      <c r="S143" t="s">
        <v>1153</v>
      </c>
      <c r="Y143" t="b">
        <v>0</v>
      </c>
      <c r="Z143" t="b">
        <v>0</v>
      </c>
      <c r="AA143" t="b">
        <f t="shared" si="2"/>
        <v>0</v>
      </c>
      <c r="AB143" t="b">
        <v>0</v>
      </c>
    </row>
    <row r="144" spans="1:28" x14ac:dyDescent="0.25">
      <c r="A144" t="s">
        <v>1154</v>
      </c>
      <c r="B144" t="s">
        <v>151</v>
      </c>
      <c r="C144" t="s">
        <v>1155</v>
      </c>
      <c r="D144" t="s">
        <v>27</v>
      </c>
      <c r="E144" t="s">
        <v>1156</v>
      </c>
      <c r="F144" t="s">
        <v>1157</v>
      </c>
      <c r="G144">
        <v>1997</v>
      </c>
      <c r="H144" t="s">
        <v>1158</v>
      </c>
      <c r="I144" t="s">
        <v>1159</v>
      </c>
      <c r="J144">
        <v>7</v>
      </c>
      <c r="L144" t="s">
        <v>313</v>
      </c>
      <c r="M144">
        <v>44</v>
      </c>
      <c r="N144">
        <v>1</v>
      </c>
      <c r="P144" t="s">
        <v>1160</v>
      </c>
      <c r="R144" t="s">
        <v>1161</v>
      </c>
      <c r="Y144" t="b">
        <v>0</v>
      </c>
      <c r="Z144" t="b">
        <v>0</v>
      </c>
      <c r="AA144" t="b">
        <f t="shared" si="2"/>
        <v>0</v>
      </c>
      <c r="AB144" t="b">
        <v>1</v>
      </c>
    </row>
    <row r="145" spans="1:28" x14ac:dyDescent="0.25">
      <c r="A145" t="s">
        <v>1162</v>
      </c>
      <c r="B145" t="s">
        <v>54</v>
      </c>
      <c r="C145" t="s">
        <v>1163</v>
      </c>
      <c r="D145" t="s">
        <v>80</v>
      </c>
      <c r="E145" t="s">
        <v>1164</v>
      </c>
      <c r="F145" t="s">
        <v>1165</v>
      </c>
      <c r="G145">
        <v>2010</v>
      </c>
      <c r="H145" t="s">
        <v>1166</v>
      </c>
      <c r="J145">
        <v>5</v>
      </c>
      <c r="K145" t="s">
        <v>1167</v>
      </c>
      <c r="P145" t="s">
        <v>1168</v>
      </c>
      <c r="Q145" t="s">
        <v>86</v>
      </c>
      <c r="R145" t="s">
        <v>1169</v>
      </c>
      <c r="S145" t="s">
        <v>1170</v>
      </c>
      <c r="V145" t="s">
        <v>1171</v>
      </c>
      <c r="W145" t="s">
        <v>90</v>
      </c>
      <c r="Y145" t="b">
        <v>0</v>
      </c>
      <c r="Z145" t="b">
        <v>0</v>
      </c>
      <c r="AA145" t="b">
        <f t="shared" si="2"/>
        <v>0</v>
      </c>
      <c r="AB145" t="b">
        <v>0</v>
      </c>
    </row>
    <row r="146" spans="1:28" x14ac:dyDescent="0.25">
      <c r="A146" t="s">
        <v>1172</v>
      </c>
      <c r="B146" t="s">
        <v>54</v>
      </c>
      <c r="C146" t="s">
        <v>1173</v>
      </c>
      <c r="D146" t="s">
        <v>80</v>
      </c>
      <c r="E146" t="s">
        <v>1174</v>
      </c>
      <c r="F146" t="s">
        <v>1175</v>
      </c>
      <c r="G146">
        <v>1980</v>
      </c>
      <c r="H146" t="s">
        <v>1176</v>
      </c>
      <c r="J146">
        <v>5</v>
      </c>
      <c r="K146" t="s">
        <v>1177</v>
      </c>
      <c r="P146" t="s">
        <v>1178</v>
      </c>
      <c r="Q146" t="s">
        <v>86</v>
      </c>
      <c r="R146" t="s">
        <v>1179</v>
      </c>
      <c r="S146" t="s">
        <v>1180</v>
      </c>
      <c r="V146" t="s">
        <v>1181</v>
      </c>
      <c r="W146" t="s">
        <v>90</v>
      </c>
      <c r="Y146" t="b">
        <v>0</v>
      </c>
      <c r="Z146" t="b">
        <v>0</v>
      </c>
      <c r="AA146" t="b">
        <f t="shared" si="2"/>
        <v>0</v>
      </c>
      <c r="AB146" t="b">
        <v>1</v>
      </c>
    </row>
    <row r="147" spans="1:28" x14ac:dyDescent="0.25">
      <c r="A147">
        <v>6122018</v>
      </c>
      <c r="B147" t="s">
        <v>25</v>
      </c>
      <c r="C147" t="s">
        <v>1182</v>
      </c>
      <c r="D147" t="s">
        <v>27</v>
      </c>
      <c r="E147" t="s">
        <v>1183</v>
      </c>
      <c r="F147" t="s">
        <v>1184</v>
      </c>
      <c r="G147">
        <v>2012</v>
      </c>
      <c r="H147" t="s">
        <v>1185</v>
      </c>
      <c r="I147" t="s">
        <v>1186</v>
      </c>
      <c r="J147">
        <v>7</v>
      </c>
      <c r="L147" t="s">
        <v>1187</v>
      </c>
      <c r="M147">
        <v>23</v>
      </c>
      <c r="N147">
        <v>8</v>
      </c>
      <c r="O147" t="s">
        <v>50</v>
      </c>
      <c r="P147" t="s">
        <v>1188</v>
      </c>
      <c r="Y147" t="b">
        <v>0</v>
      </c>
      <c r="Z147" t="b">
        <v>0</v>
      </c>
      <c r="AA147" t="b">
        <f t="shared" si="2"/>
        <v>0</v>
      </c>
      <c r="AB147" t="b">
        <v>0</v>
      </c>
    </row>
    <row r="148" spans="1:28" x14ac:dyDescent="0.25">
      <c r="A148" t="s">
        <v>1189</v>
      </c>
      <c r="B148" t="s">
        <v>151</v>
      </c>
      <c r="C148" t="s">
        <v>1190</v>
      </c>
      <c r="D148" t="s">
        <v>27</v>
      </c>
      <c r="E148" t="s">
        <v>1191</v>
      </c>
      <c r="F148" t="s">
        <v>1192</v>
      </c>
      <c r="G148">
        <v>2013</v>
      </c>
      <c r="H148" t="s">
        <v>1193</v>
      </c>
      <c r="I148" t="s">
        <v>1194</v>
      </c>
      <c r="J148">
        <v>7</v>
      </c>
      <c r="L148" t="s">
        <v>174</v>
      </c>
      <c r="M148">
        <v>37</v>
      </c>
      <c r="N148">
        <v>2</v>
      </c>
      <c r="P148" t="s">
        <v>1195</v>
      </c>
      <c r="R148" t="s">
        <v>1196</v>
      </c>
      <c r="Y148" t="b">
        <v>0</v>
      </c>
      <c r="Z148" t="b">
        <v>0</v>
      </c>
      <c r="AA148" t="b">
        <f t="shared" si="2"/>
        <v>0</v>
      </c>
      <c r="AB148" t="b">
        <v>0</v>
      </c>
    </row>
    <row r="149" spans="1:28" x14ac:dyDescent="0.25">
      <c r="A149" t="s">
        <v>1197</v>
      </c>
      <c r="B149" t="s">
        <v>54</v>
      </c>
      <c r="C149" t="s">
        <v>1198</v>
      </c>
      <c r="D149" t="s">
        <v>80</v>
      </c>
      <c r="E149" t="s">
        <v>1199</v>
      </c>
      <c r="F149" t="s">
        <v>1200</v>
      </c>
      <c r="G149">
        <v>2005</v>
      </c>
      <c r="H149" t="s">
        <v>1201</v>
      </c>
      <c r="J149">
        <v>5</v>
      </c>
      <c r="K149" t="s">
        <v>1202</v>
      </c>
      <c r="P149" t="s">
        <v>1203</v>
      </c>
      <c r="Q149" t="s">
        <v>86</v>
      </c>
      <c r="R149" t="s">
        <v>1204</v>
      </c>
      <c r="S149" t="s">
        <v>1205</v>
      </c>
      <c r="V149" t="s">
        <v>1206</v>
      </c>
      <c r="W149" t="s">
        <v>90</v>
      </c>
      <c r="Y149" t="b">
        <v>0</v>
      </c>
      <c r="Z149" t="b">
        <v>0</v>
      </c>
      <c r="AA149" t="b">
        <f t="shared" si="2"/>
        <v>0</v>
      </c>
      <c r="AB149" t="b">
        <v>1</v>
      </c>
    </row>
    <row r="150" spans="1:28" x14ac:dyDescent="0.25">
      <c r="A150">
        <v>7515633</v>
      </c>
      <c r="B150" t="s">
        <v>25</v>
      </c>
      <c r="C150" t="s">
        <v>1207</v>
      </c>
      <c r="D150" t="s">
        <v>45</v>
      </c>
      <c r="E150" t="s">
        <v>1208</v>
      </c>
      <c r="F150" t="s">
        <v>1209</v>
      </c>
      <c r="G150">
        <v>2016</v>
      </c>
      <c r="H150" t="s">
        <v>1210</v>
      </c>
      <c r="I150" t="s">
        <v>1211</v>
      </c>
      <c r="J150">
        <v>6</v>
      </c>
      <c r="O150" t="s">
        <v>42</v>
      </c>
      <c r="P150" t="s">
        <v>1212</v>
      </c>
      <c r="S150" t="s">
        <v>1213</v>
      </c>
      <c r="Y150" t="b">
        <v>0</v>
      </c>
      <c r="Z150" t="b">
        <v>0</v>
      </c>
      <c r="AA150" t="b">
        <f t="shared" si="2"/>
        <v>0</v>
      </c>
      <c r="AB150" t="b">
        <v>0</v>
      </c>
    </row>
    <row r="151" spans="1:28" x14ac:dyDescent="0.25">
      <c r="A151">
        <v>7925596</v>
      </c>
      <c r="B151" t="s">
        <v>25</v>
      </c>
      <c r="C151" t="s">
        <v>1214</v>
      </c>
      <c r="D151" t="s">
        <v>45</v>
      </c>
      <c r="E151" t="s">
        <v>1215</v>
      </c>
      <c r="F151" t="s">
        <v>1216</v>
      </c>
      <c r="G151">
        <v>2017</v>
      </c>
      <c r="H151" t="s">
        <v>1217</v>
      </c>
      <c r="I151" t="s">
        <v>1218</v>
      </c>
      <c r="J151">
        <v>6</v>
      </c>
      <c r="O151" t="s">
        <v>1219</v>
      </c>
      <c r="P151" s="1">
        <v>42887</v>
      </c>
      <c r="S151" t="s">
        <v>1220</v>
      </c>
      <c r="Y151" t="b">
        <v>0</v>
      </c>
      <c r="Z151" t="b">
        <v>0</v>
      </c>
      <c r="AA151" t="b">
        <f t="shared" si="2"/>
        <v>0</v>
      </c>
      <c r="AB151" t="b">
        <v>0</v>
      </c>
    </row>
    <row r="152" spans="1:28" x14ac:dyDescent="0.25">
      <c r="A152" t="s">
        <v>1221</v>
      </c>
      <c r="B152" t="s">
        <v>54</v>
      </c>
      <c r="C152" t="s">
        <v>1222</v>
      </c>
      <c r="D152" t="s">
        <v>80</v>
      </c>
      <c r="E152" t="s">
        <v>1223</v>
      </c>
      <c r="F152" t="s">
        <v>1224</v>
      </c>
      <c r="G152">
        <v>1994</v>
      </c>
      <c r="H152" t="s">
        <v>1225</v>
      </c>
      <c r="J152">
        <v>5</v>
      </c>
      <c r="K152" t="s">
        <v>1226</v>
      </c>
      <c r="P152" t="s">
        <v>1227</v>
      </c>
      <c r="Q152" t="s">
        <v>86</v>
      </c>
      <c r="R152" t="s">
        <v>1228</v>
      </c>
      <c r="S152" t="s">
        <v>1229</v>
      </c>
      <c r="V152" t="s">
        <v>1230</v>
      </c>
      <c r="W152" t="s">
        <v>90</v>
      </c>
      <c r="Y152" t="b">
        <v>0</v>
      </c>
      <c r="Z152" t="b">
        <v>0</v>
      </c>
      <c r="AA152" t="b">
        <f t="shared" si="2"/>
        <v>0</v>
      </c>
      <c r="AB152" t="b">
        <v>1</v>
      </c>
    </row>
    <row r="153" spans="1:28" x14ac:dyDescent="0.25">
      <c r="A153">
        <v>7937791</v>
      </c>
      <c r="B153" t="s">
        <v>25</v>
      </c>
      <c r="C153" t="s">
        <v>1231</v>
      </c>
      <c r="D153" t="s">
        <v>27</v>
      </c>
      <c r="E153" t="s">
        <v>1232</v>
      </c>
      <c r="F153" t="s">
        <v>1233</v>
      </c>
      <c r="G153">
        <v>2017</v>
      </c>
      <c r="H153" t="s">
        <v>1234</v>
      </c>
      <c r="I153" t="s">
        <v>1235</v>
      </c>
      <c r="J153">
        <v>7</v>
      </c>
      <c r="L153" t="s">
        <v>1236</v>
      </c>
      <c r="M153">
        <v>5</v>
      </c>
      <c r="P153" t="s">
        <v>1237</v>
      </c>
      <c r="Y153" t="b">
        <v>0</v>
      </c>
      <c r="Z153" t="b">
        <v>0</v>
      </c>
      <c r="AA153" t="b">
        <f t="shared" si="2"/>
        <v>0</v>
      </c>
      <c r="AB153" t="b">
        <v>0</v>
      </c>
    </row>
    <row r="154" spans="1:28" x14ac:dyDescent="0.25">
      <c r="A154" t="s">
        <v>1238</v>
      </c>
      <c r="B154" t="s">
        <v>54</v>
      </c>
      <c r="C154" t="s">
        <v>1239</v>
      </c>
      <c r="D154" t="s">
        <v>27</v>
      </c>
      <c r="E154" t="s">
        <v>1240</v>
      </c>
      <c r="F154" t="s">
        <v>1241</v>
      </c>
      <c r="G154">
        <v>2004</v>
      </c>
      <c r="H154" t="s">
        <v>1242</v>
      </c>
      <c r="J154">
        <v>7</v>
      </c>
      <c r="L154" t="s">
        <v>1243</v>
      </c>
      <c r="M154">
        <v>16</v>
      </c>
      <c r="N154">
        <v>3</v>
      </c>
      <c r="O154" t="s">
        <v>50</v>
      </c>
      <c r="P154" t="s">
        <v>1244</v>
      </c>
      <c r="R154" t="s">
        <v>1245</v>
      </c>
      <c r="Y154" t="b">
        <v>0</v>
      </c>
      <c r="Z154" t="b">
        <v>0</v>
      </c>
      <c r="AA154" t="b">
        <f t="shared" si="2"/>
        <v>0</v>
      </c>
      <c r="AB154" t="b">
        <v>1</v>
      </c>
    </row>
    <row r="155" spans="1:28" x14ac:dyDescent="0.25">
      <c r="A155">
        <v>7983156</v>
      </c>
      <c r="B155" t="s">
        <v>25</v>
      </c>
      <c r="C155" t="s">
        <v>1246</v>
      </c>
      <c r="D155" t="s">
        <v>45</v>
      </c>
      <c r="E155" t="s">
        <v>1247</v>
      </c>
      <c r="F155" t="s">
        <v>1248</v>
      </c>
      <c r="G155">
        <v>2017</v>
      </c>
      <c r="H155" t="s">
        <v>1249</v>
      </c>
      <c r="I155" t="s">
        <v>1250</v>
      </c>
      <c r="J155">
        <v>6</v>
      </c>
      <c r="O155" t="s">
        <v>76</v>
      </c>
      <c r="P155" t="s">
        <v>1251</v>
      </c>
      <c r="S155" t="s">
        <v>1252</v>
      </c>
      <c r="Y155" t="b">
        <v>0</v>
      </c>
      <c r="Z155" t="b">
        <v>0</v>
      </c>
      <c r="AA155" t="b">
        <f t="shared" si="2"/>
        <v>0</v>
      </c>
      <c r="AB155" t="b">
        <v>0</v>
      </c>
    </row>
    <row r="156" spans="1:28" x14ac:dyDescent="0.25">
      <c r="A156" t="s">
        <v>1253</v>
      </c>
      <c r="B156" t="s">
        <v>54</v>
      </c>
      <c r="C156" t="s">
        <v>1254</v>
      </c>
      <c r="D156" t="s">
        <v>80</v>
      </c>
      <c r="E156" t="s">
        <v>1255</v>
      </c>
      <c r="F156" t="s">
        <v>1256</v>
      </c>
      <c r="G156">
        <v>1993</v>
      </c>
      <c r="H156" t="s">
        <v>1257</v>
      </c>
      <c r="J156">
        <v>5</v>
      </c>
      <c r="K156" t="s">
        <v>1258</v>
      </c>
      <c r="P156" t="s">
        <v>1259</v>
      </c>
      <c r="Q156" t="s">
        <v>877</v>
      </c>
      <c r="R156" t="s">
        <v>1260</v>
      </c>
      <c r="S156" t="s">
        <v>1261</v>
      </c>
      <c r="W156" t="s">
        <v>1028</v>
      </c>
      <c r="Y156" t="b">
        <v>0</v>
      </c>
      <c r="Z156" t="b">
        <v>0</v>
      </c>
      <c r="AA156" t="b">
        <f t="shared" si="2"/>
        <v>0</v>
      </c>
      <c r="AB156" t="b">
        <v>1</v>
      </c>
    </row>
    <row r="157" spans="1:28" x14ac:dyDescent="0.25">
      <c r="A157">
        <v>4197224</v>
      </c>
      <c r="B157" t="s">
        <v>25</v>
      </c>
      <c r="C157" t="s">
        <v>1262</v>
      </c>
      <c r="D157" t="s">
        <v>45</v>
      </c>
      <c r="E157" t="s">
        <v>1263</v>
      </c>
      <c r="F157" t="s">
        <v>1264</v>
      </c>
      <c r="G157">
        <v>2006</v>
      </c>
      <c r="H157" t="s">
        <v>1265</v>
      </c>
      <c r="I157" t="s">
        <v>1266</v>
      </c>
      <c r="J157">
        <v>6</v>
      </c>
      <c r="O157" t="s">
        <v>124</v>
      </c>
      <c r="P157" t="s">
        <v>1267</v>
      </c>
      <c r="S157" t="s">
        <v>1268</v>
      </c>
      <c r="Y157" t="b">
        <v>0</v>
      </c>
      <c r="Z157" t="b">
        <v>0</v>
      </c>
      <c r="AA157" t="b">
        <f t="shared" si="2"/>
        <v>0</v>
      </c>
      <c r="AB157" t="b">
        <v>1</v>
      </c>
    </row>
    <row r="158" spans="1:28" x14ac:dyDescent="0.25">
      <c r="A158" t="s">
        <v>1269</v>
      </c>
      <c r="B158" t="s">
        <v>54</v>
      </c>
      <c r="C158" t="s">
        <v>1270</v>
      </c>
      <c r="D158" t="s">
        <v>27</v>
      </c>
      <c r="E158" t="s">
        <v>1271</v>
      </c>
      <c r="F158" t="s">
        <v>1272</v>
      </c>
      <c r="G158">
        <v>1994</v>
      </c>
      <c r="H158" t="s">
        <v>1273</v>
      </c>
      <c r="J158">
        <v>7</v>
      </c>
      <c r="L158" t="s">
        <v>897</v>
      </c>
      <c r="M158">
        <v>22</v>
      </c>
      <c r="N158">
        <v>1</v>
      </c>
      <c r="O158" t="s">
        <v>541</v>
      </c>
      <c r="P158" t="s">
        <v>1274</v>
      </c>
      <c r="R158" t="s">
        <v>1275</v>
      </c>
      <c r="Y158" t="b">
        <v>0</v>
      </c>
      <c r="Z158" t="b">
        <v>0</v>
      </c>
      <c r="AA158" t="b">
        <f t="shared" si="2"/>
        <v>0</v>
      </c>
      <c r="AB158" t="b">
        <v>1</v>
      </c>
    </row>
    <row r="159" spans="1:28" x14ac:dyDescent="0.25">
      <c r="A159" t="s">
        <v>1276</v>
      </c>
      <c r="B159" t="s">
        <v>54</v>
      </c>
      <c r="C159" t="s">
        <v>1277</v>
      </c>
      <c r="D159" t="s">
        <v>80</v>
      </c>
      <c r="E159" t="s">
        <v>1278</v>
      </c>
      <c r="F159" t="s">
        <v>1279</v>
      </c>
      <c r="G159">
        <v>2010</v>
      </c>
      <c r="H159" t="s">
        <v>1280</v>
      </c>
      <c r="J159">
        <v>5</v>
      </c>
      <c r="K159" t="s">
        <v>1281</v>
      </c>
      <c r="P159" t="s">
        <v>1282</v>
      </c>
      <c r="Q159" t="s">
        <v>413</v>
      </c>
      <c r="R159" t="s">
        <v>1283</v>
      </c>
      <c r="S159" t="s">
        <v>1284</v>
      </c>
      <c r="V159" t="s">
        <v>1285</v>
      </c>
      <c r="W159" t="s">
        <v>416</v>
      </c>
      <c r="Y159" t="b">
        <v>0</v>
      </c>
      <c r="Z159" t="b">
        <v>0</v>
      </c>
      <c r="AA159" t="b">
        <f t="shared" si="2"/>
        <v>0</v>
      </c>
      <c r="AB159" t="b">
        <v>0</v>
      </c>
    </row>
    <row r="160" spans="1:28" x14ac:dyDescent="0.25">
      <c r="A160" t="s">
        <v>1286</v>
      </c>
      <c r="B160" t="s">
        <v>151</v>
      </c>
      <c r="C160" t="s">
        <v>282</v>
      </c>
      <c r="D160" t="s">
        <v>209</v>
      </c>
      <c r="E160" t="s">
        <v>283</v>
      </c>
      <c r="F160" t="s">
        <v>284</v>
      </c>
      <c r="G160">
        <v>1979</v>
      </c>
      <c r="H160" t="s">
        <v>1287</v>
      </c>
      <c r="J160">
        <v>5</v>
      </c>
      <c r="K160" t="s">
        <v>286</v>
      </c>
      <c r="P160" t="s">
        <v>287</v>
      </c>
      <c r="R160" t="s">
        <v>288</v>
      </c>
      <c r="S160" t="s">
        <v>289</v>
      </c>
      <c r="V160" t="s">
        <v>290</v>
      </c>
      <c r="W160" t="s">
        <v>291</v>
      </c>
      <c r="Y160" t="b">
        <v>1</v>
      </c>
      <c r="Z160" t="b">
        <v>0</v>
      </c>
      <c r="AA160" t="b">
        <f t="shared" si="2"/>
        <v>0</v>
      </c>
      <c r="AB160" t="b">
        <v>1</v>
      </c>
    </row>
    <row r="161" spans="1:28" x14ac:dyDescent="0.25">
      <c r="A161" t="s">
        <v>1288</v>
      </c>
      <c r="B161" t="s">
        <v>151</v>
      </c>
      <c r="C161" t="s">
        <v>1289</v>
      </c>
      <c r="D161" t="s">
        <v>209</v>
      </c>
      <c r="E161" t="s">
        <v>318</v>
      </c>
      <c r="F161" t="s">
        <v>1290</v>
      </c>
      <c r="G161">
        <v>1980</v>
      </c>
      <c r="H161" t="s">
        <v>1291</v>
      </c>
      <c r="J161">
        <v>5</v>
      </c>
      <c r="K161" t="s">
        <v>1292</v>
      </c>
      <c r="P161" t="s">
        <v>322</v>
      </c>
      <c r="R161" t="s">
        <v>1293</v>
      </c>
      <c r="S161" t="s">
        <v>1294</v>
      </c>
      <c r="V161" t="s">
        <v>1295</v>
      </c>
      <c r="W161" t="s">
        <v>291</v>
      </c>
      <c r="Y161" t="b">
        <v>0</v>
      </c>
      <c r="Z161" t="b">
        <v>0</v>
      </c>
      <c r="AA161" t="b">
        <f t="shared" si="2"/>
        <v>0</v>
      </c>
      <c r="AB161" t="b">
        <v>1</v>
      </c>
    </row>
    <row r="162" spans="1:28" x14ac:dyDescent="0.25">
      <c r="A162" t="s">
        <v>1296</v>
      </c>
      <c r="B162" t="s">
        <v>151</v>
      </c>
      <c r="C162" t="s">
        <v>1297</v>
      </c>
      <c r="D162" t="s">
        <v>209</v>
      </c>
      <c r="E162" t="s">
        <v>192</v>
      </c>
      <c r="F162" t="s">
        <v>1298</v>
      </c>
      <c r="G162">
        <v>1983</v>
      </c>
      <c r="H162" t="s">
        <v>1299</v>
      </c>
      <c r="J162">
        <v>5</v>
      </c>
      <c r="K162" t="s">
        <v>1300</v>
      </c>
      <c r="P162" t="s">
        <v>197</v>
      </c>
      <c r="R162" t="s">
        <v>1301</v>
      </c>
      <c r="S162" t="s">
        <v>1302</v>
      </c>
      <c r="V162" t="s">
        <v>1303</v>
      </c>
      <c r="W162" t="s">
        <v>291</v>
      </c>
      <c r="Y162" t="b">
        <v>0</v>
      </c>
      <c r="Z162" t="b">
        <v>0</v>
      </c>
      <c r="AA162" t="b">
        <f t="shared" si="2"/>
        <v>0</v>
      </c>
      <c r="AB162" t="b">
        <v>1</v>
      </c>
    </row>
    <row r="163" spans="1:28" x14ac:dyDescent="0.25">
      <c r="A163">
        <v>4536359</v>
      </c>
      <c r="B163" t="s">
        <v>25</v>
      </c>
      <c r="C163" t="s">
        <v>1304</v>
      </c>
      <c r="D163" t="s">
        <v>45</v>
      </c>
      <c r="E163" t="s">
        <v>1305</v>
      </c>
      <c r="F163" t="s">
        <v>1306</v>
      </c>
      <c r="G163">
        <v>2008</v>
      </c>
      <c r="H163" t="s">
        <v>1307</v>
      </c>
      <c r="I163" t="s">
        <v>1308</v>
      </c>
      <c r="J163">
        <v>6</v>
      </c>
      <c r="O163" t="s">
        <v>934</v>
      </c>
      <c r="P163" s="1">
        <v>42948</v>
      </c>
      <c r="S163" t="s">
        <v>1309</v>
      </c>
      <c r="Y163" t="b">
        <v>0</v>
      </c>
      <c r="Z163" t="b">
        <v>0</v>
      </c>
      <c r="AA163" t="b">
        <f t="shared" si="2"/>
        <v>0</v>
      </c>
      <c r="AB163" t="b">
        <v>0</v>
      </c>
    </row>
    <row r="164" spans="1:28" x14ac:dyDescent="0.25">
      <c r="A164" t="s">
        <v>1310</v>
      </c>
      <c r="B164" t="s">
        <v>54</v>
      </c>
      <c r="C164" t="s">
        <v>1311</v>
      </c>
      <c r="D164" t="s">
        <v>80</v>
      </c>
      <c r="E164" t="s">
        <v>1312</v>
      </c>
      <c r="F164" t="s">
        <v>1313</v>
      </c>
      <c r="G164">
        <v>1992</v>
      </c>
      <c r="H164" t="s">
        <v>1314</v>
      </c>
      <c r="J164">
        <v>5</v>
      </c>
      <c r="K164" t="s">
        <v>1315</v>
      </c>
      <c r="P164" t="s">
        <v>1316</v>
      </c>
      <c r="Q164" t="s">
        <v>413</v>
      </c>
      <c r="R164" t="s">
        <v>1317</v>
      </c>
      <c r="S164" t="s">
        <v>1318</v>
      </c>
      <c r="V164" t="s">
        <v>1319</v>
      </c>
      <c r="W164" t="s">
        <v>416</v>
      </c>
      <c r="Y164" t="b">
        <v>0</v>
      </c>
      <c r="Z164" t="b">
        <v>0</v>
      </c>
      <c r="AA164" t="b">
        <f t="shared" si="2"/>
        <v>0</v>
      </c>
      <c r="AB164" t="b">
        <v>1</v>
      </c>
    </row>
    <row r="165" spans="1:28" x14ac:dyDescent="0.25">
      <c r="A165" t="s">
        <v>1320</v>
      </c>
      <c r="B165" t="s">
        <v>712</v>
      </c>
      <c r="D165" t="s">
        <v>45</v>
      </c>
      <c r="E165" t="s">
        <v>1321</v>
      </c>
      <c r="F165" t="s">
        <v>1322</v>
      </c>
      <c r="G165">
        <v>2010</v>
      </c>
      <c r="H165" t="s">
        <v>1323</v>
      </c>
      <c r="J165">
        <v>6</v>
      </c>
      <c r="K165" t="s">
        <v>1324</v>
      </c>
      <c r="M165">
        <v>5979</v>
      </c>
      <c r="P165" s="1">
        <v>43070</v>
      </c>
      <c r="S165" t="s">
        <v>1325</v>
      </c>
      <c r="U165" t="s">
        <v>1326</v>
      </c>
      <c r="V165" t="s">
        <v>1327</v>
      </c>
      <c r="Y165" t="b">
        <v>1</v>
      </c>
      <c r="Z165" t="b">
        <v>0</v>
      </c>
      <c r="AA165" t="b">
        <f t="shared" si="2"/>
        <v>0</v>
      </c>
      <c r="AB165" t="b">
        <v>0</v>
      </c>
    </row>
    <row r="166" spans="1:28" x14ac:dyDescent="0.25">
      <c r="A166" t="s">
        <v>1328</v>
      </c>
      <c r="B166" t="s">
        <v>54</v>
      </c>
      <c r="C166" t="s">
        <v>1329</v>
      </c>
      <c r="D166" t="s">
        <v>80</v>
      </c>
      <c r="E166" t="s">
        <v>1321</v>
      </c>
      <c r="F166" t="s">
        <v>1322</v>
      </c>
      <c r="G166">
        <v>2010</v>
      </c>
      <c r="H166" t="s">
        <v>1330</v>
      </c>
      <c r="J166">
        <v>5</v>
      </c>
      <c r="K166" t="s">
        <v>1331</v>
      </c>
      <c r="P166" s="1" t="s">
        <v>1332</v>
      </c>
      <c r="Q166" t="s">
        <v>86</v>
      </c>
      <c r="R166" t="s">
        <v>1333</v>
      </c>
      <c r="S166" t="s">
        <v>1334</v>
      </c>
      <c r="V166" t="s">
        <v>1335</v>
      </c>
      <c r="W166" t="s">
        <v>90</v>
      </c>
      <c r="Y166" t="b">
        <v>1</v>
      </c>
      <c r="Z166" t="b">
        <v>0</v>
      </c>
      <c r="AA166" t="b">
        <f t="shared" si="2"/>
        <v>0</v>
      </c>
      <c r="AB166" t="b">
        <v>0</v>
      </c>
    </row>
    <row r="167" spans="1:28" x14ac:dyDescent="0.25">
      <c r="A167" t="s">
        <v>1336</v>
      </c>
      <c r="B167" t="s">
        <v>186</v>
      </c>
      <c r="C167" t="s">
        <v>1329</v>
      </c>
      <c r="D167" t="s">
        <v>27</v>
      </c>
      <c r="E167" t="s">
        <v>1337</v>
      </c>
      <c r="F167" t="s">
        <v>1338</v>
      </c>
      <c r="G167">
        <v>2010</v>
      </c>
      <c r="H167" t="s">
        <v>1339</v>
      </c>
      <c r="J167">
        <v>7</v>
      </c>
      <c r="L167" t="s">
        <v>494</v>
      </c>
      <c r="M167" t="s">
        <v>1340</v>
      </c>
      <c r="P167" s="1">
        <v>43070</v>
      </c>
      <c r="R167" t="s">
        <v>1341</v>
      </c>
      <c r="Y167" t="b">
        <v>0</v>
      </c>
      <c r="Z167" t="b">
        <v>0</v>
      </c>
      <c r="AA167" t="b">
        <f t="shared" si="2"/>
        <v>0</v>
      </c>
      <c r="AB167" t="b">
        <v>0</v>
      </c>
    </row>
    <row r="168" spans="1:28" x14ac:dyDescent="0.25">
      <c r="A168" t="s">
        <v>1342</v>
      </c>
      <c r="B168" t="s">
        <v>151</v>
      </c>
      <c r="C168" t="s">
        <v>1343</v>
      </c>
      <c r="D168" t="s">
        <v>27</v>
      </c>
      <c r="E168" t="s">
        <v>1344</v>
      </c>
      <c r="F168" t="s">
        <v>1345</v>
      </c>
      <c r="G168">
        <v>1984</v>
      </c>
      <c r="H168" t="s">
        <v>1346</v>
      </c>
      <c r="I168" t="s">
        <v>1347</v>
      </c>
      <c r="J168">
        <v>7</v>
      </c>
      <c r="L168" t="s">
        <v>174</v>
      </c>
      <c r="M168">
        <v>8</v>
      </c>
      <c r="N168">
        <v>7</v>
      </c>
      <c r="P168" t="s">
        <v>1348</v>
      </c>
      <c r="R168" t="s">
        <v>1349</v>
      </c>
      <c r="Y168" t="b">
        <v>0</v>
      </c>
      <c r="Z168" t="b">
        <v>0</v>
      </c>
      <c r="AA168" t="b">
        <f t="shared" si="2"/>
        <v>0</v>
      </c>
      <c r="AB168" t="b">
        <v>1</v>
      </c>
    </row>
    <row r="169" spans="1:28" x14ac:dyDescent="0.25">
      <c r="A169">
        <v>782567</v>
      </c>
      <c r="B169" t="s">
        <v>25</v>
      </c>
      <c r="C169" t="s">
        <v>1350</v>
      </c>
      <c r="D169" t="s">
        <v>27</v>
      </c>
      <c r="E169" t="s">
        <v>1351</v>
      </c>
      <c r="F169" t="s">
        <v>1352</v>
      </c>
      <c r="G169">
        <v>1999</v>
      </c>
      <c r="H169" t="s">
        <v>1353</v>
      </c>
      <c r="I169" t="s">
        <v>1354</v>
      </c>
      <c r="J169">
        <v>7</v>
      </c>
      <c r="L169" t="s">
        <v>429</v>
      </c>
      <c r="M169">
        <v>19</v>
      </c>
      <c r="N169">
        <v>4</v>
      </c>
      <c r="O169" t="s">
        <v>133</v>
      </c>
      <c r="P169" t="s">
        <v>1355</v>
      </c>
      <c r="Y169" t="b">
        <v>0</v>
      </c>
      <c r="Z169" t="b">
        <v>0</v>
      </c>
      <c r="AA169" t="b">
        <f t="shared" si="2"/>
        <v>0</v>
      </c>
      <c r="AB169" t="b">
        <v>1</v>
      </c>
    </row>
    <row r="170" spans="1:28" x14ac:dyDescent="0.25">
      <c r="A170">
        <v>7459504</v>
      </c>
      <c r="B170" t="s">
        <v>25</v>
      </c>
      <c r="D170" t="s">
        <v>45</v>
      </c>
      <c r="E170" t="s">
        <v>1356</v>
      </c>
      <c r="F170" t="s">
        <v>1357</v>
      </c>
      <c r="G170">
        <v>2016</v>
      </c>
      <c r="H170" t="s">
        <v>1358</v>
      </c>
      <c r="I170" t="s">
        <v>1359</v>
      </c>
      <c r="J170">
        <v>6</v>
      </c>
      <c r="O170" t="s">
        <v>1219</v>
      </c>
      <c r="P170" t="s">
        <v>1360</v>
      </c>
      <c r="S170" t="s">
        <v>1361</v>
      </c>
      <c r="Y170" t="b">
        <v>0</v>
      </c>
      <c r="Z170" t="b">
        <v>1</v>
      </c>
      <c r="AA170" t="b">
        <f t="shared" si="2"/>
        <v>0</v>
      </c>
      <c r="AB170" t="b">
        <v>0</v>
      </c>
    </row>
    <row r="171" spans="1:28" x14ac:dyDescent="0.25">
      <c r="A171">
        <v>4100760</v>
      </c>
      <c r="B171" t="s">
        <v>25</v>
      </c>
      <c r="C171" t="s">
        <v>1362</v>
      </c>
      <c r="D171" t="s">
        <v>27</v>
      </c>
      <c r="E171" t="s">
        <v>1363</v>
      </c>
      <c r="F171" t="s">
        <v>1364</v>
      </c>
      <c r="G171">
        <v>2007</v>
      </c>
      <c r="H171" t="s">
        <v>1365</v>
      </c>
      <c r="I171" t="s">
        <v>1366</v>
      </c>
      <c r="J171">
        <v>7</v>
      </c>
      <c r="L171" t="s">
        <v>853</v>
      </c>
      <c r="M171">
        <v>26</v>
      </c>
      <c r="N171">
        <v>3</v>
      </c>
      <c r="O171" t="s">
        <v>1219</v>
      </c>
      <c r="P171" t="s">
        <v>1367</v>
      </c>
      <c r="Y171" t="b">
        <v>0</v>
      </c>
      <c r="Z171" t="b">
        <v>0</v>
      </c>
      <c r="AA171" t="b">
        <f t="shared" si="2"/>
        <v>0</v>
      </c>
      <c r="AB171" t="b">
        <v>0</v>
      </c>
    </row>
    <row r="172" spans="1:28" x14ac:dyDescent="0.25">
      <c r="A172" t="s">
        <v>1368</v>
      </c>
      <c r="B172" t="s">
        <v>54</v>
      </c>
      <c r="C172" t="s">
        <v>1369</v>
      </c>
      <c r="D172" t="s">
        <v>80</v>
      </c>
      <c r="E172" t="s">
        <v>1370</v>
      </c>
      <c r="F172" t="s">
        <v>1371</v>
      </c>
      <c r="G172">
        <v>1999</v>
      </c>
      <c r="H172" t="s">
        <v>1372</v>
      </c>
      <c r="J172">
        <v>5</v>
      </c>
      <c r="K172" t="s">
        <v>1373</v>
      </c>
      <c r="P172" t="s">
        <v>1374</v>
      </c>
      <c r="Q172" t="s">
        <v>86</v>
      </c>
      <c r="R172" t="s">
        <v>1375</v>
      </c>
      <c r="S172" t="s">
        <v>1376</v>
      </c>
      <c r="V172" t="s">
        <v>1377</v>
      </c>
      <c r="W172" t="s">
        <v>90</v>
      </c>
      <c r="Y172" t="b">
        <v>0</v>
      </c>
      <c r="Z172" t="b">
        <v>0</v>
      </c>
      <c r="AA172" t="b">
        <f t="shared" si="2"/>
        <v>0</v>
      </c>
      <c r="AB172" t="b">
        <v>1</v>
      </c>
    </row>
    <row r="173" spans="1:28" x14ac:dyDescent="0.25">
      <c r="A173">
        <v>7363616</v>
      </c>
      <c r="B173" t="s">
        <v>25</v>
      </c>
      <c r="C173" t="s">
        <v>1378</v>
      </c>
      <c r="D173" t="s">
        <v>45</v>
      </c>
      <c r="E173" t="s">
        <v>1379</v>
      </c>
      <c r="F173" t="s">
        <v>1380</v>
      </c>
      <c r="G173">
        <v>2015</v>
      </c>
      <c r="H173" t="s">
        <v>1381</v>
      </c>
      <c r="I173" t="s">
        <v>1382</v>
      </c>
      <c r="J173">
        <v>6</v>
      </c>
      <c r="O173" t="s">
        <v>33</v>
      </c>
      <c r="P173" t="s">
        <v>1383</v>
      </c>
      <c r="S173" t="s">
        <v>1384</v>
      </c>
      <c r="Y173" t="b">
        <v>0</v>
      </c>
      <c r="Z173" t="b">
        <v>0</v>
      </c>
      <c r="AA173" t="b">
        <f t="shared" si="2"/>
        <v>0</v>
      </c>
      <c r="AB173" t="b">
        <v>0</v>
      </c>
    </row>
    <row r="174" spans="1:28" x14ac:dyDescent="0.25">
      <c r="A174">
        <v>495195</v>
      </c>
      <c r="B174" t="s">
        <v>25</v>
      </c>
      <c r="C174" t="s">
        <v>1385</v>
      </c>
      <c r="D174" t="s">
        <v>45</v>
      </c>
      <c r="E174" t="s">
        <v>1386</v>
      </c>
      <c r="F174" t="s">
        <v>1387</v>
      </c>
      <c r="G174">
        <v>1995</v>
      </c>
      <c r="H174" t="s">
        <v>1388</v>
      </c>
      <c r="I174" t="s">
        <v>1389</v>
      </c>
      <c r="J174">
        <v>6</v>
      </c>
      <c r="O174" t="s">
        <v>124</v>
      </c>
      <c r="P174" t="s">
        <v>1390</v>
      </c>
      <c r="S174" t="s">
        <v>1391</v>
      </c>
      <c r="Y174" t="b">
        <v>0</v>
      </c>
      <c r="Z174" t="b">
        <v>0</v>
      </c>
      <c r="AA174" t="b">
        <f t="shared" si="2"/>
        <v>0</v>
      </c>
      <c r="AB174" t="b">
        <v>1</v>
      </c>
    </row>
    <row r="175" spans="1:28" x14ac:dyDescent="0.25">
      <c r="A175">
        <v>336702</v>
      </c>
      <c r="B175" t="s">
        <v>25</v>
      </c>
      <c r="C175" t="s">
        <v>1392</v>
      </c>
      <c r="D175" t="s">
        <v>45</v>
      </c>
      <c r="E175" t="s">
        <v>544</v>
      </c>
      <c r="F175" t="s">
        <v>1393</v>
      </c>
      <c r="G175">
        <v>1994</v>
      </c>
      <c r="H175" t="s">
        <v>1394</v>
      </c>
      <c r="I175" t="s">
        <v>1395</v>
      </c>
      <c r="J175">
        <v>6</v>
      </c>
      <c r="O175" t="s">
        <v>166</v>
      </c>
      <c r="P175" t="s">
        <v>1396</v>
      </c>
      <c r="S175" t="s">
        <v>1397</v>
      </c>
      <c r="Y175" t="b">
        <v>0</v>
      </c>
      <c r="Z175" t="b">
        <v>0</v>
      </c>
      <c r="AA175" t="b">
        <f t="shared" si="2"/>
        <v>0</v>
      </c>
      <c r="AB175" t="b">
        <v>1</v>
      </c>
    </row>
    <row r="176" spans="1:28" x14ac:dyDescent="0.25">
      <c r="A176" t="s">
        <v>1398</v>
      </c>
      <c r="B176" t="s">
        <v>151</v>
      </c>
      <c r="C176" t="s">
        <v>1399</v>
      </c>
      <c r="D176" t="s">
        <v>27</v>
      </c>
      <c r="E176" t="s">
        <v>1400</v>
      </c>
      <c r="F176" t="s">
        <v>1401</v>
      </c>
      <c r="G176">
        <v>2002</v>
      </c>
      <c r="H176" t="s">
        <v>1402</v>
      </c>
      <c r="I176" t="s">
        <v>1403</v>
      </c>
      <c r="J176">
        <v>7</v>
      </c>
      <c r="L176" t="s">
        <v>1404</v>
      </c>
      <c r="M176">
        <v>141</v>
      </c>
      <c r="N176" t="s">
        <v>905</v>
      </c>
      <c r="P176" t="s">
        <v>1405</v>
      </c>
      <c r="R176" t="s">
        <v>1406</v>
      </c>
      <c r="Y176" t="b">
        <v>0</v>
      </c>
      <c r="Z176" t="b">
        <v>0</v>
      </c>
      <c r="AA176" t="b">
        <f t="shared" si="2"/>
        <v>0</v>
      </c>
      <c r="AB176" t="b">
        <v>1</v>
      </c>
    </row>
    <row r="177" spans="1:28" x14ac:dyDescent="0.25">
      <c r="A177">
        <v>7473021</v>
      </c>
      <c r="B177" t="s">
        <v>25</v>
      </c>
      <c r="C177" t="s">
        <v>1407</v>
      </c>
      <c r="D177" t="s">
        <v>45</v>
      </c>
      <c r="E177" t="s">
        <v>1408</v>
      </c>
      <c r="F177" t="s">
        <v>1409</v>
      </c>
      <c r="G177">
        <v>2016</v>
      </c>
      <c r="H177" t="s">
        <v>1410</v>
      </c>
      <c r="I177" t="s">
        <v>1411</v>
      </c>
      <c r="J177">
        <v>6</v>
      </c>
      <c r="O177" t="s">
        <v>1219</v>
      </c>
      <c r="P177" t="s">
        <v>1412</v>
      </c>
      <c r="S177" t="s">
        <v>1413</v>
      </c>
      <c r="Y177" t="b">
        <v>0</v>
      </c>
      <c r="Z177" t="b">
        <v>0</v>
      </c>
      <c r="AA177" t="b">
        <f t="shared" si="2"/>
        <v>0</v>
      </c>
      <c r="AB177" t="b">
        <v>0</v>
      </c>
    </row>
    <row r="178" spans="1:28" x14ac:dyDescent="0.25">
      <c r="A178" t="s">
        <v>1414</v>
      </c>
      <c r="B178" t="s">
        <v>54</v>
      </c>
      <c r="C178" t="s">
        <v>1415</v>
      </c>
      <c r="D178" t="s">
        <v>27</v>
      </c>
      <c r="E178" t="s">
        <v>1416</v>
      </c>
      <c r="F178" t="s">
        <v>1417</v>
      </c>
      <c r="G178">
        <v>2009</v>
      </c>
      <c r="H178" t="s">
        <v>1418</v>
      </c>
      <c r="J178">
        <v>7</v>
      </c>
      <c r="L178" t="s">
        <v>1419</v>
      </c>
      <c r="M178">
        <v>8</v>
      </c>
      <c r="N178">
        <v>4</v>
      </c>
      <c r="O178" t="s">
        <v>166</v>
      </c>
      <c r="P178" t="s">
        <v>1420</v>
      </c>
      <c r="R178" t="s">
        <v>1421</v>
      </c>
      <c r="Y178" t="b">
        <v>0</v>
      </c>
      <c r="Z178" t="b">
        <v>0</v>
      </c>
      <c r="AA178" t="b">
        <f t="shared" si="2"/>
        <v>0</v>
      </c>
      <c r="AB178" t="b">
        <v>0</v>
      </c>
    </row>
    <row r="179" spans="1:28" x14ac:dyDescent="0.25">
      <c r="A179" t="s">
        <v>1422</v>
      </c>
      <c r="B179" t="s">
        <v>723</v>
      </c>
      <c r="C179" t="s">
        <v>1423</v>
      </c>
      <c r="D179" t="s">
        <v>27</v>
      </c>
      <c r="E179" t="s">
        <v>725</v>
      </c>
      <c r="F179" t="s">
        <v>1424</v>
      </c>
      <c r="G179">
        <v>2016</v>
      </c>
      <c r="H179" t="s">
        <v>1425</v>
      </c>
      <c r="J179">
        <v>7</v>
      </c>
      <c r="L179" t="s">
        <v>728</v>
      </c>
      <c r="M179">
        <v>13</v>
      </c>
      <c r="N179">
        <v>2</v>
      </c>
      <c r="O179" t="s">
        <v>934</v>
      </c>
      <c r="P179" t="s">
        <v>1426</v>
      </c>
      <c r="Q179" t="s">
        <v>730</v>
      </c>
      <c r="R179" t="s">
        <v>1427</v>
      </c>
      <c r="W179" t="s">
        <v>723</v>
      </c>
      <c r="Y179" t="b">
        <v>0</v>
      </c>
      <c r="Z179" t="b">
        <v>0</v>
      </c>
      <c r="AA179" t="b">
        <f t="shared" si="2"/>
        <v>0</v>
      </c>
      <c r="AB179" t="b">
        <v>0</v>
      </c>
    </row>
    <row r="180" spans="1:28" x14ac:dyDescent="0.25">
      <c r="A180" t="s">
        <v>1428</v>
      </c>
      <c r="B180" t="s">
        <v>54</v>
      </c>
      <c r="C180" t="s">
        <v>1429</v>
      </c>
      <c r="D180" t="s">
        <v>27</v>
      </c>
      <c r="E180" t="s">
        <v>1430</v>
      </c>
      <c r="F180" t="s">
        <v>1431</v>
      </c>
      <c r="G180">
        <v>2003</v>
      </c>
      <c r="H180" t="s">
        <v>1432</v>
      </c>
      <c r="J180">
        <v>7</v>
      </c>
      <c r="L180" t="s">
        <v>1433</v>
      </c>
      <c r="M180">
        <v>34</v>
      </c>
      <c r="N180">
        <v>3</v>
      </c>
      <c r="O180" t="s">
        <v>133</v>
      </c>
      <c r="P180" t="s">
        <v>1434</v>
      </c>
      <c r="R180" t="s">
        <v>1435</v>
      </c>
      <c r="Y180" t="b">
        <v>0</v>
      </c>
      <c r="Z180" t="b">
        <v>0</v>
      </c>
      <c r="AA180" t="b">
        <f t="shared" si="2"/>
        <v>0</v>
      </c>
      <c r="AB180" t="b">
        <v>1</v>
      </c>
    </row>
    <row r="181" spans="1:28" x14ac:dyDescent="0.25">
      <c r="A181">
        <v>957366</v>
      </c>
      <c r="B181" t="s">
        <v>25</v>
      </c>
      <c r="C181" t="s">
        <v>1436</v>
      </c>
      <c r="D181" t="s">
        <v>45</v>
      </c>
      <c r="E181" t="s">
        <v>1437</v>
      </c>
      <c r="F181" t="s">
        <v>1438</v>
      </c>
      <c r="G181">
        <v>2001</v>
      </c>
      <c r="H181" t="s">
        <v>1439</v>
      </c>
      <c r="I181" t="s">
        <v>1440</v>
      </c>
      <c r="J181">
        <v>6</v>
      </c>
      <c r="O181" t="s">
        <v>472</v>
      </c>
      <c r="P181" t="s">
        <v>1441</v>
      </c>
      <c r="S181" t="s">
        <v>1442</v>
      </c>
      <c r="Y181" t="b">
        <v>0</v>
      </c>
      <c r="Z181" t="b">
        <v>0</v>
      </c>
      <c r="AA181" t="b">
        <f t="shared" si="2"/>
        <v>0</v>
      </c>
      <c r="AB181" t="b">
        <v>1</v>
      </c>
    </row>
    <row r="182" spans="1:28" x14ac:dyDescent="0.25">
      <c r="A182">
        <v>1454195</v>
      </c>
      <c r="B182" t="s">
        <v>25</v>
      </c>
      <c r="C182" t="s">
        <v>1443</v>
      </c>
      <c r="D182" t="s">
        <v>27</v>
      </c>
      <c r="E182" t="s">
        <v>1444</v>
      </c>
      <c r="F182" t="s">
        <v>1445</v>
      </c>
      <c r="G182">
        <v>2005</v>
      </c>
      <c r="H182" t="s">
        <v>1446</v>
      </c>
      <c r="I182" t="s">
        <v>1447</v>
      </c>
      <c r="J182">
        <v>7</v>
      </c>
      <c r="L182" t="s">
        <v>1448</v>
      </c>
      <c r="M182">
        <v>152</v>
      </c>
      <c r="N182">
        <v>2</v>
      </c>
      <c r="O182" t="s">
        <v>60</v>
      </c>
      <c r="P182" t="s">
        <v>1449</v>
      </c>
      <c r="Y182" t="b">
        <v>0</v>
      </c>
      <c r="Z182" t="b">
        <v>0</v>
      </c>
      <c r="AA182" t="b">
        <f t="shared" si="2"/>
        <v>0</v>
      </c>
      <c r="AB182" t="b">
        <v>1</v>
      </c>
    </row>
    <row r="183" spans="1:28" x14ac:dyDescent="0.25">
      <c r="A183">
        <v>387729</v>
      </c>
      <c r="B183" t="s">
        <v>25</v>
      </c>
      <c r="C183" t="s">
        <v>1450</v>
      </c>
      <c r="D183" t="s">
        <v>27</v>
      </c>
      <c r="E183" t="s">
        <v>1451</v>
      </c>
      <c r="F183" t="s">
        <v>1452</v>
      </c>
      <c r="G183">
        <v>1995</v>
      </c>
      <c r="H183" t="s">
        <v>1453</v>
      </c>
      <c r="I183" t="s">
        <v>1454</v>
      </c>
      <c r="J183">
        <v>7</v>
      </c>
      <c r="L183" t="s">
        <v>853</v>
      </c>
      <c r="M183">
        <v>14</v>
      </c>
      <c r="N183">
        <v>6</v>
      </c>
      <c r="O183" t="s">
        <v>685</v>
      </c>
      <c r="P183" t="s">
        <v>1455</v>
      </c>
      <c r="Y183" t="b">
        <v>0</v>
      </c>
      <c r="Z183" t="b">
        <v>0</v>
      </c>
      <c r="AA183" t="b">
        <f t="shared" si="2"/>
        <v>0</v>
      </c>
      <c r="AB183" t="b">
        <v>1</v>
      </c>
    </row>
    <row r="184" spans="1:28" x14ac:dyDescent="0.25">
      <c r="A184" t="s">
        <v>1456</v>
      </c>
      <c r="B184" t="s">
        <v>54</v>
      </c>
      <c r="C184" t="s">
        <v>1457</v>
      </c>
      <c r="D184" t="s">
        <v>80</v>
      </c>
      <c r="E184" t="s">
        <v>1458</v>
      </c>
      <c r="F184" t="s">
        <v>1459</v>
      </c>
      <c r="G184">
        <v>2010</v>
      </c>
      <c r="H184" t="s">
        <v>1460</v>
      </c>
      <c r="J184">
        <v>5</v>
      </c>
      <c r="K184" t="s">
        <v>1167</v>
      </c>
      <c r="P184" t="s">
        <v>1461</v>
      </c>
      <c r="Q184" t="s">
        <v>86</v>
      </c>
      <c r="R184" t="s">
        <v>1462</v>
      </c>
      <c r="S184" t="s">
        <v>1170</v>
      </c>
      <c r="V184" t="s">
        <v>1171</v>
      </c>
      <c r="W184" t="s">
        <v>90</v>
      </c>
      <c r="Y184" t="b">
        <v>0</v>
      </c>
      <c r="Z184" t="b">
        <v>0</v>
      </c>
      <c r="AA184" t="b">
        <f t="shared" si="2"/>
        <v>0</v>
      </c>
      <c r="AB184" t="b">
        <v>0</v>
      </c>
    </row>
    <row r="185" spans="1:28" x14ac:dyDescent="0.25">
      <c r="A185">
        <v>6047305</v>
      </c>
      <c r="B185" t="s">
        <v>25</v>
      </c>
      <c r="C185" t="s">
        <v>1463</v>
      </c>
      <c r="D185" t="s">
        <v>45</v>
      </c>
      <c r="E185" t="s">
        <v>1464</v>
      </c>
      <c r="F185" t="s">
        <v>1465</v>
      </c>
      <c r="G185">
        <v>2011</v>
      </c>
      <c r="H185" t="s">
        <v>1466</v>
      </c>
      <c r="I185" t="s">
        <v>1467</v>
      </c>
      <c r="J185">
        <v>6</v>
      </c>
      <c r="O185" t="s">
        <v>472</v>
      </c>
      <c r="P185" t="s">
        <v>1468</v>
      </c>
      <c r="S185" t="s">
        <v>1469</v>
      </c>
      <c r="Y185" t="b">
        <v>0</v>
      </c>
      <c r="Z185" t="b">
        <v>0</v>
      </c>
      <c r="AA185" t="b">
        <f t="shared" si="2"/>
        <v>0</v>
      </c>
      <c r="AB185" t="b">
        <v>0</v>
      </c>
    </row>
    <row r="186" spans="1:28" x14ac:dyDescent="0.25">
      <c r="A186">
        <v>7460722</v>
      </c>
      <c r="B186" t="s">
        <v>25</v>
      </c>
      <c r="C186" t="s">
        <v>1470</v>
      </c>
      <c r="D186" t="s">
        <v>45</v>
      </c>
      <c r="E186" t="s">
        <v>1471</v>
      </c>
      <c r="F186" t="s">
        <v>1472</v>
      </c>
      <c r="G186">
        <v>2016</v>
      </c>
      <c r="H186" t="s">
        <v>1473</v>
      </c>
      <c r="I186" t="s">
        <v>1474</v>
      </c>
      <c r="J186">
        <v>6</v>
      </c>
      <c r="O186" t="s">
        <v>934</v>
      </c>
      <c r="P186" s="1">
        <v>43070</v>
      </c>
      <c r="S186" t="s">
        <v>1475</v>
      </c>
      <c r="Y186" t="b">
        <v>0</v>
      </c>
      <c r="Z186" t="b">
        <v>0</v>
      </c>
      <c r="AA186" t="b">
        <f t="shared" si="2"/>
        <v>0</v>
      </c>
      <c r="AB186" t="b">
        <v>0</v>
      </c>
    </row>
    <row r="187" spans="1:28" x14ac:dyDescent="0.25">
      <c r="A187" t="s">
        <v>1476</v>
      </c>
      <c r="B187" t="s">
        <v>54</v>
      </c>
      <c r="C187" t="s">
        <v>1477</v>
      </c>
      <c r="D187" t="s">
        <v>80</v>
      </c>
      <c r="E187" t="s">
        <v>1478</v>
      </c>
      <c r="F187" t="s">
        <v>1479</v>
      </c>
      <c r="G187">
        <v>2007</v>
      </c>
      <c r="H187" t="s">
        <v>1480</v>
      </c>
      <c r="J187">
        <v>5</v>
      </c>
      <c r="K187" t="s">
        <v>1481</v>
      </c>
      <c r="P187" t="s">
        <v>1482</v>
      </c>
      <c r="Q187" t="s">
        <v>86</v>
      </c>
      <c r="R187" t="s">
        <v>1483</v>
      </c>
      <c r="S187" t="s">
        <v>1484</v>
      </c>
      <c r="V187" t="s">
        <v>1485</v>
      </c>
      <c r="W187" t="s">
        <v>90</v>
      </c>
      <c r="Y187" t="b">
        <v>0</v>
      </c>
      <c r="Z187" t="b">
        <v>0</v>
      </c>
      <c r="AA187" t="b">
        <f t="shared" si="2"/>
        <v>0</v>
      </c>
      <c r="AB187" t="b">
        <v>0</v>
      </c>
    </row>
    <row r="188" spans="1:28" x14ac:dyDescent="0.25">
      <c r="A188" t="s">
        <v>1486</v>
      </c>
      <c r="B188" t="s">
        <v>151</v>
      </c>
      <c r="C188" t="s">
        <v>1487</v>
      </c>
      <c r="D188" t="s">
        <v>27</v>
      </c>
      <c r="E188" t="s">
        <v>1488</v>
      </c>
      <c r="F188" t="s">
        <v>1489</v>
      </c>
      <c r="G188">
        <v>1991</v>
      </c>
      <c r="H188" t="s">
        <v>1490</v>
      </c>
      <c r="I188" t="s">
        <v>1491</v>
      </c>
      <c r="J188">
        <v>7</v>
      </c>
      <c r="L188" t="s">
        <v>174</v>
      </c>
      <c r="M188">
        <v>15</v>
      </c>
      <c r="N188">
        <v>2</v>
      </c>
      <c r="P188" t="s">
        <v>1492</v>
      </c>
      <c r="R188" t="s">
        <v>1493</v>
      </c>
      <c r="Y188" t="b">
        <v>0</v>
      </c>
      <c r="Z188" t="b">
        <v>0</v>
      </c>
      <c r="AA188" t="b">
        <f t="shared" si="2"/>
        <v>0</v>
      </c>
      <c r="AB188" t="b">
        <v>1</v>
      </c>
    </row>
    <row r="189" spans="1:28" x14ac:dyDescent="0.25">
      <c r="A189">
        <v>6270634</v>
      </c>
      <c r="B189" t="s">
        <v>25</v>
      </c>
      <c r="C189" t="s">
        <v>1494</v>
      </c>
      <c r="D189" t="s">
        <v>45</v>
      </c>
      <c r="E189" t="s">
        <v>1495</v>
      </c>
      <c r="F189" t="s">
        <v>1496</v>
      </c>
      <c r="G189">
        <v>2012</v>
      </c>
      <c r="H189" t="s">
        <v>1497</v>
      </c>
      <c r="I189" t="s">
        <v>1498</v>
      </c>
      <c r="J189">
        <v>6</v>
      </c>
      <c r="O189" t="s">
        <v>42</v>
      </c>
      <c r="P189" t="s">
        <v>1499</v>
      </c>
      <c r="S189" t="s">
        <v>1500</v>
      </c>
      <c r="Y189" t="b">
        <v>0</v>
      </c>
      <c r="Z189" t="b">
        <v>0</v>
      </c>
      <c r="AA189" t="b">
        <f t="shared" si="2"/>
        <v>0</v>
      </c>
      <c r="AB189" t="b">
        <v>0</v>
      </c>
    </row>
    <row r="190" spans="1:28" x14ac:dyDescent="0.25">
      <c r="A190">
        <v>596845</v>
      </c>
      <c r="B190" t="s">
        <v>25</v>
      </c>
      <c r="C190" t="s">
        <v>1501</v>
      </c>
      <c r="D190" t="s">
        <v>45</v>
      </c>
      <c r="E190" t="s">
        <v>1502</v>
      </c>
      <c r="F190" t="s">
        <v>1503</v>
      </c>
      <c r="G190">
        <v>1997</v>
      </c>
      <c r="H190" t="s">
        <v>1504</v>
      </c>
      <c r="I190" t="s">
        <v>1505</v>
      </c>
      <c r="J190">
        <v>6</v>
      </c>
      <c r="O190" t="s">
        <v>42</v>
      </c>
      <c r="P190" t="s">
        <v>1506</v>
      </c>
      <c r="S190" t="s">
        <v>1507</v>
      </c>
      <c r="Y190" t="b">
        <v>0</v>
      </c>
      <c r="Z190" t="b">
        <v>0</v>
      </c>
      <c r="AA190" t="b">
        <f t="shared" si="2"/>
        <v>0</v>
      </c>
      <c r="AB190" t="b">
        <v>1</v>
      </c>
    </row>
    <row r="191" spans="1:28" x14ac:dyDescent="0.25">
      <c r="A191">
        <v>1003713</v>
      </c>
      <c r="B191" t="s">
        <v>25</v>
      </c>
      <c r="C191" t="s">
        <v>1508</v>
      </c>
      <c r="D191" t="s">
        <v>45</v>
      </c>
      <c r="E191" t="s">
        <v>1509</v>
      </c>
      <c r="F191" t="s">
        <v>1510</v>
      </c>
      <c r="G191">
        <v>2002</v>
      </c>
      <c r="H191" t="s">
        <v>1511</v>
      </c>
      <c r="I191" t="s">
        <v>1512</v>
      </c>
      <c r="J191">
        <v>6</v>
      </c>
      <c r="P191" t="s">
        <v>1513</v>
      </c>
      <c r="S191" t="s">
        <v>1514</v>
      </c>
      <c r="Y191" t="b">
        <v>0</v>
      </c>
      <c r="Z191" t="b">
        <v>0</v>
      </c>
      <c r="AA191" t="b">
        <f t="shared" si="2"/>
        <v>0</v>
      </c>
      <c r="AB191" t="b">
        <v>1</v>
      </c>
    </row>
    <row r="192" spans="1:28" x14ac:dyDescent="0.25">
      <c r="A192">
        <v>7513207</v>
      </c>
      <c r="B192" t="s">
        <v>25</v>
      </c>
      <c r="C192" t="s">
        <v>1515</v>
      </c>
      <c r="D192" t="s">
        <v>27</v>
      </c>
      <c r="E192" t="s">
        <v>1516</v>
      </c>
      <c r="F192" t="s">
        <v>1517</v>
      </c>
      <c r="G192">
        <v>2016</v>
      </c>
      <c r="H192" t="s">
        <v>1518</v>
      </c>
      <c r="I192" t="s">
        <v>1519</v>
      </c>
      <c r="J192">
        <v>7</v>
      </c>
      <c r="L192" t="s">
        <v>1520</v>
      </c>
      <c r="M192">
        <v>13</v>
      </c>
      <c r="N192">
        <v>6</v>
      </c>
      <c r="O192" t="s">
        <v>68</v>
      </c>
      <c r="P192" t="s">
        <v>1521</v>
      </c>
      <c r="Y192" t="b">
        <v>0</v>
      </c>
      <c r="Z192" t="b">
        <v>0</v>
      </c>
      <c r="AA192" t="b">
        <f t="shared" si="2"/>
        <v>0</v>
      </c>
      <c r="AB192" t="b">
        <v>0</v>
      </c>
    </row>
    <row r="193" spans="1:28" x14ac:dyDescent="0.25">
      <c r="A193">
        <v>506587</v>
      </c>
      <c r="B193" t="s">
        <v>25</v>
      </c>
      <c r="C193" t="s">
        <v>1522</v>
      </c>
      <c r="D193" t="s">
        <v>45</v>
      </c>
      <c r="E193" t="s">
        <v>1523</v>
      </c>
      <c r="F193" t="s">
        <v>1524</v>
      </c>
      <c r="G193">
        <v>1996</v>
      </c>
      <c r="H193" t="s">
        <v>1525</v>
      </c>
      <c r="I193" t="s">
        <v>1526</v>
      </c>
      <c r="J193">
        <v>6</v>
      </c>
      <c r="M193">
        <v>3</v>
      </c>
      <c r="O193" t="s">
        <v>502</v>
      </c>
      <c r="P193" t="s">
        <v>1527</v>
      </c>
      <c r="S193" t="s">
        <v>1528</v>
      </c>
      <c r="Y193" t="b">
        <v>0</v>
      </c>
      <c r="Z193" t="b">
        <v>0</v>
      </c>
      <c r="AA193" t="b">
        <f t="shared" si="2"/>
        <v>0</v>
      </c>
      <c r="AB193" t="b">
        <v>1</v>
      </c>
    </row>
    <row r="194" spans="1:28" x14ac:dyDescent="0.25">
      <c r="A194">
        <v>848749</v>
      </c>
      <c r="B194" t="s">
        <v>25</v>
      </c>
      <c r="C194" t="s">
        <v>1529</v>
      </c>
      <c r="D194" t="s">
        <v>45</v>
      </c>
      <c r="E194" t="s">
        <v>1530</v>
      </c>
      <c r="F194" t="s">
        <v>1531</v>
      </c>
      <c r="G194">
        <v>2000</v>
      </c>
      <c r="H194" t="s">
        <v>1532</v>
      </c>
      <c r="I194" t="s">
        <v>1533</v>
      </c>
      <c r="J194">
        <v>6</v>
      </c>
      <c r="P194" t="s">
        <v>1534</v>
      </c>
      <c r="S194" t="s">
        <v>1535</v>
      </c>
      <c r="Y194" t="b">
        <v>0</v>
      </c>
      <c r="Z194" t="b">
        <v>0</v>
      </c>
      <c r="AA194" t="b">
        <f t="shared" si="2"/>
        <v>0</v>
      </c>
      <c r="AB194" t="b">
        <v>1</v>
      </c>
    </row>
    <row r="195" spans="1:28" x14ac:dyDescent="0.25">
      <c r="A195" t="s">
        <v>1536</v>
      </c>
      <c r="B195" t="s">
        <v>54</v>
      </c>
      <c r="C195" t="s">
        <v>1537</v>
      </c>
      <c r="D195" t="s">
        <v>80</v>
      </c>
      <c r="E195" t="s">
        <v>1538</v>
      </c>
      <c r="F195" t="s">
        <v>1539</v>
      </c>
      <c r="G195">
        <v>2010</v>
      </c>
      <c r="H195" t="s">
        <v>1540</v>
      </c>
      <c r="J195">
        <v>5</v>
      </c>
      <c r="K195" t="s">
        <v>1541</v>
      </c>
      <c r="P195" t="s">
        <v>1542</v>
      </c>
      <c r="Q195" t="s">
        <v>888</v>
      </c>
      <c r="R195" t="s">
        <v>1543</v>
      </c>
      <c r="S195" t="s">
        <v>1544</v>
      </c>
      <c r="W195" t="s">
        <v>891</v>
      </c>
      <c r="Y195" t="b">
        <v>0</v>
      </c>
      <c r="Z195" t="b">
        <v>0</v>
      </c>
      <c r="AA195" t="b">
        <f t="shared" si="2"/>
        <v>0</v>
      </c>
      <c r="AB195" t="b">
        <v>0</v>
      </c>
    </row>
    <row r="196" spans="1:28" x14ac:dyDescent="0.25">
      <c r="A196" t="s">
        <v>1545</v>
      </c>
      <c r="B196" t="s">
        <v>54</v>
      </c>
      <c r="C196" t="s">
        <v>1546</v>
      </c>
      <c r="D196" t="s">
        <v>80</v>
      </c>
      <c r="E196" t="s">
        <v>1547</v>
      </c>
      <c r="F196" t="s">
        <v>1548</v>
      </c>
      <c r="G196">
        <v>2010</v>
      </c>
      <c r="H196" t="s">
        <v>1549</v>
      </c>
      <c r="J196">
        <v>5</v>
      </c>
      <c r="K196" t="s">
        <v>1550</v>
      </c>
      <c r="P196" t="s">
        <v>1551</v>
      </c>
      <c r="Q196" t="s">
        <v>86</v>
      </c>
      <c r="R196" t="s">
        <v>1552</v>
      </c>
      <c r="S196" t="s">
        <v>1553</v>
      </c>
      <c r="V196" t="s">
        <v>1554</v>
      </c>
      <c r="W196" t="s">
        <v>90</v>
      </c>
      <c r="Y196" t="b">
        <v>0</v>
      </c>
      <c r="Z196" t="b">
        <v>0</v>
      </c>
      <c r="AA196" t="b">
        <f t="shared" si="2"/>
        <v>0</v>
      </c>
      <c r="AB196" t="b">
        <v>0</v>
      </c>
    </row>
    <row r="197" spans="1:28" x14ac:dyDescent="0.25">
      <c r="A197">
        <v>517579</v>
      </c>
      <c r="B197" t="s">
        <v>25</v>
      </c>
      <c r="C197" t="s">
        <v>1555</v>
      </c>
      <c r="D197" t="s">
        <v>45</v>
      </c>
      <c r="E197" t="s">
        <v>1556</v>
      </c>
      <c r="F197" t="s">
        <v>1557</v>
      </c>
      <c r="G197">
        <v>1996</v>
      </c>
      <c r="H197" t="s">
        <v>1558</v>
      </c>
      <c r="I197" t="s">
        <v>1559</v>
      </c>
      <c r="J197">
        <v>6</v>
      </c>
      <c r="O197" t="s">
        <v>685</v>
      </c>
      <c r="P197" t="s">
        <v>1560</v>
      </c>
      <c r="S197" t="s">
        <v>1561</v>
      </c>
      <c r="Y197" t="b">
        <v>0</v>
      </c>
      <c r="Z197" t="b">
        <v>0</v>
      </c>
      <c r="AA197" t="b">
        <f t="shared" ref="AA197:AA260" si="3">H197=""</f>
        <v>0</v>
      </c>
      <c r="AB197" t="b">
        <v>1</v>
      </c>
    </row>
    <row r="198" spans="1:28" x14ac:dyDescent="0.25">
      <c r="A198">
        <v>1525487</v>
      </c>
      <c r="B198" t="s">
        <v>25</v>
      </c>
      <c r="C198" t="s">
        <v>1562</v>
      </c>
      <c r="D198" t="s">
        <v>45</v>
      </c>
      <c r="E198" t="s">
        <v>1563</v>
      </c>
      <c r="F198" t="s">
        <v>1564</v>
      </c>
      <c r="G198">
        <v>2005</v>
      </c>
      <c r="H198" t="s">
        <v>1565</v>
      </c>
      <c r="I198" t="s">
        <v>1566</v>
      </c>
      <c r="J198">
        <v>6</v>
      </c>
      <c r="M198">
        <v>4</v>
      </c>
      <c r="O198" t="s">
        <v>430</v>
      </c>
      <c r="P198" t="s">
        <v>1567</v>
      </c>
      <c r="S198" t="s">
        <v>1568</v>
      </c>
      <c r="Y198" t="b">
        <v>0</v>
      </c>
      <c r="Z198" t="b">
        <v>0</v>
      </c>
      <c r="AA198" t="b">
        <f t="shared" si="3"/>
        <v>0</v>
      </c>
      <c r="AB198" t="b">
        <v>1</v>
      </c>
    </row>
    <row r="199" spans="1:28" x14ac:dyDescent="0.25">
      <c r="A199">
        <v>841138</v>
      </c>
      <c r="B199" t="s">
        <v>25</v>
      </c>
      <c r="C199" t="s">
        <v>1569</v>
      </c>
      <c r="D199" t="s">
        <v>27</v>
      </c>
      <c r="E199" t="s">
        <v>1570</v>
      </c>
      <c r="F199" t="s">
        <v>1571</v>
      </c>
      <c r="G199">
        <v>2000</v>
      </c>
      <c r="H199" t="s">
        <v>1565</v>
      </c>
      <c r="I199" t="s">
        <v>1572</v>
      </c>
      <c r="J199">
        <v>7</v>
      </c>
      <c r="L199" t="s">
        <v>1573</v>
      </c>
      <c r="M199">
        <v>22</v>
      </c>
      <c r="N199">
        <v>2</v>
      </c>
      <c r="O199" t="s">
        <v>934</v>
      </c>
      <c r="P199" t="s">
        <v>1574</v>
      </c>
      <c r="Y199" t="b">
        <v>0</v>
      </c>
      <c r="Z199" t="b">
        <v>0</v>
      </c>
      <c r="AA199" t="b">
        <f t="shared" si="3"/>
        <v>0</v>
      </c>
      <c r="AB199" t="b">
        <v>1</v>
      </c>
    </row>
    <row r="200" spans="1:28" x14ac:dyDescent="0.25">
      <c r="A200">
        <v>640428</v>
      </c>
      <c r="B200" t="s">
        <v>25</v>
      </c>
      <c r="C200" t="s">
        <v>1575</v>
      </c>
      <c r="D200" t="s">
        <v>45</v>
      </c>
      <c r="E200" t="s">
        <v>1576</v>
      </c>
      <c r="F200" t="s">
        <v>1577</v>
      </c>
      <c r="G200">
        <v>1997</v>
      </c>
      <c r="H200" t="s">
        <v>1565</v>
      </c>
      <c r="I200" t="s">
        <v>1578</v>
      </c>
      <c r="J200">
        <v>6</v>
      </c>
      <c r="O200" t="s">
        <v>124</v>
      </c>
      <c r="P200" t="s">
        <v>1579</v>
      </c>
      <c r="S200" t="s">
        <v>1580</v>
      </c>
      <c r="Y200" t="b">
        <v>0</v>
      </c>
      <c r="Z200" t="b">
        <v>0</v>
      </c>
      <c r="AA200" t="b">
        <f t="shared" si="3"/>
        <v>0</v>
      </c>
      <c r="AB200" t="b">
        <v>1</v>
      </c>
    </row>
    <row r="201" spans="1:28" x14ac:dyDescent="0.25">
      <c r="A201">
        <v>6473629</v>
      </c>
      <c r="B201" t="s">
        <v>25</v>
      </c>
      <c r="C201" t="s">
        <v>1581</v>
      </c>
      <c r="D201" t="s">
        <v>45</v>
      </c>
      <c r="E201" t="s">
        <v>1582</v>
      </c>
      <c r="F201" t="s">
        <v>1583</v>
      </c>
      <c r="G201">
        <v>2012</v>
      </c>
      <c r="H201" t="s">
        <v>1584</v>
      </c>
      <c r="I201" t="s">
        <v>1585</v>
      </c>
      <c r="J201">
        <v>6</v>
      </c>
      <c r="O201" t="s">
        <v>654</v>
      </c>
      <c r="P201" t="s">
        <v>1586</v>
      </c>
      <c r="S201" t="s">
        <v>1587</v>
      </c>
      <c r="Y201" t="b">
        <v>0</v>
      </c>
      <c r="Z201" t="b">
        <v>0</v>
      </c>
      <c r="AA201" t="b">
        <f t="shared" si="3"/>
        <v>0</v>
      </c>
      <c r="AB201" t="b">
        <v>0</v>
      </c>
    </row>
    <row r="202" spans="1:28" x14ac:dyDescent="0.25">
      <c r="A202">
        <v>6690509</v>
      </c>
      <c r="B202" t="s">
        <v>25</v>
      </c>
      <c r="C202" t="s">
        <v>1588</v>
      </c>
      <c r="D202" t="s">
        <v>45</v>
      </c>
      <c r="E202" t="s">
        <v>1589</v>
      </c>
      <c r="F202" t="s">
        <v>1590</v>
      </c>
      <c r="G202">
        <v>2013</v>
      </c>
      <c r="H202" t="s">
        <v>1591</v>
      </c>
      <c r="I202" t="s">
        <v>1592</v>
      </c>
      <c r="J202">
        <v>6</v>
      </c>
      <c r="O202" t="s">
        <v>33</v>
      </c>
      <c r="P202" t="s">
        <v>1593</v>
      </c>
      <c r="S202" t="s">
        <v>1594</v>
      </c>
      <c r="Y202" t="b">
        <v>0</v>
      </c>
      <c r="Z202" t="b">
        <v>0</v>
      </c>
      <c r="AA202" t="b">
        <f t="shared" si="3"/>
        <v>0</v>
      </c>
      <c r="AB202" t="b">
        <v>0</v>
      </c>
    </row>
    <row r="203" spans="1:28" x14ac:dyDescent="0.25">
      <c r="A203">
        <v>6825342</v>
      </c>
      <c r="B203" t="s">
        <v>25</v>
      </c>
      <c r="C203" t="s">
        <v>1595</v>
      </c>
      <c r="D203" t="s">
        <v>45</v>
      </c>
      <c r="E203" t="s">
        <v>1596</v>
      </c>
      <c r="F203" t="s">
        <v>1597</v>
      </c>
      <c r="G203">
        <v>2013</v>
      </c>
      <c r="H203" t="s">
        <v>1598</v>
      </c>
      <c r="I203" t="s">
        <v>1599</v>
      </c>
      <c r="J203">
        <v>6</v>
      </c>
      <c r="O203" t="s">
        <v>124</v>
      </c>
      <c r="P203" t="s">
        <v>1600</v>
      </c>
      <c r="S203" t="s">
        <v>1601</v>
      </c>
      <c r="Y203" t="b">
        <v>0</v>
      </c>
      <c r="Z203" t="b">
        <v>0</v>
      </c>
      <c r="AA203" t="b">
        <f t="shared" si="3"/>
        <v>0</v>
      </c>
      <c r="AB203" t="b">
        <v>0</v>
      </c>
    </row>
    <row r="204" spans="1:28" x14ac:dyDescent="0.25">
      <c r="A204" t="s">
        <v>1602</v>
      </c>
      <c r="B204" t="s">
        <v>54</v>
      </c>
      <c r="C204" t="s">
        <v>1603</v>
      </c>
      <c r="D204" t="s">
        <v>80</v>
      </c>
      <c r="E204" t="s">
        <v>1604</v>
      </c>
      <c r="F204" t="s">
        <v>1605</v>
      </c>
      <c r="G204">
        <v>1994</v>
      </c>
      <c r="H204" t="s">
        <v>1606</v>
      </c>
      <c r="J204">
        <v>5</v>
      </c>
      <c r="K204" t="s">
        <v>1607</v>
      </c>
      <c r="P204" t="s">
        <v>1608</v>
      </c>
      <c r="Q204" t="s">
        <v>86</v>
      </c>
      <c r="R204" t="s">
        <v>1609</v>
      </c>
      <c r="S204" t="s">
        <v>1610</v>
      </c>
      <c r="V204" t="s">
        <v>1611</v>
      </c>
      <c r="W204" t="s">
        <v>90</v>
      </c>
      <c r="Y204" t="b">
        <v>0</v>
      </c>
      <c r="Z204" t="b">
        <v>0</v>
      </c>
      <c r="AA204" t="b">
        <f t="shared" si="3"/>
        <v>0</v>
      </c>
      <c r="AB204" t="b">
        <v>1</v>
      </c>
    </row>
    <row r="205" spans="1:28" x14ac:dyDescent="0.25">
      <c r="A205" t="s">
        <v>1612</v>
      </c>
      <c r="B205" t="s">
        <v>54</v>
      </c>
      <c r="C205" t="s">
        <v>1613</v>
      </c>
      <c r="D205" t="s">
        <v>80</v>
      </c>
      <c r="E205" t="s">
        <v>1614</v>
      </c>
      <c r="F205" t="s">
        <v>1615</v>
      </c>
      <c r="G205">
        <v>2010</v>
      </c>
      <c r="H205" t="s">
        <v>1616</v>
      </c>
      <c r="J205">
        <v>5</v>
      </c>
      <c r="K205" t="s">
        <v>1617</v>
      </c>
      <c r="P205" t="s">
        <v>1618</v>
      </c>
      <c r="Q205" t="s">
        <v>86</v>
      </c>
      <c r="R205" t="s">
        <v>1619</v>
      </c>
      <c r="S205" t="s">
        <v>1620</v>
      </c>
      <c r="V205" t="s">
        <v>1621</v>
      </c>
      <c r="W205" t="s">
        <v>90</v>
      </c>
      <c r="Y205" t="b">
        <v>0</v>
      </c>
      <c r="Z205" t="b">
        <v>0</v>
      </c>
      <c r="AA205" t="b">
        <f t="shared" si="3"/>
        <v>0</v>
      </c>
      <c r="AB205" t="b">
        <v>0</v>
      </c>
    </row>
    <row r="206" spans="1:28" x14ac:dyDescent="0.25">
      <c r="A206" t="s">
        <v>1622</v>
      </c>
      <c r="B206" t="s">
        <v>723</v>
      </c>
      <c r="C206" t="s">
        <v>1623</v>
      </c>
      <c r="D206" t="s">
        <v>27</v>
      </c>
      <c r="E206" t="s">
        <v>1624</v>
      </c>
      <c r="F206" t="s">
        <v>1625</v>
      </c>
      <c r="G206">
        <v>2011</v>
      </c>
      <c r="H206" t="s">
        <v>1626</v>
      </c>
      <c r="I206" t="s">
        <v>1627</v>
      </c>
      <c r="J206">
        <v>7</v>
      </c>
      <c r="L206" t="s">
        <v>1628</v>
      </c>
      <c r="M206">
        <v>31</v>
      </c>
      <c r="N206">
        <v>3</v>
      </c>
      <c r="O206" t="s">
        <v>813</v>
      </c>
      <c r="P206" t="s">
        <v>1629</v>
      </c>
      <c r="Q206" t="s">
        <v>730</v>
      </c>
      <c r="R206" t="s">
        <v>1630</v>
      </c>
      <c r="W206" t="s">
        <v>723</v>
      </c>
      <c r="Y206" t="b">
        <v>0</v>
      </c>
      <c r="Z206" t="b">
        <v>0</v>
      </c>
      <c r="AA206" t="b">
        <f t="shared" si="3"/>
        <v>0</v>
      </c>
      <c r="AB206" t="b">
        <v>0</v>
      </c>
    </row>
    <row r="207" spans="1:28" x14ac:dyDescent="0.25">
      <c r="A207" t="s">
        <v>1631</v>
      </c>
      <c r="B207" t="s">
        <v>723</v>
      </c>
      <c r="C207" t="s">
        <v>1632</v>
      </c>
      <c r="D207" t="s">
        <v>45</v>
      </c>
      <c r="E207" t="s">
        <v>1624</v>
      </c>
      <c r="F207" t="s">
        <v>1625</v>
      </c>
      <c r="G207">
        <v>2011</v>
      </c>
      <c r="H207" t="s">
        <v>1626</v>
      </c>
      <c r="I207" t="s">
        <v>1627</v>
      </c>
      <c r="J207">
        <v>6</v>
      </c>
      <c r="K207" t="s">
        <v>1633</v>
      </c>
      <c r="P207" t="s">
        <v>1629</v>
      </c>
      <c r="Q207" t="s">
        <v>730</v>
      </c>
      <c r="R207" t="s">
        <v>1634</v>
      </c>
      <c r="S207" t="s">
        <v>1635</v>
      </c>
      <c r="U207" t="s">
        <v>1636</v>
      </c>
      <c r="W207" t="s">
        <v>723</v>
      </c>
      <c r="Y207" t="b">
        <v>0</v>
      </c>
      <c r="Z207" t="b">
        <v>0</v>
      </c>
      <c r="AA207" t="b">
        <f t="shared" si="3"/>
        <v>0</v>
      </c>
      <c r="AB207" t="b">
        <v>0</v>
      </c>
    </row>
    <row r="208" spans="1:28" x14ac:dyDescent="0.25">
      <c r="A208" t="s">
        <v>1637</v>
      </c>
      <c r="B208" t="s">
        <v>151</v>
      </c>
      <c r="C208" t="s">
        <v>1638</v>
      </c>
      <c r="D208" t="s">
        <v>27</v>
      </c>
      <c r="E208" t="s">
        <v>1639</v>
      </c>
      <c r="F208" t="s">
        <v>1640</v>
      </c>
      <c r="G208">
        <v>1984</v>
      </c>
      <c r="H208" t="s">
        <v>1641</v>
      </c>
      <c r="I208" t="s">
        <v>1642</v>
      </c>
      <c r="J208">
        <v>7</v>
      </c>
      <c r="L208" t="s">
        <v>174</v>
      </c>
      <c r="M208">
        <v>8</v>
      </c>
      <c r="N208">
        <v>7</v>
      </c>
      <c r="P208" t="s">
        <v>1643</v>
      </c>
      <c r="R208" t="s">
        <v>1644</v>
      </c>
      <c r="Y208" t="b">
        <v>0</v>
      </c>
      <c r="Z208" t="b">
        <v>0</v>
      </c>
      <c r="AA208" t="b">
        <f t="shared" si="3"/>
        <v>0</v>
      </c>
      <c r="AB208" t="b">
        <v>1</v>
      </c>
    </row>
    <row r="209" spans="1:28" x14ac:dyDescent="0.25">
      <c r="A209" t="s">
        <v>1645</v>
      </c>
      <c r="B209" t="s">
        <v>54</v>
      </c>
      <c r="C209" t="s">
        <v>1646</v>
      </c>
      <c r="D209" t="s">
        <v>27</v>
      </c>
      <c r="E209" t="s">
        <v>1230</v>
      </c>
      <c r="F209" t="s">
        <v>1647</v>
      </c>
      <c r="G209">
        <v>1990</v>
      </c>
      <c r="H209" t="s">
        <v>1648</v>
      </c>
      <c r="J209">
        <v>7</v>
      </c>
      <c r="L209" t="s">
        <v>132</v>
      </c>
      <c r="M209">
        <v>2</v>
      </c>
      <c r="N209">
        <v>4</v>
      </c>
      <c r="O209" t="s">
        <v>654</v>
      </c>
      <c r="P209" t="s">
        <v>1649</v>
      </c>
      <c r="R209" t="s">
        <v>1650</v>
      </c>
      <c r="Y209" t="b">
        <v>0</v>
      </c>
      <c r="Z209" t="b">
        <v>0</v>
      </c>
      <c r="AA209" t="b">
        <f t="shared" si="3"/>
        <v>0</v>
      </c>
      <c r="AB209" t="b">
        <v>1</v>
      </c>
    </row>
    <row r="210" spans="1:28" x14ac:dyDescent="0.25">
      <c r="A210" t="s">
        <v>1651</v>
      </c>
      <c r="B210" t="s">
        <v>54</v>
      </c>
      <c r="C210" t="s">
        <v>1652</v>
      </c>
      <c r="D210" t="s">
        <v>80</v>
      </c>
      <c r="E210" t="s">
        <v>1653</v>
      </c>
      <c r="F210" t="s">
        <v>1654</v>
      </c>
      <c r="G210">
        <v>2011</v>
      </c>
      <c r="H210" t="s">
        <v>1655</v>
      </c>
      <c r="J210">
        <v>5</v>
      </c>
      <c r="K210" t="s">
        <v>1656</v>
      </c>
      <c r="P210" t="s">
        <v>1657</v>
      </c>
      <c r="Q210" t="s">
        <v>888</v>
      </c>
      <c r="R210" t="s">
        <v>1658</v>
      </c>
      <c r="S210" t="s">
        <v>1659</v>
      </c>
      <c r="W210" t="s">
        <v>891</v>
      </c>
      <c r="Y210" t="b">
        <v>0</v>
      </c>
      <c r="Z210" t="b">
        <v>0</v>
      </c>
      <c r="AA210" t="b">
        <f t="shared" si="3"/>
        <v>0</v>
      </c>
      <c r="AB210" t="b">
        <v>0</v>
      </c>
    </row>
    <row r="211" spans="1:28" x14ac:dyDescent="0.25">
      <c r="A211" t="s">
        <v>1660</v>
      </c>
      <c r="B211" t="s">
        <v>151</v>
      </c>
      <c r="C211" t="s">
        <v>1661</v>
      </c>
      <c r="D211" t="s">
        <v>27</v>
      </c>
      <c r="E211" t="s">
        <v>1662</v>
      </c>
      <c r="F211" t="s">
        <v>1663</v>
      </c>
      <c r="G211">
        <v>1994</v>
      </c>
      <c r="H211" t="s">
        <v>1664</v>
      </c>
      <c r="I211" t="s">
        <v>1665</v>
      </c>
      <c r="J211">
        <v>7</v>
      </c>
      <c r="L211" t="s">
        <v>701</v>
      </c>
      <c r="M211">
        <v>36</v>
      </c>
      <c r="N211">
        <v>6</v>
      </c>
      <c r="P211" t="s">
        <v>1666</v>
      </c>
      <c r="R211" t="s">
        <v>1667</v>
      </c>
      <c r="Y211" t="b">
        <v>0</v>
      </c>
      <c r="Z211" t="b">
        <v>0</v>
      </c>
      <c r="AA211" t="b">
        <f t="shared" si="3"/>
        <v>0</v>
      </c>
      <c r="AB211" t="b">
        <v>1</v>
      </c>
    </row>
    <row r="212" spans="1:28" x14ac:dyDescent="0.25">
      <c r="A212" t="s">
        <v>1668</v>
      </c>
      <c r="B212" t="s">
        <v>54</v>
      </c>
      <c r="C212" t="s">
        <v>1669</v>
      </c>
      <c r="D212" t="s">
        <v>80</v>
      </c>
      <c r="E212" t="s">
        <v>1670</v>
      </c>
      <c r="F212" t="s">
        <v>1671</v>
      </c>
      <c r="G212">
        <v>1986</v>
      </c>
      <c r="H212" t="s">
        <v>1672</v>
      </c>
      <c r="J212">
        <v>5</v>
      </c>
      <c r="K212" t="s">
        <v>1673</v>
      </c>
      <c r="P212" t="s">
        <v>1674</v>
      </c>
      <c r="Q212" t="s">
        <v>413</v>
      </c>
      <c r="R212" t="s">
        <v>1675</v>
      </c>
      <c r="S212" t="s">
        <v>1676</v>
      </c>
      <c r="V212" t="s">
        <v>1677</v>
      </c>
      <c r="W212" t="s">
        <v>416</v>
      </c>
      <c r="Y212" t="b">
        <v>0</v>
      </c>
      <c r="Z212" t="b">
        <v>0</v>
      </c>
      <c r="AA212" t="b">
        <f t="shared" si="3"/>
        <v>0</v>
      </c>
      <c r="AB212" t="b">
        <v>1</v>
      </c>
    </row>
    <row r="213" spans="1:28" x14ac:dyDescent="0.25">
      <c r="A213">
        <v>6108279</v>
      </c>
      <c r="B213" t="s">
        <v>25</v>
      </c>
      <c r="C213" t="s">
        <v>1678</v>
      </c>
      <c r="D213" t="s">
        <v>45</v>
      </c>
      <c r="E213" t="s">
        <v>1679</v>
      </c>
      <c r="F213" t="s">
        <v>1680</v>
      </c>
      <c r="G213">
        <v>2011</v>
      </c>
      <c r="H213" t="s">
        <v>1681</v>
      </c>
      <c r="I213" t="s">
        <v>1682</v>
      </c>
      <c r="J213">
        <v>6</v>
      </c>
      <c r="O213" t="s">
        <v>430</v>
      </c>
      <c r="P213" t="s">
        <v>1683</v>
      </c>
      <c r="S213" t="s">
        <v>1684</v>
      </c>
      <c r="Y213" t="b">
        <v>0</v>
      </c>
      <c r="Z213" t="b">
        <v>0</v>
      </c>
      <c r="AA213" t="b">
        <f t="shared" si="3"/>
        <v>0</v>
      </c>
      <c r="AB213" t="b">
        <v>0</v>
      </c>
    </row>
    <row r="214" spans="1:28" x14ac:dyDescent="0.25">
      <c r="A214">
        <v>7001431</v>
      </c>
      <c r="B214" t="s">
        <v>25</v>
      </c>
      <c r="C214" t="s">
        <v>1685</v>
      </c>
      <c r="D214" t="s">
        <v>45</v>
      </c>
      <c r="E214" t="s">
        <v>1686</v>
      </c>
      <c r="F214" t="s">
        <v>1687</v>
      </c>
      <c r="G214">
        <v>2014</v>
      </c>
      <c r="H214" t="s">
        <v>1688</v>
      </c>
      <c r="I214" t="s">
        <v>1689</v>
      </c>
      <c r="J214">
        <v>6</v>
      </c>
      <c r="O214" t="s">
        <v>654</v>
      </c>
      <c r="P214" t="s">
        <v>1690</v>
      </c>
      <c r="S214" t="s">
        <v>1691</v>
      </c>
      <c r="Y214" t="b">
        <v>0</v>
      </c>
      <c r="Z214" t="b">
        <v>0</v>
      </c>
      <c r="AA214" t="b">
        <f t="shared" si="3"/>
        <v>0</v>
      </c>
      <c r="AB214" t="b">
        <v>0</v>
      </c>
    </row>
    <row r="215" spans="1:28" x14ac:dyDescent="0.25">
      <c r="A215" t="s">
        <v>1692</v>
      </c>
      <c r="B215" t="s">
        <v>54</v>
      </c>
      <c r="C215" t="s">
        <v>1693</v>
      </c>
      <c r="D215" t="s">
        <v>80</v>
      </c>
      <c r="E215" t="s">
        <v>1694</v>
      </c>
      <c r="F215" t="s">
        <v>1695</v>
      </c>
      <c r="G215">
        <v>2014</v>
      </c>
      <c r="H215" t="s">
        <v>1696</v>
      </c>
      <c r="J215">
        <v>5</v>
      </c>
      <c r="K215" t="s">
        <v>1697</v>
      </c>
      <c r="P215" t="s">
        <v>1698</v>
      </c>
      <c r="Q215" t="s">
        <v>438</v>
      </c>
      <c r="R215" t="s">
        <v>1699</v>
      </c>
      <c r="S215" t="s">
        <v>1700</v>
      </c>
      <c r="W215" t="s">
        <v>441</v>
      </c>
      <c r="Y215" t="b">
        <v>0</v>
      </c>
      <c r="Z215" t="b">
        <v>0</v>
      </c>
      <c r="AA215" t="b">
        <f t="shared" si="3"/>
        <v>0</v>
      </c>
      <c r="AB215" t="b">
        <v>0</v>
      </c>
    </row>
    <row r="216" spans="1:28" x14ac:dyDescent="0.25">
      <c r="A216">
        <v>5272418</v>
      </c>
      <c r="B216" t="s">
        <v>25</v>
      </c>
      <c r="C216" t="s">
        <v>1701</v>
      </c>
      <c r="D216" t="s">
        <v>45</v>
      </c>
      <c r="E216" t="s">
        <v>1702</v>
      </c>
      <c r="F216" t="s">
        <v>1703</v>
      </c>
      <c r="G216">
        <v>2009</v>
      </c>
      <c r="H216" t="s">
        <v>1704</v>
      </c>
      <c r="I216" t="s">
        <v>1705</v>
      </c>
      <c r="J216">
        <v>6</v>
      </c>
      <c r="O216" t="s">
        <v>50</v>
      </c>
      <c r="P216" t="s">
        <v>1706</v>
      </c>
      <c r="S216" t="s">
        <v>1707</v>
      </c>
      <c r="Y216" t="b">
        <v>0</v>
      </c>
      <c r="Z216" t="b">
        <v>0</v>
      </c>
      <c r="AA216" t="b">
        <f t="shared" si="3"/>
        <v>0</v>
      </c>
      <c r="AB216" t="b">
        <v>0</v>
      </c>
    </row>
    <row r="217" spans="1:28" x14ac:dyDescent="0.25">
      <c r="A217">
        <v>54393</v>
      </c>
      <c r="B217" t="s">
        <v>25</v>
      </c>
      <c r="C217" t="s">
        <v>1708</v>
      </c>
      <c r="D217" t="s">
        <v>27</v>
      </c>
      <c r="E217" t="s">
        <v>1709</v>
      </c>
      <c r="F217" t="s">
        <v>1710</v>
      </c>
      <c r="G217">
        <v>1990</v>
      </c>
      <c r="H217" t="s">
        <v>1711</v>
      </c>
      <c r="I217" t="s">
        <v>1712</v>
      </c>
      <c r="J217">
        <v>7</v>
      </c>
      <c r="L217" t="s">
        <v>1713</v>
      </c>
      <c r="M217">
        <v>5</v>
      </c>
      <c r="N217">
        <v>2</v>
      </c>
      <c r="O217" t="s">
        <v>1219</v>
      </c>
      <c r="P217" t="s">
        <v>1714</v>
      </c>
      <c r="Y217" t="b">
        <v>0</v>
      </c>
      <c r="Z217" t="b">
        <v>0</v>
      </c>
      <c r="AA217" t="b">
        <f t="shared" si="3"/>
        <v>0</v>
      </c>
      <c r="AB217" t="b">
        <v>1</v>
      </c>
    </row>
    <row r="218" spans="1:28" x14ac:dyDescent="0.25">
      <c r="A218" t="s">
        <v>1715</v>
      </c>
      <c r="B218" t="s">
        <v>151</v>
      </c>
      <c r="C218" t="s">
        <v>1716</v>
      </c>
      <c r="D218" t="s">
        <v>27</v>
      </c>
      <c r="E218" t="s">
        <v>1717</v>
      </c>
      <c r="F218" t="s">
        <v>1718</v>
      </c>
      <c r="G218">
        <v>2012</v>
      </c>
      <c r="H218" t="s">
        <v>1719</v>
      </c>
      <c r="I218" t="s">
        <v>1720</v>
      </c>
      <c r="J218">
        <v>7</v>
      </c>
      <c r="L218" t="s">
        <v>1721</v>
      </c>
      <c r="M218">
        <v>77</v>
      </c>
      <c r="N218">
        <v>6</v>
      </c>
      <c r="P218" t="s">
        <v>1722</v>
      </c>
      <c r="R218" t="s">
        <v>1723</v>
      </c>
      <c r="Y218" t="b">
        <v>0</v>
      </c>
      <c r="Z218" t="b">
        <v>0</v>
      </c>
      <c r="AA218" t="b">
        <f t="shared" si="3"/>
        <v>0</v>
      </c>
      <c r="AB218" t="b">
        <v>0</v>
      </c>
    </row>
    <row r="219" spans="1:28" x14ac:dyDescent="0.25">
      <c r="A219" t="s">
        <v>1724</v>
      </c>
      <c r="B219" t="s">
        <v>54</v>
      </c>
      <c r="C219" t="s">
        <v>1725</v>
      </c>
      <c r="D219" t="s">
        <v>80</v>
      </c>
      <c r="E219" t="s">
        <v>1726</v>
      </c>
      <c r="F219" t="s">
        <v>1727</v>
      </c>
      <c r="G219">
        <v>2005</v>
      </c>
      <c r="H219" t="s">
        <v>1728</v>
      </c>
      <c r="J219">
        <v>5</v>
      </c>
      <c r="K219" t="s">
        <v>1729</v>
      </c>
      <c r="P219" s="2" t="s">
        <v>1730</v>
      </c>
      <c r="Q219" t="s">
        <v>86</v>
      </c>
      <c r="R219" t="s">
        <v>1731</v>
      </c>
      <c r="S219" t="s">
        <v>1732</v>
      </c>
      <c r="V219" t="s">
        <v>1733</v>
      </c>
      <c r="W219" t="s">
        <v>90</v>
      </c>
      <c r="Y219" t="b">
        <v>0</v>
      </c>
      <c r="Z219" t="b">
        <v>0</v>
      </c>
      <c r="AA219" t="b">
        <f t="shared" si="3"/>
        <v>0</v>
      </c>
      <c r="AB219" t="b">
        <v>1</v>
      </c>
    </row>
    <row r="220" spans="1:28" x14ac:dyDescent="0.25">
      <c r="A220">
        <v>4292873</v>
      </c>
      <c r="B220" t="s">
        <v>25</v>
      </c>
      <c r="C220" t="s">
        <v>1734</v>
      </c>
      <c r="D220" t="s">
        <v>45</v>
      </c>
      <c r="E220" t="s">
        <v>1735</v>
      </c>
      <c r="F220" t="s">
        <v>1736</v>
      </c>
      <c r="G220">
        <v>2007</v>
      </c>
      <c r="H220" t="s">
        <v>1737</v>
      </c>
      <c r="I220" t="s">
        <v>1738</v>
      </c>
      <c r="J220">
        <v>6</v>
      </c>
      <c r="O220" t="s">
        <v>68</v>
      </c>
      <c r="P220" t="s">
        <v>1739</v>
      </c>
      <c r="S220" t="s">
        <v>1740</v>
      </c>
      <c r="Y220" t="b">
        <v>0</v>
      </c>
      <c r="Z220" t="b">
        <v>0</v>
      </c>
      <c r="AA220" t="b">
        <f t="shared" si="3"/>
        <v>0</v>
      </c>
      <c r="AB220" t="b">
        <v>0</v>
      </c>
    </row>
    <row r="221" spans="1:28" x14ac:dyDescent="0.25">
      <c r="A221" t="s">
        <v>1741</v>
      </c>
      <c r="B221" t="s">
        <v>151</v>
      </c>
      <c r="C221" t="s">
        <v>1742</v>
      </c>
      <c r="D221" t="s">
        <v>27</v>
      </c>
      <c r="E221" t="s">
        <v>1743</v>
      </c>
      <c r="F221" t="s">
        <v>1744</v>
      </c>
      <c r="G221">
        <v>1991</v>
      </c>
      <c r="H221" t="s">
        <v>1745</v>
      </c>
      <c r="I221" t="s">
        <v>1746</v>
      </c>
      <c r="J221">
        <v>7</v>
      </c>
      <c r="L221" t="s">
        <v>1747</v>
      </c>
      <c r="M221">
        <v>16</v>
      </c>
      <c r="N221">
        <v>1</v>
      </c>
      <c r="P221" t="s">
        <v>1748</v>
      </c>
      <c r="R221" t="s">
        <v>1749</v>
      </c>
      <c r="Y221" t="b">
        <v>0</v>
      </c>
      <c r="Z221" t="b">
        <v>0</v>
      </c>
      <c r="AA221" t="b">
        <f t="shared" si="3"/>
        <v>0</v>
      </c>
      <c r="AB221" t="b">
        <v>1</v>
      </c>
    </row>
    <row r="222" spans="1:28" x14ac:dyDescent="0.25">
      <c r="A222" t="s">
        <v>1750</v>
      </c>
      <c r="B222" t="s">
        <v>723</v>
      </c>
      <c r="D222" t="s">
        <v>27</v>
      </c>
      <c r="E222" t="s">
        <v>1751</v>
      </c>
      <c r="F222" t="s">
        <v>1752</v>
      </c>
      <c r="G222">
        <v>2012</v>
      </c>
      <c r="H222" t="s">
        <v>1753</v>
      </c>
      <c r="J222">
        <v>7</v>
      </c>
      <c r="L222" t="s">
        <v>1754</v>
      </c>
      <c r="M222">
        <v>28</v>
      </c>
      <c r="N222">
        <v>1</v>
      </c>
      <c r="O222" t="s">
        <v>1755</v>
      </c>
      <c r="P222" t="s">
        <v>1756</v>
      </c>
      <c r="Q222" t="s">
        <v>1757</v>
      </c>
      <c r="R222" t="s">
        <v>1758</v>
      </c>
      <c r="W222" t="s">
        <v>1759</v>
      </c>
      <c r="Y222" t="b">
        <v>0</v>
      </c>
      <c r="Z222" t="b">
        <v>1</v>
      </c>
      <c r="AA222" t="b">
        <f t="shared" si="3"/>
        <v>0</v>
      </c>
      <c r="AB222" t="b">
        <v>0</v>
      </c>
    </row>
    <row r="223" spans="1:28" x14ac:dyDescent="0.25">
      <c r="A223" t="s">
        <v>1760</v>
      </c>
      <c r="B223" t="s">
        <v>151</v>
      </c>
      <c r="C223" t="s">
        <v>1761</v>
      </c>
      <c r="D223" t="s">
        <v>209</v>
      </c>
      <c r="E223" t="s">
        <v>1762</v>
      </c>
      <c r="F223" t="s">
        <v>1763</v>
      </c>
      <c r="G223">
        <v>2005</v>
      </c>
      <c r="H223" t="s">
        <v>1764</v>
      </c>
      <c r="J223">
        <v>5</v>
      </c>
      <c r="K223" t="s">
        <v>1765</v>
      </c>
      <c r="P223" t="s">
        <v>1766</v>
      </c>
      <c r="Q223" t="s">
        <v>240</v>
      </c>
      <c r="R223" t="s">
        <v>1767</v>
      </c>
      <c r="S223" t="s">
        <v>1768</v>
      </c>
      <c r="V223" t="s">
        <v>1762</v>
      </c>
      <c r="W223" t="s">
        <v>245</v>
      </c>
      <c r="Y223" t="b">
        <v>0</v>
      </c>
      <c r="Z223" t="b">
        <v>0</v>
      </c>
      <c r="AA223" t="b">
        <f t="shared" si="3"/>
        <v>0</v>
      </c>
      <c r="AB223" t="b">
        <v>1</v>
      </c>
    </row>
    <row r="224" spans="1:28" x14ac:dyDescent="0.25">
      <c r="A224" t="s">
        <v>1769</v>
      </c>
      <c r="B224" t="s">
        <v>151</v>
      </c>
      <c r="C224" t="s">
        <v>1770</v>
      </c>
      <c r="D224" t="s">
        <v>209</v>
      </c>
      <c r="E224" t="s">
        <v>326</v>
      </c>
      <c r="F224" t="s">
        <v>1771</v>
      </c>
      <c r="G224">
        <v>2007</v>
      </c>
      <c r="H224" t="s">
        <v>1772</v>
      </c>
      <c r="J224">
        <v>5</v>
      </c>
      <c r="K224" t="s">
        <v>1773</v>
      </c>
      <c r="P224" t="s">
        <v>1774</v>
      </c>
      <c r="Q224" t="s">
        <v>1775</v>
      </c>
      <c r="R224" t="s">
        <v>1776</v>
      </c>
      <c r="S224" t="s">
        <v>1777</v>
      </c>
      <c r="U224" t="s">
        <v>1778</v>
      </c>
      <c r="V224" t="s">
        <v>326</v>
      </c>
      <c r="W224" t="s">
        <v>336</v>
      </c>
      <c r="Y224" t="b">
        <v>0</v>
      </c>
      <c r="Z224" t="b">
        <v>0</v>
      </c>
      <c r="AA224" t="b">
        <f t="shared" si="3"/>
        <v>0</v>
      </c>
      <c r="AB224" t="b">
        <v>0</v>
      </c>
    </row>
    <row r="225" spans="1:28" x14ac:dyDescent="0.25">
      <c r="A225" t="s">
        <v>1779</v>
      </c>
      <c r="B225" t="s">
        <v>151</v>
      </c>
      <c r="C225" t="s">
        <v>1780</v>
      </c>
      <c r="D225" t="s">
        <v>209</v>
      </c>
      <c r="E225" t="s">
        <v>1781</v>
      </c>
      <c r="F225" t="s">
        <v>357</v>
      </c>
      <c r="G225">
        <v>2007</v>
      </c>
      <c r="H225" t="s">
        <v>1782</v>
      </c>
      <c r="J225">
        <v>5</v>
      </c>
      <c r="K225" t="s">
        <v>1783</v>
      </c>
      <c r="P225" t="s">
        <v>1784</v>
      </c>
      <c r="Q225" t="s">
        <v>240</v>
      </c>
      <c r="R225" t="s">
        <v>1785</v>
      </c>
      <c r="S225" t="s">
        <v>1786</v>
      </c>
      <c r="V225" t="s">
        <v>1781</v>
      </c>
      <c r="W225" t="s">
        <v>245</v>
      </c>
      <c r="Y225" t="b">
        <v>0</v>
      </c>
      <c r="Z225" t="b">
        <v>0</v>
      </c>
      <c r="AA225" t="b">
        <f t="shared" si="3"/>
        <v>0</v>
      </c>
      <c r="AB225" t="b">
        <v>0</v>
      </c>
    </row>
    <row r="226" spans="1:28" x14ac:dyDescent="0.25">
      <c r="A226" t="s">
        <v>1787</v>
      </c>
      <c r="B226" t="s">
        <v>151</v>
      </c>
      <c r="C226" t="s">
        <v>1788</v>
      </c>
      <c r="D226" t="s">
        <v>209</v>
      </c>
      <c r="E226" t="s">
        <v>1789</v>
      </c>
      <c r="F226" t="s">
        <v>1790</v>
      </c>
      <c r="G226">
        <v>2006</v>
      </c>
      <c r="H226" t="s">
        <v>1791</v>
      </c>
      <c r="J226">
        <v>5</v>
      </c>
      <c r="K226" t="s">
        <v>1792</v>
      </c>
      <c r="P226" t="s">
        <v>1793</v>
      </c>
      <c r="Q226" t="s">
        <v>1775</v>
      </c>
      <c r="R226" t="s">
        <v>1794</v>
      </c>
      <c r="S226" t="s">
        <v>1795</v>
      </c>
      <c r="V226" t="s">
        <v>1789</v>
      </c>
      <c r="W226" t="s">
        <v>336</v>
      </c>
      <c r="Y226" t="b">
        <v>0</v>
      </c>
      <c r="Z226" t="b">
        <v>0</v>
      </c>
      <c r="AA226" t="b">
        <f t="shared" si="3"/>
        <v>0</v>
      </c>
      <c r="AB226" t="b">
        <v>1</v>
      </c>
    </row>
    <row r="227" spans="1:28" x14ac:dyDescent="0.25">
      <c r="A227" t="s">
        <v>1796</v>
      </c>
      <c r="B227" t="s">
        <v>151</v>
      </c>
      <c r="C227" t="s">
        <v>1797</v>
      </c>
      <c r="D227" t="s">
        <v>209</v>
      </c>
      <c r="E227" t="s">
        <v>1798</v>
      </c>
      <c r="F227" t="s">
        <v>1799</v>
      </c>
      <c r="G227">
        <v>2005</v>
      </c>
      <c r="H227" t="s">
        <v>1800</v>
      </c>
      <c r="J227">
        <v>5</v>
      </c>
      <c r="M227">
        <v>3</v>
      </c>
      <c r="P227" t="s">
        <v>1801</v>
      </c>
      <c r="Q227" t="s">
        <v>240</v>
      </c>
      <c r="R227" t="s">
        <v>1802</v>
      </c>
      <c r="S227" t="s">
        <v>1803</v>
      </c>
      <c r="U227" t="s">
        <v>1804</v>
      </c>
      <c r="V227" t="s">
        <v>1805</v>
      </c>
      <c r="W227" t="s">
        <v>245</v>
      </c>
      <c r="Y227" t="b">
        <v>0</v>
      </c>
      <c r="Z227" t="b">
        <v>0</v>
      </c>
      <c r="AA227" t="b">
        <f t="shared" si="3"/>
        <v>0</v>
      </c>
      <c r="AB227" t="b">
        <v>1</v>
      </c>
    </row>
    <row r="228" spans="1:28" x14ac:dyDescent="0.25">
      <c r="A228" t="s">
        <v>1806</v>
      </c>
      <c r="B228" t="s">
        <v>151</v>
      </c>
      <c r="C228" t="s">
        <v>1807</v>
      </c>
      <c r="D228" t="s">
        <v>209</v>
      </c>
      <c r="E228" t="s">
        <v>1808</v>
      </c>
      <c r="F228" t="s">
        <v>1809</v>
      </c>
      <c r="G228">
        <v>1992</v>
      </c>
      <c r="H228" t="s">
        <v>1810</v>
      </c>
      <c r="J228">
        <v>5</v>
      </c>
      <c r="M228">
        <v>3</v>
      </c>
      <c r="P228" t="s">
        <v>1811</v>
      </c>
      <c r="R228" t="s">
        <v>1812</v>
      </c>
      <c r="S228" t="s">
        <v>59</v>
      </c>
      <c r="U228" t="s">
        <v>1813</v>
      </c>
      <c r="W228" t="s">
        <v>218</v>
      </c>
      <c r="Y228" t="b">
        <v>0</v>
      </c>
      <c r="Z228" t="b">
        <v>0</v>
      </c>
      <c r="AA228" t="b">
        <f t="shared" si="3"/>
        <v>0</v>
      </c>
      <c r="AB228" t="b">
        <v>1</v>
      </c>
    </row>
    <row r="229" spans="1:28" x14ac:dyDescent="0.25">
      <c r="A229" t="s">
        <v>1814</v>
      </c>
      <c r="B229" t="s">
        <v>151</v>
      </c>
      <c r="C229" t="s">
        <v>1815</v>
      </c>
      <c r="D229" t="s">
        <v>209</v>
      </c>
      <c r="E229" t="s">
        <v>1816</v>
      </c>
      <c r="F229" t="s">
        <v>1817</v>
      </c>
      <c r="G229">
        <v>1988</v>
      </c>
      <c r="H229" t="s">
        <v>1818</v>
      </c>
      <c r="J229">
        <v>5</v>
      </c>
      <c r="K229" t="s">
        <v>1819</v>
      </c>
      <c r="P229" t="s">
        <v>1820</v>
      </c>
      <c r="Q229" t="s">
        <v>1821</v>
      </c>
      <c r="R229" t="s">
        <v>1822</v>
      </c>
      <c r="S229" t="s">
        <v>1823</v>
      </c>
      <c r="V229" t="s">
        <v>1816</v>
      </c>
      <c r="W229" t="s">
        <v>245</v>
      </c>
      <c r="Y229" t="b">
        <v>0</v>
      </c>
      <c r="Z229" t="b">
        <v>0</v>
      </c>
      <c r="AA229" t="b">
        <f t="shared" si="3"/>
        <v>0</v>
      </c>
      <c r="AB229" t="b">
        <v>1</v>
      </c>
    </row>
    <row r="230" spans="1:28" x14ac:dyDescent="0.25">
      <c r="A230" t="s">
        <v>1824</v>
      </c>
      <c r="B230" t="s">
        <v>151</v>
      </c>
      <c r="C230" t="s">
        <v>1825</v>
      </c>
      <c r="D230" t="s">
        <v>209</v>
      </c>
      <c r="E230" t="s">
        <v>1826</v>
      </c>
      <c r="F230" t="s">
        <v>1827</v>
      </c>
      <c r="G230">
        <v>2009</v>
      </c>
      <c r="H230" t="s">
        <v>1828</v>
      </c>
      <c r="J230">
        <v>5</v>
      </c>
      <c r="K230" t="s">
        <v>1829</v>
      </c>
      <c r="P230" t="s">
        <v>1830</v>
      </c>
      <c r="Q230" t="s">
        <v>1775</v>
      </c>
      <c r="R230" t="s">
        <v>1831</v>
      </c>
      <c r="S230" t="s">
        <v>1832</v>
      </c>
      <c r="T230" t="s">
        <v>1833</v>
      </c>
      <c r="V230" t="s">
        <v>1826</v>
      </c>
      <c r="W230" t="s">
        <v>336</v>
      </c>
      <c r="Y230" t="b">
        <v>0</v>
      </c>
      <c r="Z230" t="b">
        <v>0</v>
      </c>
      <c r="AA230" t="b">
        <f t="shared" si="3"/>
        <v>0</v>
      </c>
      <c r="AB230" t="b">
        <v>0</v>
      </c>
    </row>
    <row r="231" spans="1:28" x14ac:dyDescent="0.25">
      <c r="A231" t="s">
        <v>1834</v>
      </c>
      <c r="B231" t="s">
        <v>151</v>
      </c>
      <c r="C231" t="s">
        <v>1835</v>
      </c>
      <c r="D231" t="s">
        <v>209</v>
      </c>
      <c r="E231" t="s">
        <v>1836</v>
      </c>
      <c r="F231" t="s">
        <v>1837</v>
      </c>
      <c r="G231">
        <v>1975</v>
      </c>
      <c r="H231" t="s">
        <v>1838</v>
      </c>
      <c r="J231">
        <v>5</v>
      </c>
      <c r="K231" t="s">
        <v>1839</v>
      </c>
      <c r="P231" t="s">
        <v>1840</v>
      </c>
      <c r="R231" t="s">
        <v>1841</v>
      </c>
      <c r="S231" t="s">
        <v>1842</v>
      </c>
      <c r="V231" t="s">
        <v>1843</v>
      </c>
      <c r="W231" t="s">
        <v>1844</v>
      </c>
      <c r="Y231" t="b">
        <v>0</v>
      </c>
      <c r="Z231" t="b">
        <v>0</v>
      </c>
      <c r="AA231" t="b">
        <f t="shared" si="3"/>
        <v>0</v>
      </c>
      <c r="AB231" t="b">
        <v>1</v>
      </c>
    </row>
    <row r="232" spans="1:28" x14ac:dyDescent="0.25">
      <c r="A232" t="s">
        <v>1845</v>
      </c>
      <c r="B232" t="s">
        <v>151</v>
      </c>
      <c r="C232" t="s">
        <v>1846</v>
      </c>
      <c r="D232" t="s">
        <v>209</v>
      </c>
      <c r="E232" t="s">
        <v>1762</v>
      </c>
      <c r="F232" t="s">
        <v>1847</v>
      </c>
      <c r="G232">
        <v>2005</v>
      </c>
      <c r="H232" t="s">
        <v>1848</v>
      </c>
      <c r="J232">
        <v>5</v>
      </c>
      <c r="K232" t="s">
        <v>1765</v>
      </c>
      <c r="P232" s="1" t="s">
        <v>1849</v>
      </c>
      <c r="Q232" t="s">
        <v>240</v>
      </c>
      <c r="R232" t="s">
        <v>1850</v>
      </c>
      <c r="S232" t="s">
        <v>1768</v>
      </c>
      <c r="V232" t="s">
        <v>1762</v>
      </c>
      <c r="W232" t="s">
        <v>245</v>
      </c>
      <c r="Y232" t="b">
        <v>0</v>
      </c>
      <c r="Z232" t="b">
        <v>0</v>
      </c>
      <c r="AA232" t="b">
        <f t="shared" si="3"/>
        <v>0</v>
      </c>
      <c r="AB232" t="b">
        <v>1</v>
      </c>
    </row>
    <row r="233" spans="1:28" x14ac:dyDescent="0.25">
      <c r="A233" t="s">
        <v>1851</v>
      </c>
      <c r="B233" t="s">
        <v>151</v>
      </c>
      <c r="C233" t="s">
        <v>1852</v>
      </c>
      <c r="D233" t="s">
        <v>27</v>
      </c>
      <c r="E233" t="s">
        <v>1853</v>
      </c>
      <c r="F233" t="s">
        <v>1854</v>
      </c>
      <c r="G233">
        <v>1995</v>
      </c>
      <c r="H233" t="s">
        <v>1855</v>
      </c>
      <c r="J233">
        <v>7</v>
      </c>
      <c r="L233" t="s">
        <v>1856</v>
      </c>
      <c r="M233">
        <v>5</v>
      </c>
      <c r="N233">
        <v>7</v>
      </c>
      <c r="P233" t="s">
        <v>1857</v>
      </c>
      <c r="R233" t="s">
        <v>1858</v>
      </c>
      <c r="Y233" t="b">
        <v>0</v>
      </c>
      <c r="Z233" t="b">
        <v>0</v>
      </c>
      <c r="AA233" t="b">
        <f t="shared" si="3"/>
        <v>0</v>
      </c>
      <c r="AB233" t="b">
        <v>1</v>
      </c>
    </row>
    <row r="234" spans="1:28" x14ac:dyDescent="0.25">
      <c r="A234" t="s">
        <v>1859</v>
      </c>
      <c r="B234" t="s">
        <v>151</v>
      </c>
      <c r="C234" t="s">
        <v>1860</v>
      </c>
      <c r="D234" t="s">
        <v>27</v>
      </c>
      <c r="E234" t="s">
        <v>1861</v>
      </c>
      <c r="F234" t="s">
        <v>1862</v>
      </c>
      <c r="G234">
        <v>1992</v>
      </c>
      <c r="H234" t="s">
        <v>1863</v>
      </c>
      <c r="J234">
        <v>7</v>
      </c>
      <c r="L234" t="s">
        <v>157</v>
      </c>
      <c r="M234">
        <v>18</v>
      </c>
      <c r="N234">
        <v>1</v>
      </c>
      <c r="P234" t="s">
        <v>1864</v>
      </c>
      <c r="R234" t="s">
        <v>1865</v>
      </c>
      <c r="Y234" t="b">
        <v>0</v>
      </c>
      <c r="Z234" t="b">
        <v>0</v>
      </c>
      <c r="AA234" t="b">
        <f t="shared" si="3"/>
        <v>0</v>
      </c>
      <c r="AB234" t="b">
        <v>1</v>
      </c>
    </row>
    <row r="235" spans="1:28" x14ac:dyDescent="0.25">
      <c r="A235" t="s">
        <v>1866</v>
      </c>
      <c r="B235" t="s">
        <v>151</v>
      </c>
      <c r="C235" t="s">
        <v>1867</v>
      </c>
      <c r="D235" t="s">
        <v>27</v>
      </c>
      <c r="E235" t="s">
        <v>1868</v>
      </c>
      <c r="F235" t="s">
        <v>1869</v>
      </c>
      <c r="G235">
        <v>1986</v>
      </c>
      <c r="H235" t="s">
        <v>1870</v>
      </c>
      <c r="J235">
        <v>7</v>
      </c>
      <c r="L235" t="s">
        <v>462</v>
      </c>
      <c r="M235">
        <v>18</v>
      </c>
      <c r="N235" t="s">
        <v>463</v>
      </c>
      <c r="P235" t="s">
        <v>1871</v>
      </c>
      <c r="R235" t="s">
        <v>1872</v>
      </c>
      <c r="Y235" t="b">
        <v>0</v>
      </c>
      <c r="Z235" t="b">
        <v>0</v>
      </c>
      <c r="AA235" t="b">
        <f t="shared" si="3"/>
        <v>0</v>
      </c>
      <c r="AB235" t="b">
        <v>1</v>
      </c>
    </row>
    <row r="236" spans="1:28" x14ac:dyDescent="0.25">
      <c r="A236">
        <v>5665620</v>
      </c>
      <c r="B236" t="s">
        <v>25</v>
      </c>
      <c r="D236" t="s">
        <v>45</v>
      </c>
      <c r="E236" t="s">
        <v>1873</v>
      </c>
      <c r="F236" t="s">
        <v>1874</v>
      </c>
      <c r="G236">
        <v>2010</v>
      </c>
      <c r="H236" t="s">
        <v>1875</v>
      </c>
      <c r="I236" t="s">
        <v>1876</v>
      </c>
      <c r="J236">
        <v>6</v>
      </c>
      <c r="O236" t="s">
        <v>472</v>
      </c>
      <c r="P236" s="1">
        <v>42887</v>
      </c>
      <c r="S236" t="s">
        <v>1877</v>
      </c>
      <c r="Y236" t="b">
        <v>0</v>
      </c>
      <c r="Z236" t="b">
        <v>1</v>
      </c>
      <c r="AA236" t="b">
        <f t="shared" si="3"/>
        <v>0</v>
      </c>
      <c r="AB236" t="b">
        <v>0</v>
      </c>
    </row>
    <row r="237" spans="1:28" x14ac:dyDescent="0.25">
      <c r="A237">
        <v>248880</v>
      </c>
      <c r="B237" t="s">
        <v>25</v>
      </c>
      <c r="C237" t="s">
        <v>1878</v>
      </c>
      <c r="D237" t="s">
        <v>27</v>
      </c>
      <c r="E237" t="s">
        <v>1879</v>
      </c>
      <c r="F237" t="s">
        <v>1880</v>
      </c>
      <c r="G237">
        <v>1994</v>
      </c>
      <c r="H237" t="s">
        <v>1881</v>
      </c>
      <c r="I237" t="s">
        <v>1882</v>
      </c>
      <c r="J237">
        <v>7</v>
      </c>
      <c r="L237" t="s">
        <v>1883</v>
      </c>
      <c r="M237">
        <v>27</v>
      </c>
      <c r="N237">
        <v>1</v>
      </c>
      <c r="O237" t="s">
        <v>76</v>
      </c>
      <c r="P237" t="s">
        <v>1355</v>
      </c>
      <c r="Y237" t="b">
        <v>0</v>
      </c>
      <c r="Z237" t="b">
        <v>0</v>
      </c>
      <c r="AA237" t="b">
        <f t="shared" si="3"/>
        <v>0</v>
      </c>
      <c r="AB237" t="b">
        <v>1</v>
      </c>
    </row>
    <row r="238" spans="1:28" x14ac:dyDescent="0.25">
      <c r="A238">
        <v>4224663</v>
      </c>
      <c r="B238" t="s">
        <v>25</v>
      </c>
      <c r="C238" t="s">
        <v>1884</v>
      </c>
      <c r="D238" t="s">
        <v>45</v>
      </c>
      <c r="E238" t="s">
        <v>1885</v>
      </c>
      <c r="F238" t="s">
        <v>1886</v>
      </c>
      <c r="G238">
        <v>2007</v>
      </c>
      <c r="H238" t="s">
        <v>1887</v>
      </c>
      <c r="I238" t="s">
        <v>1888</v>
      </c>
      <c r="J238">
        <v>6</v>
      </c>
      <c r="O238" t="s">
        <v>1219</v>
      </c>
      <c r="P238" t="s">
        <v>1889</v>
      </c>
      <c r="S238" t="s">
        <v>1890</v>
      </c>
      <c r="Y238" t="b">
        <v>0</v>
      </c>
      <c r="Z238" t="b">
        <v>0</v>
      </c>
      <c r="AA238" t="b">
        <f t="shared" si="3"/>
        <v>0</v>
      </c>
      <c r="AB238" t="b">
        <v>0</v>
      </c>
    </row>
    <row r="239" spans="1:28" x14ac:dyDescent="0.25">
      <c r="A239" t="s">
        <v>1891</v>
      </c>
      <c r="B239" t="s">
        <v>151</v>
      </c>
      <c r="C239" t="s">
        <v>1892</v>
      </c>
      <c r="D239" t="s">
        <v>27</v>
      </c>
      <c r="E239" t="s">
        <v>1893</v>
      </c>
      <c r="F239" t="s">
        <v>1894</v>
      </c>
      <c r="G239">
        <v>1993</v>
      </c>
      <c r="H239" t="s">
        <v>1895</v>
      </c>
      <c r="I239" t="s">
        <v>1896</v>
      </c>
      <c r="J239">
        <v>7</v>
      </c>
      <c r="L239" t="s">
        <v>1721</v>
      </c>
      <c r="M239">
        <v>20</v>
      </c>
      <c r="N239" t="s">
        <v>1897</v>
      </c>
      <c r="P239" s="2">
        <v>18323</v>
      </c>
      <c r="R239" t="s">
        <v>1898</v>
      </c>
      <c r="Y239" t="b">
        <v>0</v>
      </c>
      <c r="Z239" t="b">
        <v>0</v>
      </c>
      <c r="AA239" t="b">
        <f t="shared" si="3"/>
        <v>0</v>
      </c>
      <c r="AB239" t="b">
        <v>1</v>
      </c>
    </row>
    <row r="240" spans="1:28" x14ac:dyDescent="0.25">
      <c r="A240">
        <v>5694285</v>
      </c>
      <c r="B240" t="s">
        <v>25</v>
      </c>
      <c r="C240" t="s">
        <v>1899</v>
      </c>
      <c r="D240" t="s">
        <v>45</v>
      </c>
      <c r="E240" t="s">
        <v>1900</v>
      </c>
      <c r="F240" t="s">
        <v>1901</v>
      </c>
      <c r="G240">
        <v>2010</v>
      </c>
      <c r="H240" t="s">
        <v>1902</v>
      </c>
      <c r="I240" t="s">
        <v>1903</v>
      </c>
      <c r="J240">
        <v>6</v>
      </c>
      <c r="O240" t="s">
        <v>50</v>
      </c>
      <c r="P240" t="s">
        <v>1904</v>
      </c>
      <c r="S240" t="s">
        <v>1905</v>
      </c>
      <c r="Y240" t="b">
        <v>0</v>
      </c>
      <c r="Z240" t="b">
        <v>0</v>
      </c>
      <c r="AA240" t="b">
        <f t="shared" si="3"/>
        <v>0</v>
      </c>
      <c r="AB240" t="b">
        <v>0</v>
      </c>
    </row>
    <row r="241" spans="1:28" x14ac:dyDescent="0.25">
      <c r="A241" t="s">
        <v>1906</v>
      </c>
      <c r="B241" t="s">
        <v>54</v>
      </c>
      <c r="C241" t="s">
        <v>1907</v>
      </c>
      <c r="D241" t="s">
        <v>80</v>
      </c>
      <c r="E241" t="s">
        <v>1908</v>
      </c>
      <c r="F241" t="s">
        <v>1909</v>
      </c>
      <c r="G241">
        <v>2006</v>
      </c>
      <c r="H241" t="s">
        <v>1910</v>
      </c>
      <c r="J241">
        <v>5</v>
      </c>
      <c r="K241" t="s">
        <v>1911</v>
      </c>
      <c r="P241" t="s">
        <v>1912</v>
      </c>
      <c r="Q241" t="s">
        <v>86</v>
      </c>
      <c r="R241" t="s">
        <v>1913</v>
      </c>
      <c r="S241" t="s">
        <v>1914</v>
      </c>
      <c r="V241" t="s">
        <v>1915</v>
      </c>
      <c r="W241" t="s">
        <v>90</v>
      </c>
      <c r="Y241" t="b">
        <v>0</v>
      </c>
      <c r="Z241" t="b">
        <v>0</v>
      </c>
      <c r="AA241" t="b">
        <f t="shared" si="3"/>
        <v>0</v>
      </c>
      <c r="AB241" t="b">
        <v>1</v>
      </c>
    </row>
    <row r="242" spans="1:28" x14ac:dyDescent="0.25">
      <c r="A242" t="s">
        <v>1916</v>
      </c>
      <c r="B242" t="s">
        <v>54</v>
      </c>
      <c r="C242" t="s">
        <v>1917</v>
      </c>
      <c r="D242" t="s">
        <v>80</v>
      </c>
      <c r="E242" t="s">
        <v>1918</v>
      </c>
      <c r="F242" t="s">
        <v>1919</v>
      </c>
      <c r="G242">
        <v>2014</v>
      </c>
      <c r="H242" t="s">
        <v>1920</v>
      </c>
      <c r="J242">
        <v>5</v>
      </c>
      <c r="K242" t="s">
        <v>1921</v>
      </c>
      <c r="P242" t="s">
        <v>1922</v>
      </c>
      <c r="Q242" t="s">
        <v>596</v>
      </c>
      <c r="R242" t="s">
        <v>1923</v>
      </c>
      <c r="S242" t="s">
        <v>1924</v>
      </c>
      <c r="V242" t="s">
        <v>1925</v>
      </c>
      <c r="W242" t="s">
        <v>600</v>
      </c>
      <c r="Y242" t="b">
        <v>0</v>
      </c>
      <c r="Z242" t="b">
        <v>0</v>
      </c>
      <c r="AA242" t="b">
        <f t="shared" si="3"/>
        <v>0</v>
      </c>
      <c r="AB242" t="b">
        <v>0</v>
      </c>
    </row>
    <row r="243" spans="1:28" x14ac:dyDescent="0.25">
      <c r="A243" t="s">
        <v>1926</v>
      </c>
      <c r="B243" t="s">
        <v>151</v>
      </c>
      <c r="C243" t="s">
        <v>1927</v>
      </c>
      <c r="D243" t="s">
        <v>27</v>
      </c>
      <c r="E243" t="s">
        <v>1928</v>
      </c>
      <c r="F243" t="s">
        <v>1929</v>
      </c>
      <c r="G243">
        <v>1994</v>
      </c>
      <c r="H243" t="s">
        <v>1930</v>
      </c>
      <c r="I243" t="s">
        <v>1931</v>
      </c>
      <c r="J243">
        <v>7</v>
      </c>
      <c r="L243" t="s">
        <v>1747</v>
      </c>
      <c r="M243">
        <v>20</v>
      </c>
      <c r="N243">
        <v>1</v>
      </c>
      <c r="P243" s="2">
        <v>44927</v>
      </c>
      <c r="R243" t="s">
        <v>1932</v>
      </c>
      <c r="Y243" t="b">
        <v>0</v>
      </c>
      <c r="Z243" t="b">
        <v>0</v>
      </c>
      <c r="AA243" t="b">
        <f t="shared" si="3"/>
        <v>0</v>
      </c>
      <c r="AB243" t="b">
        <v>1</v>
      </c>
    </row>
    <row r="244" spans="1:28" x14ac:dyDescent="0.25">
      <c r="A244">
        <v>6463378</v>
      </c>
      <c r="B244" t="s">
        <v>25</v>
      </c>
      <c r="C244" t="s">
        <v>1933</v>
      </c>
      <c r="D244" t="s">
        <v>27</v>
      </c>
      <c r="E244" t="s">
        <v>1934</v>
      </c>
      <c r="F244" t="s">
        <v>1935</v>
      </c>
      <c r="G244">
        <v>2014</v>
      </c>
      <c r="H244" t="s">
        <v>1936</v>
      </c>
      <c r="I244" t="s">
        <v>1937</v>
      </c>
      <c r="J244">
        <v>7</v>
      </c>
      <c r="L244" t="s">
        <v>32</v>
      </c>
      <c r="M244">
        <v>63</v>
      </c>
      <c r="N244">
        <v>7</v>
      </c>
      <c r="O244" t="s">
        <v>430</v>
      </c>
      <c r="P244" s="1" t="s">
        <v>1938</v>
      </c>
      <c r="Y244" t="b">
        <v>0</v>
      </c>
      <c r="Z244" t="b">
        <v>0</v>
      </c>
      <c r="AA244" t="b">
        <f t="shared" si="3"/>
        <v>0</v>
      </c>
      <c r="AB244" t="b">
        <v>0</v>
      </c>
    </row>
    <row r="245" spans="1:28" x14ac:dyDescent="0.25">
      <c r="A245">
        <v>7345624</v>
      </c>
      <c r="B245" t="s">
        <v>25</v>
      </c>
      <c r="C245" t="s">
        <v>1939</v>
      </c>
      <c r="D245" t="s">
        <v>45</v>
      </c>
      <c r="E245" t="s">
        <v>1940</v>
      </c>
      <c r="F245" t="s">
        <v>1941</v>
      </c>
      <c r="G245">
        <v>2015</v>
      </c>
      <c r="H245" t="s">
        <v>1942</v>
      </c>
      <c r="I245" t="s">
        <v>1943</v>
      </c>
      <c r="J245">
        <v>6</v>
      </c>
      <c r="M245">
        <v>3</v>
      </c>
      <c r="O245" t="s">
        <v>50</v>
      </c>
      <c r="P245" t="s">
        <v>1944</v>
      </c>
      <c r="S245" t="s">
        <v>1945</v>
      </c>
      <c r="Y245" t="b">
        <v>0</v>
      </c>
      <c r="Z245" t="b">
        <v>0</v>
      </c>
      <c r="AA245" t="b">
        <f t="shared" si="3"/>
        <v>0</v>
      </c>
      <c r="AB245" t="b">
        <v>0</v>
      </c>
    </row>
    <row r="246" spans="1:28" x14ac:dyDescent="0.25">
      <c r="A246" t="s">
        <v>1946</v>
      </c>
      <c r="B246" t="s">
        <v>54</v>
      </c>
      <c r="C246" t="s">
        <v>1947</v>
      </c>
      <c r="D246" t="s">
        <v>80</v>
      </c>
      <c r="E246" t="s">
        <v>1948</v>
      </c>
      <c r="F246" t="s">
        <v>1949</v>
      </c>
      <c r="G246">
        <v>2017</v>
      </c>
      <c r="H246" t="s">
        <v>1950</v>
      </c>
      <c r="J246">
        <v>5</v>
      </c>
      <c r="K246" t="s">
        <v>1951</v>
      </c>
      <c r="P246" t="s">
        <v>1952</v>
      </c>
      <c r="Q246" t="s">
        <v>596</v>
      </c>
      <c r="R246" t="s">
        <v>1953</v>
      </c>
      <c r="S246" t="s">
        <v>1954</v>
      </c>
      <c r="V246" t="s">
        <v>1955</v>
      </c>
      <c r="W246" t="s">
        <v>600</v>
      </c>
      <c r="Y246" t="b">
        <v>0</v>
      </c>
      <c r="Z246" t="b">
        <v>0</v>
      </c>
      <c r="AA246" t="b">
        <f t="shared" si="3"/>
        <v>0</v>
      </c>
      <c r="AB246" t="b">
        <v>0</v>
      </c>
    </row>
    <row r="247" spans="1:28" x14ac:dyDescent="0.25">
      <c r="A247" t="s">
        <v>1956</v>
      </c>
      <c r="B247" t="s">
        <v>54</v>
      </c>
      <c r="C247" t="s">
        <v>1957</v>
      </c>
      <c r="D247" t="s">
        <v>27</v>
      </c>
      <c r="E247" t="s">
        <v>1958</v>
      </c>
      <c r="F247" t="s">
        <v>1959</v>
      </c>
      <c r="G247">
        <v>2013</v>
      </c>
      <c r="H247" t="s">
        <v>1960</v>
      </c>
      <c r="J247">
        <v>7</v>
      </c>
      <c r="L247" t="s">
        <v>487</v>
      </c>
      <c r="M247">
        <v>9</v>
      </c>
      <c r="N247">
        <v>1</v>
      </c>
      <c r="O247" t="s">
        <v>60</v>
      </c>
      <c r="P247" t="s">
        <v>1961</v>
      </c>
      <c r="R247" t="s">
        <v>1962</v>
      </c>
      <c r="Y247" t="b">
        <v>0</v>
      </c>
      <c r="Z247" t="b">
        <v>0</v>
      </c>
      <c r="AA247" t="b">
        <f t="shared" si="3"/>
        <v>0</v>
      </c>
      <c r="AB247" t="b">
        <v>0</v>
      </c>
    </row>
    <row r="248" spans="1:28" x14ac:dyDescent="0.25">
      <c r="A248" t="s">
        <v>1963</v>
      </c>
      <c r="B248" t="s">
        <v>54</v>
      </c>
      <c r="C248" t="s">
        <v>1964</v>
      </c>
      <c r="D248" t="s">
        <v>80</v>
      </c>
      <c r="E248" t="s">
        <v>1965</v>
      </c>
      <c r="F248" t="s">
        <v>1966</v>
      </c>
      <c r="G248">
        <v>2009</v>
      </c>
      <c r="H248" t="s">
        <v>1967</v>
      </c>
      <c r="J248">
        <v>5</v>
      </c>
      <c r="K248" t="s">
        <v>1968</v>
      </c>
      <c r="P248" t="s">
        <v>1969</v>
      </c>
      <c r="Q248" t="s">
        <v>86</v>
      </c>
      <c r="R248" t="s">
        <v>1970</v>
      </c>
      <c r="S248" t="s">
        <v>1971</v>
      </c>
      <c r="V248" t="s">
        <v>1972</v>
      </c>
      <c r="W248" t="s">
        <v>90</v>
      </c>
      <c r="Y248" t="b">
        <v>0</v>
      </c>
      <c r="Z248" t="b">
        <v>0</v>
      </c>
      <c r="AA248" t="b">
        <f t="shared" si="3"/>
        <v>0</v>
      </c>
      <c r="AB248" t="b">
        <v>0</v>
      </c>
    </row>
    <row r="249" spans="1:28" x14ac:dyDescent="0.25">
      <c r="A249" t="s">
        <v>1973</v>
      </c>
      <c r="B249" t="s">
        <v>54</v>
      </c>
      <c r="C249" t="s">
        <v>1974</v>
      </c>
      <c r="D249" t="s">
        <v>80</v>
      </c>
      <c r="E249" t="s">
        <v>1975</v>
      </c>
      <c r="F249" t="s">
        <v>1976</v>
      </c>
      <c r="G249">
        <v>2015</v>
      </c>
      <c r="H249" t="s">
        <v>1977</v>
      </c>
      <c r="J249">
        <v>5</v>
      </c>
      <c r="K249" t="s">
        <v>1978</v>
      </c>
      <c r="P249" t="s">
        <v>1979</v>
      </c>
      <c r="Q249" t="s">
        <v>86</v>
      </c>
      <c r="R249" t="s">
        <v>1980</v>
      </c>
      <c r="S249" t="s">
        <v>1981</v>
      </c>
      <c r="V249" t="s">
        <v>1982</v>
      </c>
      <c r="W249" t="s">
        <v>90</v>
      </c>
      <c r="Y249" t="b">
        <v>0</v>
      </c>
      <c r="Z249" t="b">
        <v>0</v>
      </c>
      <c r="AA249" t="b">
        <f t="shared" si="3"/>
        <v>0</v>
      </c>
      <c r="AB249" t="b">
        <v>0</v>
      </c>
    </row>
    <row r="250" spans="1:28" x14ac:dyDescent="0.25">
      <c r="A250">
        <v>6176441</v>
      </c>
      <c r="B250" t="s">
        <v>25</v>
      </c>
      <c r="C250" t="s">
        <v>1983</v>
      </c>
      <c r="D250" t="s">
        <v>45</v>
      </c>
      <c r="E250" t="s">
        <v>1984</v>
      </c>
      <c r="F250" t="s">
        <v>1985</v>
      </c>
      <c r="G250">
        <v>2012</v>
      </c>
      <c r="H250" t="s">
        <v>1986</v>
      </c>
      <c r="I250" t="s">
        <v>1987</v>
      </c>
      <c r="J250">
        <v>6</v>
      </c>
      <c r="O250" t="s">
        <v>1219</v>
      </c>
      <c r="P250" t="s">
        <v>1988</v>
      </c>
      <c r="S250" t="s">
        <v>1989</v>
      </c>
      <c r="Y250" t="b">
        <v>0</v>
      </c>
      <c r="Z250" t="b">
        <v>0</v>
      </c>
      <c r="AA250" t="b">
        <f t="shared" si="3"/>
        <v>0</v>
      </c>
      <c r="AB250" t="b">
        <v>0</v>
      </c>
    </row>
    <row r="251" spans="1:28" x14ac:dyDescent="0.25">
      <c r="A251">
        <v>736181</v>
      </c>
      <c r="B251" t="s">
        <v>25</v>
      </c>
      <c r="C251" t="s">
        <v>1990</v>
      </c>
      <c r="D251" t="s">
        <v>27</v>
      </c>
      <c r="E251" t="s">
        <v>1991</v>
      </c>
      <c r="F251" t="s">
        <v>1992</v>
      </c>
      <c r="G251">
        <v>1998</v>
      </c>
      <c r="H251" t="s">
        <v>1993</v>
      </c>
      <c r="I251" t="s">
        <v>1994</v>
      </c>
      <c r="J251">
        <v>7</v>
      </c>
      <c r="L251" t="s">
        <v>853</v>
      </c>
      <c r="M251">
        <v>17</v>
      </c>
      <c r="N251">
        <v>11</v>
      </c>
      <c r="O251" t="s">
        <v>654</v>
      </c>
      <c r="P251" t="s">
        <v>1995</v>
      </c>
      <c r="Y251" t="b">
        <v>0</v>
      </c>
      <c r="Z251" t="b">
        <v>0</v>
      </c>
      <c r="AA251" t="b">
        <f t="shared" si="3"/>
        <v>0</v>
      </c>
      <c r="AB251" t="b">
        <v>1</v>
      </c>
    </row>
    <row r="252" spans="1:28" x14ac:dyDescent="0.25">
      <c r="A252" t="s">
        <v>1996</v>
      </c>
      <c r="B252" t="s">
        <v>54</v>
      </c>
      <c r="C252" t="s">
        <v>1997</v>
      </c>
      <c r="D252" t="s">
        <v>80</v>
      </c>
      <c r="F252" t="s">
        <v>1998</v>
      </c>
      <c r="G252">
        <v>2008</v>
      </c>
      <c r="H252" t="s">
        <v>1999</v>
      </c>
      <c r="J252">
        <v>5</v>
      </c>
      <c r="K252" t="s">
        <v>2000</v>
      </c>
      <c r="P252" t="s">
        <v>2001</v>
      </c>
      <c r="Q252" t="s">
        <v>877</v>
      </c>
      <c r="R252" t="s">
        <v>2002</v>
      </c>
      <c r="S252" t="s">
        <v>2003</v>
      </c>
      <c r="W252" t="s">
        <v>880</v>
      </c>
      <c r="Y252" t="b">
        <v>0</v>
      </c>
      <c r="Z252" t="b">
        <v>0</v>
      </c>
      <c r="AA252" t="b">
        <f t="shared" si="3"/>
        <v>0</v>
      </c>
      <c r="AB252" t="b">
        <v>0</v>
      </c>
    </row>
    <row r="253" spans="1:28" x14ac:dyDescent="0.25">
      <c r="A253" t="s">
        <v>2004</v>
      </c>
      <c r="B253" t="s">
        <v>151</v>
      </c>
      <c r="C253" t="s">
        <v>2005</v>
      </c>
      <c r="D253" t="s">
        <v>27</v>
      </c>
      <c r="E253" t="s">
        <v>2006</v>
      </c>
      <c r="F253" t="s">
        <v>2007</v>
      </c>
      <c r="G253">
        <v>2006</v>
      </c>
      <c r="H253" t="s">
        <v>2008</v>
      </c>
      <c r="I253" t="s">
        <v>2009</v>
      </c>
      <c r="J253">
        <v>7</v>
      </c>
      <c r="L253" t="s">
        <v>343</v>
      </c>
      <c r="M253">
        <v>66</v>
      </c>
      <c r="N253">
        <v>10</v>
      </c>
      <c r="P253" t="s">
        <v>2010</v>
      </c>
      <c r="R253" t="s">
        <v>2011</v>
      </c>
      <c r="Y253" t="b">
        <v>0</v>
      </c>
      <c r="Z253" t="b">
        <v>0</v>
      </c>
      <c r="AA253" t="b">
        <f t="shared" si="3"/>
        <v>0</v>
      </c>
      <c r="AB253" t="b">
        <v>1</v>
      </c>
    </row>
    <row r="254" spans="1:28" x14ac:dyDescent="0.25">
      <c r="A254">
        <v>4041851</v>
      </c>
      <c r="B254" t="s">
        <v>25</v>
      </c>
      <c r="C254" t="s">
        <v>2012</v>
      </c>
      <c r="D254" t="s">
        <v>45</v>
      </c>
      <c r="E254" t="s">
        <v>2013</v>
      </c>
      <c r="F254" t="s">
        <v>2014</v>
      </c>
      <c r="G254">
        <v>2006</v>
      </c>
      <c r="H254" t="s">
        <v>2015</v>
      </c>
      <c r="I254" t="s">
        <v>2016</v>
      </c>
      <c r="J254">
        <v>6</v>
      </c>
      <c r="O254" t="s">
        <v>124</v>
      </c>
      <c r="P254" t="s">
        <v>2017</v>
      </c>
      <c r="S254" t="s">
        <v>2018</v>
      </c>
      <c r="Y254" t="b">
        <v>0</v>
      </c>
      <c r="Z254" t="b">
        <v>0</v>
      </c>
      <c r="AA254" t="b">
        <f t="shared" si="3"/>
        <v>0</v>
      </c>
      <c r="AB254" t="b">
        <v>1</v>
      </c>
    </row>
    <row r="255" spans="1:28" x14ac:dyDescent="0.25">
      <c r="A255">
        <v>7336328</v>
      </c>
      <c r="B255" t="s">
        <v>25</v>
      </c>
      <c r="C255" t="s">
        <v>2019</v>
      </c>
      <c r="D255" t="s">
        <v>45</v>
      </c>
      <c r="E255" t="s">
        <v>2020</v>
      </c>
      <c r="F255" t="s">
        <v>2021</v>
      </c>
      <c r="G255">
        <v>2015</v>
      </c>
      <c r="H255" t="s">
        <v>2022</v>
      </c>
      <c r="I255" t="s">
        <v>2023</v>
      </c>
      <c r="J255">
        <v>6</v>
      </c>
      <c r="O255" t="s">
        <v>50</v>
      </c>
      <c r="P255" t="s">
        <v>2024</v>
      </c>
      <c r="S255" t="s">
        <v>647</v>
      </c>
      <c r="Y255" t="b">
        <v>0</v>
      </c>
      <c r="Z255" t="b">
        <v>0</v>
      </c>
      <c r="AA255" t="b">
        <f t="shared" si="3"/>
        <v>0</v>
      </c>
      <c r="AB255" t="b">
        <v>0</v>
      </c>
    </row>
    <row r="256" spans="1:28" x14ac:dyDescent="0.25">
      <c r="A256" t="s">
        <v>2025</v>
      </c>
      <c r="B256" t="s">
        <v>54</v>
      </c>
      <c r="C256" t="s">
        <v>2026</v>
      </c>
      <c r="D256" t="s">
        <v>80</v>
      </c>
      <c r="E256" t="s">
        <v>2027</v>
      </c>
      <c r="F256" t="s">
        <v>2028</v>
      </c>
      <c r="G256">
        <v>1987</v>
      </c>
      <c r="H256" t="s">
        <v>2029</v>
      </c>
      <c r="J256">
        <v>5</v>
      </c>
      <c r="K256" t="s">
        <v>2030</v>
      </c>
      <c r="P256" t="s">
        <v>2031</v>
      </c>
      <c r="Q256" t="s">
        <v>86</v>
      </c>
      <c r="R256" t="s">
        <v>2032</v>
      </c>
      <c r="S256" t="s">
        <v>2033</v>
      </c>
      <c r="V256" t="s">
        <v>2034</v>
      </c>
      <c r="W256" t="s">
        <v>90</v>
      </c>
      <c r="Y256" t="b">
        <v>0</v>
      </c>
      <c r="Z256" t="b">
        <v>0</v>
      </c>
      <c r="AA256" t="b">
        <f t="shared" si="3"/>
        <v>0</v>
      </c>
      <c r="AB256" t="b">
        <v>1</v>
      </c>
    </row>
    <row r="257" spans="1:28" x14ac:dyDescent="0.25">
      <c r="A257">
        <v>1395532</v>
      </c>
      <c r="B257" t="s">
        <v>25</v>
      </c>
      <c r="C257" t="s">
        <v>2035</v>
      </c>
      <c r="D257" t="s">
        <v>45</v>
      </c>
      <c r="E257" t="s">
        <v>425</v>
      </c>
      <c r="F257" t="s">
        <v>2036</v>
      </c>
      <c r="G257">
        <v>2005</v>
      </c>
      <c r="H257" t="s">
        <v>2037</v>
      </c>
      <c r="I257" t="s">
        <v>2038</v>
      </c>
      <c r="J257">
        <v>6</v>
      </c>
      <c r="O257" t="s">
        <v>1219</v>
      </c>
      <c r="P257" t="s">
        <v>2039</v>
      </c>
      <c r="S257" t="s">
        <v>2040</v>
      </c>
      <c r="Y257" t="b">
        <v>0</v>
      </c>
      <c r="Z257" t="b">
        <v>0</v>
      </c>
      <c r="AA257" t="b">
        <f t="shared" si="3"/>
        <v>0</v>
      </c>
      <c r="AB257" t="b">
        <v>1</v>
      </c>
    </row>
    <row r="258" spans="1:28" x14ac:dyDescent="0.25">
      <c r="A258">
        <v>6842273</v>
      </c>
      <c r="B258" t="s">
        <v>25</v>
      </c>
      <c r="C258" t="s">
        <v>2041</v>
      </c>
      <c r="D258" t="s">
        <v>45</v>
      </c>
      <c r="E258" t="s">
        <v>2042</v>
      </c>
      <c r="F258" t="s">
        <v>2043</v>
      </c>
      <c r="G258">
        <v>2014</v>
      </c>
      <c r="H258" t="s">
        <v>2044</v>
      </c>
      <c r="I258" t="s">
        <v>2045</v>
      </c>
      <c r="J258">
        <v>6</v>
      </c>
      <c r="O258" t="s">
        <v>42</v>
      </c>
      <c r="P258" t="s">
        <v>2046</v>
      </c>
      <c r="S258" t="s">
        <v>2047</v>
      </c>
      <c r="Y258" t="b">
        <v>0</v>
      </c>
      <c r="Z258" t="b">
        <v>0</v>
      </c>
      <c r="AA258" t="b">
        <f t="shared" si="3"/>
        <v>0</v>
      </c>
      <c r="AB258" t="b">
        <v>0</v>
      </c>
    </row>
    <row r="259" spans="1:28" x14ac:dyDescent="0.25">
      <c r="A259" t="s">
        <v>2048</v>
      </c>
      <c r="B259" t="s">
        <v>54</v>
      </c>
      <c r="C259" t="s">
        <v>2049</v>
      </c>
      <c r="D259" t="s">
        <v>80</v>
      </c>
      <c r="E259" t="s">
        <v>2050</v>
      </c>
      <c r="F259" t="s">
        <v>2051</v>
      </c>
      <c r="G259">
        <v>2006</v>
      </c>
      <c r="H259" t="s">
        <v>2052</v>
      </c>
      <c r="J259">
        <v>5</v>
      </c>
      <c r="K259" t="s">
        <v>2053</v>
      </c>
      <c r="P259" t="s">
        <v>2054</v>
      </c>
      <c r="Q259" t="s">
        <v>86</v>
      </c>
      <c r="R259" t="s">
        <v>2055</v>
      </c>
      <c r="S259" t="s">
        <v>2056</v>
      </c>
      <c r="V259" t="s">
        <v>2057</v>
      </c>
      <c r="W259" t="s">
        <v>90</v>
      </c>
      <c r="Y259" t="b">
        <v>0</v>
      </c>
      <c r="Z259" t="b">
        <v>0</v>
      </c>
      <c r="AA259" t="b">
        <f t="shared" si="3"/>
        <v>0</v>
      </c>
      <c r="AB259" t="b">
        <v>1</v>
      </c>
    </row>
    <row r="260" spans="1:28" x14ac:dyDescent="0.25">
      <c r="A260">
        <v>5716321</v>
      </c>
      <c r="B260" t="s">
        <v>25</v>
      </c>
      <c r="C260" t="s">
        <v>2058</v>
      </c>
      <c r="D260" t="s">
        <v>45</v>
      </c>
      <c r="E260" t="s">
        <v>2059</v>
      </c>
      <c r="F260" t="s">
        <v>2060</v>
      </c>
      <c r="G260">
        <v>2010</v>
      </c>
      <c r="H260" t="s">
        <v>2061</v>
      </c>
      <c r="I260" t="s">
        <v>2062</v>
      </c>
      <c r="J260">
        <v>6</v>
      </c>
      <c r="O260" t="s">
        <v>124</v>
      </c>
      <c r="P260" t="s">
        <v>2063</v>
      </c>
      <c r="S260" t="s">
        <v>2064</v>
      </c>
      <c r="Y260" t="b">
        <v>0</v>
      </c>
      <c r="Z260" t="b">
        <v>0</v>
      </c>
      <c r="AA260" t="b">
        <f t="shared" si="3"/>
        <v>0</v>
      </c>
      <c r="AB260" t="b">
        <v>0</v>
      </c>
    </row>
    <row r="261" spans="1:28" x14ac:dyDescent="0.25">
      <c r="A261" t="s">
        <v>2065</v>
      </c>
      <c r="B261" t="s">
        <v>54</v>
      </c>
      <c r="C261" t="s">
        <v>2066</v>
      </c>
      <c r="D261" t="s">
        <v>80</v>
      </c>
      <c r="E261" t="s">
        <v>2067</v>
      </c>
      <c r="F261" t="s">
        <v>2068</v>
      </c>
      <c r="G261">
        <v>2008</v>
      </c>
      <c r="H261" t="s">
        <v>2069</v>
      </c>
      <c r="J261">
        <v>5</v>
      </c>
      <c r="K261" t="s">
        <v>2070</v>
      </c>
      <c r="P261" t="s">
        <v>2071</v>
      </c>
      <c r="Q261" t="s">
        <v>86</v>
      </c>
      <c r="R261" t="s">
        <v>2072</v>
      </c>
      <c r="S261" t="s">
        <v>2073</v>
      </c>
      <c r="V261" t="s">
        <v>2074</v>
      </c>
      <c r="W261" t="s">
        <v>90</v>
      </c>
      <c r="Y261" t="b">
        <v>0</v>
      </c>
      <c r="Z261" t="b">
        <v>0</v>
      </c>
      <c r="AA261" t="b">
        <f t="shared" ref="AA261:AA324" si="4">H261=""</f>
        <v>0</v>
      </c>
      <c r="AB261" t="b">
        <v>0</v>
      </c>
    </row>
    <row r="262" spans="1:28" x14ac:dyDescent="0.25">
      <c r="A262" t="s">
        <v>2075</v>
      </c>
      <c r="B262" t="s">
        <v>54</v>
      </c>
      <c r="C262" t="s">
        <v>2076</v>
      </c>
      <c r="D262" t="s">
        <v>27</v>
      </c>
      <c r="E262" t="s">
        <v>2077</v>
      </c>
      <c r="F262" t="s">
        <v>2078</v>
      </c>
      <c r="G262">
        <v>2006</v>
      </c>
      <c r="H262" t="s">
        <v>2079</v>
      </c>
      <c r="J262">
        <v>7</v>
      </c>
      <c r="L262" t="s">
        <v>897</v>
      </c>
      <c r="M262">
        <v>34</v>
      </c>
      <c r="N262">
        <v>1</v>
      </c>
      <c r="O262" t="s">
        <v>60</v>
      </c>
      <c r="P262" s="2" t="s">
        <v>2080</v>
      </c>
      <c r="R262" t="s">
        <v>2081</v>
      </c>
      <c r="Y262" t="b">
        <v>0</v>
      </c>
      <c r="Z262" t="b">
        <v>0</v>
      </c>
      <c r="AA262" t="b">
        <f t="shared" si="4"/>
        <v>0</v>
      </c>
      <c r="AB262" t="b">
        <v>1</v>
      </c>
    </row>
    <row r="263" spans="1:28" x14ac:dyDescent="0.25">
      <c r="A263" t="s">
        <v>2082</v>
      </c>
      <c r="B263" t="s">
        <v>723</v>
      </c>
      <c r="C263" t="s">
        <v>2083</v>
      </c>
      <c r="D263" t="s">
        <v>45</v>
      </c>
      <c r="E263" t="s">
        <v>2084</v>
      </c>
      <c r="F263" t="s">
        <v>2085</v>
      </c>
      <c r="G263">
        <v>2009</v>
      </c>
      <c r="H263" t="s">
        <v>2086</v>
      </c>
      <c r="I263" t="s">
        <v>2087</v>
      </c>
      <c r="J263">
        <v>6</v>
      </c>
      <c r="K263" t="s">
        <v>2088</v>
      </c>
      <c r="P263" t="s">
        <v>2089</v>
      </c>
      <c r="Q263" t="s">
        <v>730</v>
      </c>
      <c r="R263" t="s">
        <v>2090</v>
      </c>
      <c r="S263" t="s">
        <v>2091</v>
      </c>
      <c r="U263" t="s">
        <v>2092</v>
      </c>
      <c r="W263" t="s">
        <v>723</v>
      </c>
      <c r="Y263" t="b">
        <v>0</v>
      </c>
      <c r="Z263" t="b">
        <v>0</v>
      </c>
      <c r="AA263" t="b">
        <f t="shared" si="4"/>
        <v>0</v>
      </c>
      <c r="AB263" t="b">
        <v>0</v>
      </c>
    </row>
    <row r="264" spans="1:28" x14ac:dyDescent="0.25">
      <c r="A264">
        <v>393508</v>
      </c>
      <c r="B264" t="s">
        <v>25</v>
      </c>
      <c r="C264" t="s">
        <v>2093</v>
      </c>
      <c r="D264" t="s">
        <v>45</v>
      </c>
      <c r="E264" t="s">
        <v>2094</v>
      </c>
      <c r="F264" t="s">
        <v>2095</v>
      </c>
      <c r="G264">
        <v>1993</v>
      </c>
      <c r="H264" t="s">
        <v>2096</v>
      </c>
      <c r="I264" t="s">
        <v>2097</v>
      </c>
      <c r="J264">
        <v>6</v>
      </c>
      <c r="O264" t="s">
        <v>124</v>
      </c>
      <c r="P264" t="s">
        <v>2098</v>
      </c>
      <c r="S264" t="s">
        <v>2099</v>
      </c>
      <c r="Y264" t="b">
        <v>0</v>
      </c>
      <c r="Z264" t="b">
        <v>0</v>
      </c>
      <c r="AA264" t="b">
        <f t="shared" si="4"/>
        <v>0</v>
      </c>
      <c r="AB264" t="b">
        <v>1</v>
      </c>
    </row>
    <row r="265" spans="1:28" x14ac:dyDescent="0.25">
      <c r="A265">
        <v>5751491</v>
      </c>
      <c r="B265" t="s">
        <v>25</v>
      </c>
      <c r="C265" t="s">
        <v>2100</v>
      </c>
      <c r="D265" t="s">
        <v>45</v>
      </c>
      <c r="E265" t="s">
        <v>2101</v>
      </c>
      <c r="F265" t="s">
        <v>2102</v>
      </c>
      <c r="G265">
        <v>2010</v>
      </c>
      <c r="H265" t="s">
        <v>2103</v>
      </c>
      <c r="I265" t="s">
        <v>2104</v>
      </c>
      <c r="J265">
        <v>6</v>
      </c>
      <c r="O265" t="s">
        <v>33</v>
      </c>
      <c r="P265" t="s">
        <v>2105</v>
      </c>
      <c r="S265" t="s">
        <v>2106</v>
      </c>
      <c r="Y265" t="b">
        <v>0</v>
      </c>
      <c r="Z265" t="b">
        <v>0</v>
      </c>
      <c r="AA265" t="b">
        <f t="shared" si="4"/>
        <v>0</v>
      </c>
      <c r="AB265" t="b">
        <v>0</v>
      </c>
    </row>
    <row r="266" spans="1:28" x14ac:dyDescent="0.25">
      <c r="A266">
        <v>6513574</v>
      </c>
      <c r="B266" t="s">
        <v>25</v>
      </c>
      <c r="C266" t="s">
        <v>2107</v>
      </c>
      <c r="D266" t="s">
        <v>45</v>
      </c>
      <c r="E266" t="s">
        <v>2108</v>
      </c>
      <c r="F266" t="s">
        <v>2109</v>
      </c>
      <c r="G266">
        <v>2013</v>
      </c>
      <c r="H266" t="s">
        <v>2110</v>
      </c>
      <c r="I266" t="s">
        <v>2111</v>
      </c>
      <c r="J266">
        <v>6</v>
      </c>
      <c r="O266" t="s">
        <v>1219</v>
      </c>
      <c r="P266" t="s">
        <v>2112</v>
      </c>
      <c r="S266" t="s">
        <v>2113</v>
      </c>
      <c r="Y266" t="b">
        <v>0</v>
      </c>
      <c r="Z266" t="b">
        <v>0</v>
      </c>
      <c r="AA266" t="b">
        <f t="shared" si="4"/>
        <v>0</v>
      </c>
      <c r="AB266" t="b">
        <v>0</v>
      </c>
    </row>
    <row r="267" spans="1:28" x14ac:dyDescent="0.25">
      <c r="A267">
        <v>4135373</v>
      </c>
      <c r="B267" t="s">
        <v>25</v>
      </c>
      <c r="C267" t="s">
        <v>2114</v>
      </c>
      <c r="D267" t="s">
        <v>27</v>
      </c>
      <c r="E267" t="s">
        <v>2115</v>
      </c>
      <c r="F267" t="s">
        <v>2116</v>
      </c>
      <c r="G267">
        <v>2007</v>
      </c>
      <c r="H267" t="s">
        <v>2117</v>
      </c>
      <c r="I267" t="s">
        <v>2118</v>
      </c>
      <c r="J267">
        <v>7</v>
      </c>
      <c r="L267" t="s">
        <v>853</v>
      </c>
      <c r="M267">
        <v>26</v>
      </c>
      <c r="N267">
        <v>4</v>
      </c>
      <c r="O267" t="s">
        <v>934</v>
      </c>
      <c r="P267" t="s">
        <v>2119</v>
      </c>
      <c r="Y267" t="b">
        <v>0</v>
      </c>
      <c r="Z267" t="b">
        <v>0</v>
      </c>
      <c r="AA267" t="b">
        <f t="shared" si="4"/>
        <v>0</v>
      </c>
      <c r="AB267" t="b">
        <v>0</v>
      </c>
    </row>
    <row r="268" spans="1:28" x14ac:dyDescent="0.25">
      <c r="A268" t="s">
        <v>2120</v>
      </c>
      <c r="B268" t="s">
        <v>54</v>
      </c>
      <c r="C268" t="s">
        <v>2121</v>
      </c>
      <c r="D268" t="s">
        <v>80</v>
      </c>
      <c r="E268" t="s">
        <v>2122</v>
      </c>
      <c r="F268" t="s">
        <v>2123</v>
      </c>
      <c r="G268">
        <v>2006</v>
      </c>
      <c r="H268" t="s">
        <v>2124</v>
      </c>
      <c r="J268">
        <v>5</v>
      </c>
      <c r="K268" t="s">
        <v>2125</v>
      </c>
      <c r="P268" t="s">
        <v>2126</v>
      </c>
      <c r="Q268" t="s">
        <v>86</v>
      </c>
      <c r="R268" t="s">
        <v>2127</v>
      </c>
      <c r="S268" t="s">
        <v>2128</v>
      </c>
      <c r="V268" t="s">
        <v>2129</v>
      </c>
      <c r="W268" t="s">
        <v>90</v>
      </c>
      <c r="Y268" t="b">
        <v>0</v>
      </c>
      <c r="Z268" t="b">
        <v>0</v>
      </c>
      <c r="AA268" t="b">
        <f t="shared" si="4"/>
        <v>0</v>
      </c>
      <c r="AB268" t="b">
        <v>1</v>
      </c>
    </row>
    <row r="269" spans="1:28" x14ac:dyDescent="0.25">
      <c r="A269" t="s">
        <v>2130</v>
      </c>
      <c r="B269" t="s">
        <v>54</v>
      </c>
      <c r="C269" t="s">
        <v>2131</v>
      </c>
      <c r="D269" t="s">
        <v>80</v>
      </c>
      <c r="E269" t="s">
        <v>2132</v>
      </c>
      <c r="F269" t="s">
        <v>2133</v>
      </c>
      <c r="G269">
        <v>2000</v>
      </c>
      <c r="H269" t="s">
        <v>2134</v>
      </c>
      <c r="J269">
        <v>5</v>
      </c>
      <c r="K269" t="s">
        <v>2135</v>
      </c>
      <c r="P269" t="s">
        <v>2136</v>
      </c>
      <c r="Q269" t="s">
        <v>413</v>
      </c>
      <c r="R269" t="s">
        <v>2137</v>
      </c>
      <c r="S269" t="s">
        <v>2138</v>
      </c>
      <c r="W269" t="s">
        <v>416</v>
      </c>
      <c r="Y269" t="b">
        <v>0</v>
      </c>
      <c r="Z269" t="b">
        <v>0</v>
      </c>
      <c r="AA269" t="b">
        <f t="shared" si="4"/>
        <v>0</v>
      </c>
      <c r="AB269" t="b">
        <v>1</v>
      </c>
    </row>
    <row r="270" spans="1:28" x14ac:dyDescent="0.25">
      <c r="A270">
        <v>5710575</v>
      </c>
      <c r="B270" t="s">
        <v>25</v>
      </c>
      <c r="C270" t="s">
        <v>2139</v>
      </c>
      <c r="D270" t="s">
        <v>27</v>
      </c>
      <c r="E270" t="s">
        <v>2140</v>
      </c>
      <c r="F270" t="s">
        <v>2141</v>
      </c>
      <c r="G270">
        <v>2011</v>
      </c>
      <c r="H270" t="s">
        <v>2142</v>
      </c>
      <c r="I270" t="s">
        <v>2143</v>
      </c>
      <c r="J270">
        <v>7</v>
      </c>
      <c r="L270" t="s">
        <v>2144</v>
      </c>
      <c r="M270">
        <v>3</v>
      </c>
      <c r="N270">
        <v>1</v>
      </c>
      <c r="O270" t="s">
        <v>1219</v>
      </c>
      <c r="P270" t="s">
        <v>2145</v>
      </c>
      <c r="Y270" t="b">
        <v>0</v>
      </c>
      <c r="Z270" t="b">
        <v>0</v>
      </c>
      <c r="AA270" t="b">
        <f t="shared" si="4"/>
        <v>0</v>
      </c>
      <c r="AB270" t="b">
        <v>0</v>
      </c>
    </row>
    <row r="271" spans="1:28" x14ac:dyDescent="0.25">
      <c r="A271" t="s">
        <v>2146</v>
      </c>
      <c r="B271" t="s">
        <v>186</v>
      </c>
      <c r="C271" t="s">
        <v>2139</v>
      </c>
      <c r="D271" t="s">
        <v>27</v>
      </c>
      <c r="E271" t="s">
        <v>2140</v>
      </c>
      <c r="F271" t="s">
        <v>2147</v>
      </c>
      <c r="G271">
        <v>2011</v>
      </c>
      <c r="H271" t="s">
        <v>2148</v>
      </c>
      <c r="J271">
        <v>7</v>
      </c>
      <c r="L271" t="s">
        <v>2144</v>
      </c>
      <c r="M271">
        <v>3</v>
      </c>
      <c r="N271">
        <v>1</v>
      </c>
      <c r="P271" t="s">
        <v>2145</v>
      </c>
      <c r="R271" t="s">
        <v>2149</v>
      </c>
      <c r="Y271" t="b">
        <v>1</v>
      </c>
      <c r="Z271" t="b">
        <v>0</v>
      </c>
      <c r="AA271" t="b">
        <f t="shared" si="4"/>
        <v>0</v>
      </c>
      <c r="AB271" t="b">
        <v>0</v>
      </c>
    </row>
    <row r="272" spans="1:28" x14ac:dyDescent="0.25">
      <c r="A272">
        <v>6544384</v>
      </c>
      <c r="B272" t="s">
        <v>25</v>
      </c>
      <c r="C272" t="s">
        <v>2150</v>
      </c>
      <c r="D272" t="s">
        <v>45</v>
      </c>
      <c r="E272" t="s">
        <v>2151</v>
      </c>
      <c r="F272" t="s">
        <v>2152</v>
      </c>
      <c r="G272">
        <v>2013</v>
      </c>
      <c r="H272" t="s">
        <v>2153</v>
      </c>
      <c r="I272" t="s">
        <v>2154</v>
      </c>
      <c r="J272">
        <v>6</v>
      </c>
      <c r="O272" t="s">
        <v>1219</v>
      </c>
      <c r="P272" s="1">
        <v>42887</v>
      </c>
      <c r="S272" t="s">
        <v>2155</v>
      </c>
      <c r="Y272" t="b">
        <v>0</v>
      </c>
      <c r="Z272" t="b">
        <v>0</v>
      </c>
      <c r="AA272" t="b">
        <f t="shared" si="4"/>
        <v>0</v>
      </c>
      <c r="AB272" t="b">
        <v>0</v>
      </c>
    </row>
    <row r="273" spans="1:28" x14ac:dyDescent="0.25">
      <c r="A273">
        <v>565883</v>
      </c>
      <c r="B273" t="s">
        <v>25</v>
      </c>
      <c r="C273" t="s">
        <v>2156</v>
      </c>
      <c r="D273" t="s">
        <v>45</v>
      </c>
      <c r="E273" t="s">
        <v>2157</v>
      </c>
      <c r="F273" t="s">
        <v>2158</v>
      </c>
      <c r="G273">
        <v>1996</v>
      </c>
      <c r="H273" t="s">
        <v>2159</v>
      </c>
      <c r="I273" t="s">
        <v>2160</v>
      </c>
      <c r="J273">
        <v>6</v>
      </c>
      <c r="O273" t="s">
        <v>654</v>
      </c>
      <c r="P273" t="s">
        <v>2161</v>
      </c>
      <c r="S273" t="s">
        <v>2162</v>
      </c>
      <c r="Y273" t="b">
        <v>0</v>
      </c>
      <c r="Z273" t="b">
        <v>0</v>
      </c>
      <c r="AA273" t="b">
        <f t="shared" si="4"/>
        <v>0</v>
      </c>
      <c r="AB273" t="b">
        <v>1</v>
      </c>
    </row>
    <row r="274" spans="1:28" x14ac:dyDescent="0.25">
      <c r="A274" t="s">
        <v>2163</v>
      </c>
      <c r="B274" t="s">
        <v>54</v>
      </c>
      <c r="C274" t="s">
        <v>2164</v>
      </c>
      <c r="D274" t="s">
        <v>27</v>
      </c>
      <c r="E274" t="s">
        <v>2165</v>
      </c>
      <c r="F274" t="s">
        <v>2166</v>
      </c>
      <c r="G274">
        <v>2009</v>
      </c>
      <c r="H274" t="s">
        <v>2167</v>
      </c>
      <c r="J274">
        <v>7</v>
      </c>
      <c r="L274" t="s">
        <v>2168</v>
      </c>
      <c r="M274">
        <v>10</v>
      </c>
      <c r="N274">
        <v>2</v>
      </c>
      <c r="O274" t="s">
        <v>541</v>
      </c>
      <c r="P274" t="s">
        <v>2169</v>
      </c>
      <c r="R274" t="s">
        <v>2170</v>
      </c>
      <c r="Y274" t="b">
        <v>0</v>
      </c>
      <c r="Z274" t="b">
        <v>0</v>
      </c>
      <c r="AA274" t="b">
        <f t="shared" si="4"/>
        <v>0</v>
      </c>
      <c r="AB274" t="b">
        <v>0</v>
      </c>
    </row>
    <row r="275" spans="1:28" x14ac:dyDescent="0.25">
      <c r="A275">
        <v>93709</v>
      </c>
      <c r="B275" t="s">
        <v>25</v>
      </c>
      <c r="C275" t="s">
        <v>2171</v>
      </c>
      <c r="D275" t="s">
        <v>45</v>
      </c>
      <c r="E275" t="s">
        <v>137</v>
      </c>
      <c r="F275" t="s">
        <v>2172</v>
      </c>
      <c r="G275">
        <v>1988</v>
      </c>
      <c r="H275" t="s">
        <v>2173</v>
      </c>
      <c r="I275" t="s">
        <v>2174</v>
      </c>
      <c r="J275">
        <v>6</v>
      </c>
      <c r="O275" t="s">
        <v>502</v>
      </c>
      <c r="P275" t="s">
        <v>2175</v>
      </c>
      <c r="S275" t="s">
        <v>2176</v>
      </c>
      <c r="Y275" t="b">
        <v>0</v>
      </c>
      <c r="Z275" t="b">
        <v>0</v>
      </c>
      <c r="AA275" t="b">
        <f t="shared" si="4"/>
        <v>0</v>
      </c>
      <c r="AB275" t="b">
        <v>1</v>
      </c>
    </row>
    <row r="276" spans="1:28" x14ac:dyDescent="0.25">
      <c r="A276">
        <v>220000</v>
      </c>
      <c r="B276" t="s">
        <v>25</v>
      </c>
      <c r="C276" t="s">
        <v>2177</v>
      </c>
      <c r="D276" t="s">
        <v>45</v>
      </c>
      <c r="E276" t="s">
        <v>2178</v>
      </c>
      <c r="F276" t="s">
        <v>2179</v>
      </c>
      <c r="G276">
        <v>1992</v>
      </c>
      <c r="H276" t="s">
        <v>2180</v>
      </c>
      <c r="I276" t="s">
        <v>2181</v>
      </c>
      <c r="J276">
        <v>6</v>
      </c>
      <c r="O276" t="s">
        <v>42</v>
      </c>
      <c r="P276" t="s">
        <v>2182</v>
      </c>
      <c r="S276" t="s">
        <v>2183</v>
      </c>
      <c r="Y276" t="b">
        <v>0</v>
      </c>
      <c r="Z276" t="b">
        <v>0</v>
      </c>
      <c r="AA276" t="b">
        <f t="shared" si="4"/>
        <v>0</v>
      </c>
      <c r="AB276" t="b">
        <v>1</v>
      </c>
    </row>
    <row r="277" spans="1:28" x14ac:dyDescent="0.25">
      <c r="A277">
        <v>130644</v>
      </c>
      <c r="B277" t="s">
        <v>25</v>
      </c>
      <c r="C277" t="s">
        <v>2184</v>
      </c>
      <c r="D277" t="s">
        <v>45</v>
      </c>
      <c r="E277" t="s">
        <v>2185</v>
      </c>
      <c r="F277" t="s">
        <v>2186</v>
      </c>
      <c r="G277">
        <v>1991</v>
      </c>
      <c r="H277" t="s">
        <v>2187</v>
      </c>
      <c r="I277" t="s">
        <v>2188</v>
      </c>
      <c r="J277">
        <v>6</v>
      </c>
      <c r="O277" t="s">
        <v>42</v>
      </c>
      <c r="P277" t="s">
        <v>2189</v>
      </c>
      <c r="S277" t="s">
        <v>2190</v>
      </c>
      <c r="Y277" t="b">
        <v>0</v>
      </c>
      <c r="Z277" t="b">
        <v>0</v>
      </c>
      <c r="AA277" t="b">
        <f t="shared" si="4"/>
        <v>0</v>
      </c>
      <c r="AB277" t="b">
        <v>1</v>
      </c>
    </row>
    <row r="278" spans="1:28" x14ac:dyDescent="0.25">
      <c r="A278" t="s">
        <v>2191</v>
      </c>
      <c r="B278" t="s">
        <v>54</v>
      </c>
      <c r="C278" t="s">
        <v>2192</v>
      </c>
      <c r="D278" t="s">
        <v>80</v>
      </c>
      <c r="E278" t="s">
        <v>2193</v>
      </c>
      <c r="F278" t="s">
        <v>2194</v>
      </c>
      <c r="G278">
        <v>2014</v>
      </c>
      <c r="H278" t="s">
        <v>2195</v>
      </c>
      <c r="J278">
        <v>5</v>
      </c>
      <c r="K278" t="s">
        <v>2196</v>
      </c>
      <c r="P278" t="s">
        <v>2197</v>
      </c>
      <c r="Q278" t="s">
        <v>596</v>
      </c>
      <c r="R278" t="s">
        <v>2198</v>
      </c>
      <c r="S278" t="s">
        <v>2199</v>
      </c>
      <c r="V278" t="s">
        <v>2200</v>
      </c>
      <c r="W278" t="s">
        <v>600</v>
      </c>
      <c r="Y278" t="b">
        <v>0</v>
      </c>
      <c r="Z278" t="b">
        <v>0</v>
      </c>
      <c r="AA278" t="b">
        <f t="shared" si="4"/>
        <v>0</v>
      </c>
      <c r="AB278" t="b">
        <v>0</v>
      </c>
    </row>
    <row r="279" spans="1:28" x14ac:dyDescent="0.25">
      <c r="A279">
        <v>7883359</v>
      </c>
      <c r="B279" t="s">
        <v>25</v>
      </c>
      <c r="D279" t="s">
        <v>45</v>
      </c>
      <c r="E279" t="s">
        <v>2201</v>
      </c>
      <c r="F279" t="s">
        <v>2202</v>
      </c>
      <c r="G279">
        <v>2016</v>
      </c>
      <c r="H279" t="s">
        <v>2203</v>
      </c>
      <c r="I279" t="s">
        <v>2204</v>
      </c>
      <c r="J279">
        <v>6</v>
      </c>
      <c r="O279" t="s">
        <v>42</v>
      </c>
      <c r="P279" t="s">
        <v>2205</v>
      </c>
      <c r="S279" t="s">
        <v>2206</v>
      </c>
      <c r="Y279" t="b">
        <v>0</v>
      </c>
      <c r="Z279" t="b">
        <v>1</v>
      </c>
      <c r="AA279" t="b">
        <f t="shared" si="4"/>
        <v>0</v>
      </c>
      <c r="AB279" t="b">
        <v>0</v>
      </c>
    </row>
    <row r="280" spans="1:28" x14ac:dyDescent="0.25">
      <c r="A280" t="s">
        <v>2207</v>
      </c>
      <c r="B280" t="s">
        <v>151</v>
      </c>
      <c r="C280" t="s">
        <v>2208</v>
      </c>
      <c r="D280" t="s">
        <v>27</v>
      </c>
      <c r="E280" t="s">
        <v>2209</v>
      </c>
      <c r="F280" t="s">
        <v>2210</v>
      </c>
      <c r="G280">
        <v>1996</v>
      </c>
      <c r="H280" t="s">
        <v>2211</v>
      </c>
      <c r="I280" t="s">
        <v>2212</v>
      </c>
      <c r="J280">
        <v>7</v>
      </c>
      <c r="L280" t="s">
        <v>174</v>
      </c>
      <c r="M280">
        <v>20</v>
      </c>
      <c r="N280">
        <v>2</v>
      </c>
      <c r="P280" t="s">
        <v>2213</v>
      </c>
      <c r="R280" t="s">
        <v>2214</v>
      </c>
      <c r="Y280" t="b">
        <v>0</v>
      </c>
      <c r="Z280" t="b">
        <v>0</v>
      </c>
      <c r="AA280" t="b">
        <f t="shared" si="4"/>
        <v>0</v>
      </c>
      <c r="AB280" t="b">
        <v>1</v>
      </c>
    </row>
    <row r="281" spans="1:28" x14ac:dyDescent="0.25">
      <c r="A281" t="s">
        <v>2215</v>
      </c>
      <c r="B281" t="s">
        <v>54</v>
      </c>
      <c r="C281" t="s">
        <v>2216</v>
      </c>
      <c r="D281" t="s">
        <v>80</v>
      </c>
      <c r="E281" t="s">
        <v>1230</v>
      </c>
      <c r="F281" t="s">
        <v>2217</v>
      </c>
      <c r="G281">
        <v>1991</v>
      </c>
      <c r="H281" t="s">
        <v>2218</v>
      </c>
      <c r="J281">
        <v>5</v>
      </c>
      <c r="K281" t="s">
        <v>2219</v>
      </c>
      <c r="P281" t="s">
        <v>2220</v>
      </c>
      <c r="Q281" t="s">
        <v>413</v>
      </c>
      <c r="R281" t="s">
        <v>2221</v>
      </c>
      <c r="S281" t="s">
        <v>2222</v>
      </c>
      <c r="W281" t="s">
        <v>416</v>
      </c>
      <c r="Y281" t="b">
        <v>0</v>
      </c>
      <c r="Z281" t="b">
        <v>0</v>
      </c>
      <c r="AA281" t="b">
        <f t="shared" si="4"/>
        <v>0</v>
      </c>
      <c r="AB281" t="b">
        <v>1</v>
      </c>
    </row>
    <row r="282" spans="1:28" x14ac:dyDescent="0.25">
      <c r="A282">
        <v>677451</v>
      </c>
      <c r="B282" t="s">
        <v>25</v>
      </c>
      <c r="C282" t="s">
        <v>2223</v>
      </c>
      <c r="D282" t="s">
        <v>45</v>
      </c>
      <c r="E282" t="s">
        <v>2224</v>
      </c>
      <c r="F282" t="s">
        <v>2225</v>
      </c>
      <c r="G282">
        <v>1995</v>
      </c>
      <c r="H282" t="s">
        <v>2226</v>
      </c>
      <c r="I282" t="s">
        <v>2227</v>
      </c>
      <c r="J282">
        <v>6</v>
      </c>
      <c r="M282">
        <v>1</v>
      </c>
      <c r="O282" t="s">
        <v>33</v>
      </c>
      <c r="P282" t="s">
        <v>2228</v>
      </c>
      <c r="S282" t="s">
        <v>2229</v>
      </c>
      <c r="Y282" t="b">
        <v>0</v>
      </c>
      <c r="Z282" t="b">
        <v>0</v>
      </c>
      <c r="AA282" t="b">
        <f t="shared" si="4"/>
        <v>0</v>
      </c>
      <c r="AB282" t="b">
        <v>1</v>
      </c>
    </row>
    <row r="283" spans="1:28" x14ac:dyDescent="0.25">
      <c r="A283">
        <v>5090916</v>
      </c>
      <c r="B283" t="s">
        <v>25</v>
      </c>
      <c r="C283" t="s">
        <v>2230</v>
      </c>
      <c r="D283" t="s">
        <v>45</v>
      </c>
      <c r="E283" t="s">
        <v>2231</v>
      </c>
      <c r="F283" t="s">
        <v>2232</v>
      </c>
      <c r="G283">
        <v>2009</v>
      </c>
      <c r="H283" t="s">
        <v>2233</v>
      </c>
      <c r="I283" t="s">
        <v>2234</v>
      </c>
      <c r="J283">
        <v>6</v>
      </c>
      <c r="O283" t="s">
        <v>934</v>
      </c>
      <c r="P283" t="s">
        <v>2235</v>
      </c>
      <c r="S283" t="s">
        <v>2236</v>
      </c>
      <c r="Y283" t="b">
        <v>0</v>
      </c>
      <c r="Z283" t="b">
        <v>0</v>
      </c>
      <c r="AA283" t="b">
        <f t="shared" si="4"/>
        <v>0</v>
      </c>
      <c r="AB283" t="b">
        <v>0</v>
      </c>
    </row>
    <row r="284" spans="1:28" x14ac:dyDescent="0.25">
      <c r="A284" t="s">
        <v>2237</v>
      </c>
      <c r="B284" t="s">
        <v>54</v>
      </c>
      <c r="C284" t="s">
        <v>2238</v>
      </c>
      <c r="D284" t="s">
        <v>27</v>
      </c>
      <c r="E284" t="s">
        <v>2239</v>
      </c>
      <c r="F284" t="s">
        <v>2240</v>
      </c>
      <c r="G284">
        <v>2013</v>
      </c>
      <c r="H284" t="s">
        <v>2241</v>
      </c>
      <c r="J284">
        <v>7</v>
      </c>
      <c r="L284" t="s">
        <v>2242</v>
      </c>
      <c r="M284">
        <v>69</v>
      </c>
      <c r="N284">
        <v>1</v>
      </c>
      <c r="O284" t="s">
        <v>60</v>
      </c>
      <c r="P284" t="s">
        <v>2243</v>
      </c>
      <c r="R284" t="s">
        <v>2244</v>
      </c>
      <c r="Y284" t="b">
        <v>0</v>
      </c>
      <c r="Z284" t="b">
        <v>0</v>
      </c>
      <c r="AA284" t="b">
        <f t="shared" si="4"/>
        <v>0</v>
      </c>
      <c r="AB284" t="b">
        <v>0</v>
      </c>
    </row>
    <row r="285" spans="1:28" x14ac:dyDescent="0.25">
      <c r="A285">
        <v>76288</v>
      </c>
      <c r="B285" t="s">
        <v>25</v>
      </c>
      <c r="C285" t="s">
        <v>2245</v>
      </c>
      <c r="D285" t="s">
        <v>27</v>
      </c>
      <c r="E285" t="s">
        <v>2246</v>
      </c>
      <c r="F285" t="s">
        <v>2247</v>
      </c>
      <c r="G285">
        <v>1991</v>
      </c>
      <c r="H285" t="s">
        <v>2248</v>
      </c>
      <c r="I285" t="s">
        <v>2249</v>
      </c>
      <c r="J285">
        <v>7</v>
      </c>
      <c r="L285" t="s">
        <v>1883</v>
      </c>
      <c r="M285">
        <v>24</v>
      </c>
      <c r="N285">
        <v>5</v>
      </c>
      <c r="O285" t="s">
        <v>42</v>
      </c>
      <c r="P285" t="s">
        <v>2250</v>
      </c>
      <c r="Y285" t="b">
        <v>0</v>
      </c>
      <c r="Z285" t="b">
        <v>0</v>
      </c>
      <c r="AA285" t="b">
        <f t="shared" si="4"/>
        <v>0</v>
      </c>
      <c r="AB285" t="b">
        <v>1</v>
      </c>
    </row>
    <row r="286" spans="1:28" x14ac:dyDescent="0.25">
      <c r="A286">
        <v>6164943</v>
      </c>
      <c r="B286" t="s">
        <v>25</v>
      </c>
      <c r="C286" t="s">
        <v>2251</v>
      </c>
      <c r="D286" t="s">
        <v>45</v>
      </c>
      <c r="E286" t="s">
        <v>2252</v>
      </c>
      <c r="F286" t="s">
        <v>2253</v>
      </c>
      <c r="G286">
        <v>2012</v>
      </c>
      <c r="H286" t="s">
        <v>2254</v>
      </c>
      <c r="I286" t="s">
        <v>2255</v>
      </c>
      <c r="J286">
        <v>6</v>
      </c>
      <c r="O286" t="s">
        <v>76</v>
      </c>
      <c r="P286" t="s">
        <v>2256</v>
      </c>
      <c r="S286" t="s">
        <v>2257</v>
      </c>
      <c r="Y286" t="b">
        <v>0</v>
      </c>
      <c r="Z286" t="b">
        <v>0</v>
      </c>
      <c r="AA286" t="b">
        <f t="shared" si="4"/>
        <v>0</v>
      </c>
      <c r="AB286" t="b">
        <v>0</v>
      </c>
    </row>
    <row r="287" spans="1:28" x14ac:dyDescent="0.25">
      <c r="A287" t="s">
        <v>2258</v>
      </c>
      <c r="B287" t="s">
        <v>723</v>
      </c>
      <c r="C287" t="s">
        <v>2259</v>
      </c>
      <c r="D287" t="s">
        <v>27</v>
      </c>
      <c r="E287" t="s">
        <v>2260</v>
      </c>
      <c r="F287" t="s">
        <v>2261</v>
      </c>
      <c r="G287">
        <v>1984</v>
      </c>
      <c r="H287" t="s">
        <v>2262</v>
      </c>
      <c r="J287">
        <v>7</v>
      </c>
      <c r="L287" t="s">
        <v>2263</v>
      </c>
      <c r="M287">
        <v>6</v>
      </c>
      <c r="N287">
        <v>4</v>
      </c>
      <c r="O287" t="s">
        <v>1755</v>
      </c>
      <c r="P287" t="s">
        <v>2264</v>
      </c>
      <c r="Q287" t="s">
        <v>730</v>
      </c>
      <c r="R287" t="s">
        <v>2265</v>
      </c>
      <c r="W287" t="s">
        <v>723</v>
      </c>
      <c r="Y287" t="b">
        <v>0</v>
      </c>
      <c r="Z287" t="b">
        <v>0</v>
      </c>
      <c r="AA287" t="b">
        <f t="shared" si="4"/>
        <v>0</v>
      </c>
      <c r="AB287" t="b">
        <v>1</v>
      </c>
    </row>
    <row r="288" spans="1:28" x14ac:dyDescent="0.25">
      <c r="A288">
        <v>6242797</v>
      </c>
      <c r="B288" t="s">
        <v>25</v>
      </c>
      <c r="C288" t="s">
        <v>2266</v>
      </c>
      <c r="D288" t="s">
        <v>27</v>
      </c>
      <c r="E288" t="s">
        <v>2267</v>
      </c>
      <c r="F288" t="s">
        <v>2268</v>
      </c>
      <c r="G288">
        <v>2012</v>
      </c>
      <c r="H288" t="s">
        <v>2269</v>
      </c>
      <c r="I288" t="s">
        <v>2270</v>
      </c>
      <c r="J288">
        <v>7</v>
      </c>
      <c r="L288" t="s">
        <v>2271</v>
      </c>
      <c r="M288">
        <v>59</v>
      </c>
      <c r="N288">
        <v>7</v>
      </c>
      <c r="O288" t="s">
        <v>430</v>
      </c>
      <c r="P288" t="s">
        <v>2272</v>
      </c>
      <c r="Y288" t="b">
        <v>0</v>
      </c>
      <c r="Z288" t="b">
        <v>0</v>
      </c>
      <c r="AA288" t="b">
        <f t="shared" si="4"/>
        <v>0</v>
      </c>
      <c r="AB288" t="b">
        <v>0</v>
      </c>
    </row>
    <row r="289" spans="1:28" x14ac:dyDescent="0.25">
      <c r="A289">
        <v>485622</v>
      </c>
      <c r="B289" t="s">
        <v>25</v>
      </c>
      <c r="C289" t="s">
        <v>2273</v>
      </c>
      <c r="D289" t="s">
        <v>27</v>
      </c>
      <c r="E289" t="s">
        <v>2274</v>
      </c>
      <c r="F289" t="s">
        <v>2275</v>
      </c>
      <c r="G289">
        <v>1995</v>
      </c>
      <c r="H289" t="s">
        <v>2276</v>
      </c>
      <c r="I289" t="s">
        <v>2277</v>
      </c>
      <c r="J289">
        <v>7</v>
      </c>
      <c r="L289" t="s">
        <v>2278</v>
      </c>
      <c r="M289">
        <v>1</v>
      </c>
      <c r="N289">
        <v>4</v>
      </c>
      <c r="O289" t="s">
        <v>124</v>
      </c>
      <c r="P289" t="s">
        <v>2279</v>
      </c>
      <c r="Y289" t="b">
        <v>0</v>
      </c>
      <c r="Z289" t="b">
        <v>0</v>
      </c>
      <c r="AA289" t="b">
        <f t="shared" si="4"/>
        <v>0</v>
      </c>
      <c r="AB289" t="b">
        <v>1</v>
      </c>
    </row>
    <row r="290" spans="1:28" x14ac:dyDescent="0.25">
      <c r="A290" t="s">
        <v>2280</v>
      </c>
      <c r="B290" t="s">
        <v>54</v>
      </c>
      <c r="C290" t="s">
        <v>2281</v>
      </c>
      <c r="D290" t="s">
        <v>27</v>
      </c>
      <c r="E290" t="s">
        <v>2282</v>
      </c>
      <c r="F290" t="s">
        <v>2283</v>
      </c>
      <c r="G290">
        <v>1987</v>
      </c>
      <c r="H290" t="s">
        <v>2284</v>
      </c>
      <c r="J290">
        <v>7</v>
      </c>
      <c r="L290" t="s">
        <v>2285</v>
      </c>
      <c r="M290">
        <v>5</v>
      </c>
      <c r="N290">
        <v>3</v>
      </c>
      <c r="O290" t="s">
        <v>166</v>
      </c>
      <c r="P290" t="s">
        <v>2286</v>
      </c>
      <c r="R290" t="s">
        <v>2287</v>
      </c>
      <c r="Y290" t="b">
        <v>0</v>
      </c>
      <c r="Z290" t="b">
        <v>0</v>
      </c>
      <c r="AA290" t="b">
        <f t="shared" si="4"/>
        <v>0</v>
      </c>
      <c r="AB290" t="b">
        <v>1</v>
      </c>
    </row>
    <row r="291" spans="1:28" x14ac:dyDescent="0.25">
      <c r="A291" t="s">
        <v>2288</v>
      </c>
      <c r="B291" t="s">
        <v>723</v>
      </c>
      <c r="C291" t="s">
        <v>2289</v>
      </c>
      <c r="D291" t="s">
        <v>45</v>
      </c>
      <c r="E291" t="s">
        <v>2290</v>
      </c>
      <c r="F291" t="s">
        <v>2291</v>
      </c>
      <c r="G291">
        <v>2011</v>
      </c>
      <c r="H291" t="s">
        <v>2292</v>
      </c>
      <c r="I291" t="s">
        <v>2293</v>
      </c>
      <c r="J291">
        <v>6</v>
      </c>
      <c r="K291" t="s">
        <v>2294</v>
      </c>
      <c r="P291" t="s">
        <v>2295</v>
      </c>
      <c r="Q291" t="s">
        <v>730</v>
      </c>
      <c r="R291" t="s">
        <v>2296</v>
      </c>
      <c r="S291" t="s">
        <v>2297</v>
      </c>
      <c r="U291" t="s">
        <v>2298</v>
      </c>
      <c r="W291" t="s">
        <v>723</v>
      </c>
      <c r="Y291" t="b">
        <v>0</v>
      </c>
      <c r="Z291" t="b">
        <v>0</v>
      </c>
      <c r="AA291" t="b">
        <f t="shared" si="4"/>
        <v>0</v>
      </c>
      <c r="AB291" t="b">
        <v>0</v>
      </c>
    </row>
    <row r="292" spans="1:28" x14ac:dyDescent="0.25">
      <c r="A292" t="s">
        <v>2299</v>
      </c>
      <c r="B292" t="s">
        <v>186</v>
      </c>
      <c r="C292" t="s">
        <v>2289</v>
      </c>
      <c r="D292" t="s">
        <v>1116</v>
      </c>
      <c r="E292" t="s">
        <v>2300</v>
      </c>
      <c r="F292" t="s">
        <v>2301</v>
      </c>
      <c r="G292">
        <v>2011</v>
      </c>
      <c r="H292" t="s">
        <v>2302</v>
      </c>
      <c r="J292">
        <v>10</v>
      </c>
      <c r="L292" t="s">
        <v>2303</v>
      </c>
      <c r="P292" t="s">
        <v>1355</v>
      </c>
      <c r="R292" t="s">
        <v>2304</v>
      </c>
      <c r="Y292" t="b">
        <v>1</v>
      </c>
      <c r="Z292" t="b">
        <v>0</v>
      </c>
      <c r="AA292" t="b">
        <f t="shared" si="4"/>
        <v>0</v>
      </c>
      <c r="AB292" t="b">
        <v>0</v>
      </c>
    </row>
    <row r="293" spans="1:28" x14ac:dyDescent="0.25">
      <c r="A293" t="s">
        <v>2305</v>
      </c>
      <c r="B293" t="s">
        <v>54</v>
      </c>
      <c r="C293" t="s">
        <v>2306</v>
      </c>
      <c r="D293" t="s">
        <v>80</v>
      </c>
      <c r="E293" t="s">
        <v>2307</v>
      </c>
      <c r="F293" t="s">
        <v>2308</v>
      </c>
      <c r="G293">
        <v>1996</v>
      </c>
      <c r="H293" t="s">
        <v>2309</v>
      </c>
      <c r="J293">
        <v>5</v>
      </c>
      <c r="K293" t="s">
        <v>2310</v>
      </c>
      <c r="P293" t="s">
        <v>2311</v>
      </c>
      <c r="Q293" t="s">
        <v>2312</v>
      </c>
      <c r="R293" t="s">
        <v>2313</v>
      </c>
      <c r="S293" t="s">
        <v>2314</v>
      </c>
      <c r="V293" t="s">
        <v>2315</v>
      </c>
      <c r="W293" t="s">
        <v>2316</v>
      </c>
      <c r="Y293" t="b">
        <v>0</v>
      </c>
      <c r="Z293" t="b">
        <v>0</v>
      </c>
      <c r="AA293" t="b">
        <f t="shared" si="4"/>
        <v>0</v>
      </c>
      <c r="AB293" t="b">
        <v>1</v>
      </c>
    </row>
    <row r="294" spans="1:28" x14ac:dyDescent="0.25">
      <c r="A294">
        <v>7774446</v>
      </c>
      <c r="B294" t="s">
        <v>25</v>
      </c>
      <c r="C294" t="s">
        <v>2317</v>
      </c>
      <c r="D294" t="s">
        <v>45</v>
      </c>
      <c r="E294" t="s">
        <v>2318</v>
      </c>
      <c r="F294" t="s">
        <v>2319</v>
      </c>
      <c r="G294">
        <v>2016</v>
      </c>
      <c r="H294" t="s">
        <v>2320</v>
      </c>
      <c r="I294" t="s">
        <v>2321</v>
      </c>
      <c r="J294">
        <v>6</v>
      </c>
      <c r="O294" t="s">
        <v>472</v>
      </c>
      <c r="P294" t="s">
        <v>2322</v>
      </c>
      <c r="S294" t="s">
        <v>2323</v>
      </c>
      <c r="Y294" t="b">
        <v>0</v>
      </c>
      <c r="Z294" t="b">
        <v>0</v>
      </c>
      <c r="AA294" t="b">
        <f t="shared" si="4"/>
        <v>0</v>
      </c>
      <c r="AB294" t="b">
        <v>0</v>
      </c>
    </row>
    <row r="295" spans="1:28" x14ac:dyDescent="0.25">
      <c r="A295">
        <v>62726</v>
      </c>
      <c r="B295" t="s">
        <v>25</v>
      </c>
      <c r="C295" t="s">
        <v>2324</v>
      </c>
      <c r="D295" t="s">
        <v>27</v>
      </c>
      <c r="E295" t="s">
        <v>2325</v>
      </c>
      <c r="F295" t="s">
        <v>2326</v>
      </c>
      <c r="G295">
        <v>1990</v>
      </c>
      <c r="H295" t="s">
        <v>2327</v>
      </c>
      <c r="I295" t="s">
        <v>2328</v>
      </c>
      <c r="J295">
        <v>7</v>
      </c>
      <c r="L295" t="s">
        <v>429</v>
      </c>
      <c r="M295">
        <v>10</v>
      </c>
      <c r="N295">
        <v>6</v>
      </c>
      <c r="O295" t="s">
        <v>124</v>
      </c>
      <c r="P295" t="s">
        <v>2329</v>
      </c>
      <c r="Y295" t="b">
        <v>0</v>
      </c>
      <c r="Z295" t="b">
        <v>0</v>
      </c>
      <c r="AA295" t="b">
        <f t="shared" si="4"/>
        <v>0</v>
      </c>
      <c r="AB295" t="b">
        <v>1</v>
      </c>
    </row>
    <row r="296" spans="1:28" x14ac:dyDescent="0.25">
      <c r="A296">
        <v>6312946</v>
      </c>
      <c r="B296" t="s">
        <v>25</v>
      </c>
      <c r="C296" t="s">
        <v>2330</v>
      </c>
      <c r="D296" t="s">
        <v>27</v>
      </c>
      <c r="E296" t="s">
        <v>2331</v>
      </c>
      <c r="F296" t="s">
        <v>2332</v>
      </c>
      <c r="G296">
        <v>1986</v>
      </c>
      <c r="H296" t="s">
        <v>2333</v>
      </c>
      <c r="I296" t="s">
        <v>2334</v>
      </c>
      <c r="J296">
        <v>7</v>
      </c>
      <c r="L296" t="s">
        <v>40</v>
      </c>
      <c r="M296" t="s">
        <v>678</v>
      </c>
      <c r="N296">
        <v>2</v>
      </c>
      <c r="O296" t="s">
        <v>541</v>
      </c>
      <c r="P296" s="1" t="s">
        <v>2335</v>
      </c>
      <c r="Y296" t="b">
        <v>0</v>
      </c>
      <c r="Z296" t="b">
        <v>0</v>
      </c>
      <c r="AA296" t="b">
        <f t="shared" si="4"/>
        <v>0</v>
      </c>
      <c r="AB296" t="b">
        <v>1</v>
      </c>
    </row>
    <row r="297" spans="1:28" x14ac:dyDescent="0.25">
      <c r="A297" t="s">
        <v>2336</v>
      </c>
      <c r="B297" t="s">
        <v>54</v>
      </c>
      <c r="C297" t="s">
        <v>2337</v>
      </c>
      <c r="D297" t="s">
        <v>80</v>
      </c>
      <c r="E297" t="s">
        <v>2338</v>
      </c>
      <c r="F297" t="s">
        <v>2339</v>
      </c>
      <c r="G297">
        <v>1989</v>
      </c>
      <c r="H297" t="s">
        <v>2340</v>
      </c>
      <c r="J297">
        <v>5</v>
      </c>
      <c r="K297" t="s">
        <v>2341</v>
      </c>
      <c r="P297" t="s">
        <v>2342</v>
      </c>
      <c r="Q297" t="s">
        <v>438</v>
      </c>
      <c r="R297" t="s">
        <v>2343</v>
      </c>
      <c r="S297" t="s">
        <v>2344</v>
      </c>
      <c r="V297" t="s">
        <v>2338</v>
      </c>
      <c r="W297" t="s">
        <v>441</v>
      </c>
      <c r="Y297" t="b">
        <v>0</v>
      </c>
      <c r="Z297" t="b">
        <v>0</v>
      </c>
      <c r="AA297" t="b">
        <f t="shared" si="4"/>
        <v>0</v>
      </c>
      <c r="AB297" t="b">
        <v>1</v>
      </c>
    </row>
    <row r="298" spans="1:28" x14ac:dyDescent="0.25">
      <c r="A298">
        <v>1300413</v>
      </c>
      <c r="B298" t="s">
        <v>25</v>
      </c>
      <c r="C298" t="s">
        <v>2345</v>
      </c>
      <c r="D298" t="s">
        <v>45</v>
      </c>
      <c r="E298" t="s">
        <v>2346</v>
      </c>
      <c r="F298" t="s">
        <v>2347</v>
      </c>
      <c r="G298">
        <v>2004</v>
      </c>
      <c r="H298" t="s">
        <v>2348</v>
      </c>
      <c r="I298" t="s">
        <v>2349</v>
      </c>
      <c r="J298">
        <v>6</v>
      </c>
      <c r="O298" t="s">
        <v>42</v>
      </c>
      <c r="P298" t="s">
        <v>2350</v>
      </c>
      <c r="S298" t="s">
        <v>2351</v>
      </c>
      <c r="Y298" t="b">
        <v>0</v>
      </c>
      <c r="Z298" t="b">
        <v>0</v>
      </c>
      <c r="AA298" t="b">
        <f t="shared" si="4"/>
        <v>0</v>
      </c>
      <c r="AB298" t="b">
        <v>1</v>
      </c>
    </row>
    <row r="299" spans="1:28" x14ac:dyDescent="0.25">
      <c r="A299" t="s">
        <v>2352</v>
      </c>
      <c r="B299" t="s">
        <v>723</v>
      </c>
      <c r="C299" t="s">
        <v>2353</v>
      </c>
      <c r="D299" t="s">
        <v>27</v>
      </c>
      <c r="E299" t="s">
        <v>2354</v>
      </c>
      <c r="F299" t="s">
        <v>2355</v>
      </c>
      <c r="G299">
        <v>1985</v>
      </c>
      <c r="H299" t="s">
        <v>2356</v>
      </c>
      <c r="J299">
        <v>7</v>
      </c>
      <c r="L299" t="s">
        <v>2357</v>
      </c>
      <c r="M299">
        <v>28</v>
      </c>
      <c r="N299">
        <v>10</v>
      </c>
      <c r="O299" t="s">
        <v>1755</v>
      </c>
      <c r="P299" s="1" t="s">
        <v>2358</v>
      </c>
      <c r="Q299" t="s">
        <v>730</v>
      </c>
      <c r="R299" t="s">
        <v>2359</v>
      </c>
      <c r="W299" t="s">
        <v>723</v>
      </c>
      <c r="Y299" t="b">
        <v>0</v>
      </c>
      <c r="Z299" t="b">
        <v>0</v>
      </c>
      <c r="AA299" t="b">
        <f t="shared" si="4"/>
        <v>0</v>
      </c>
      <c r="AB299" t="b">
        <v>1</v>
      </c>
    </row>
    <row r="300" spans="1:28" x14ac:dyDescent="0.25">
      <c r="A300">
        <v>5388067</v>
      </c>
      <c r="B300" t="s">
        <v>25</v>
      </c>
      <c r="C300" t="s">
        <v>2360</v>
      </c>
      <c r="D300" t="s">
        <v>27</v>
      </c>
      <c r="E300" t="s">
        <v>2361</v>
      </c>
      <c r="F300" t="s">
        <v>2362</v>
      </c>
      <c r="G300">
        <v>1977</v>
      </c>
      <c r="H300" t="s">
        <v>2363</v>
      </c>
      <c r="J300">
        <v>7</v>
      </c>
      <c r="L300" t="s">
        <v>1139</v>
      </c>
      <c r="M300">
        <v>16</v>
      </c>
      <c r="N300">
        <v>1</v>
      </c>
      <c r="P300" t="s">
        <v>2364</v>
      </c>
      <c r="Y300" t="b">
        <v>0</v>
      </c>
      <c r="Z300" t="b">
        <v>0</v>
      </c>
      <c r="AA300" t="b">
        <f t="shared" si="4"/>
        <v>0</v>
      </c>
      <c r="AB300" t="b">
        <v>1</v>
      </c>
    </row>
    <row r="301" spans="1:28" x14ac:dyDescent="0.25">
      <c r="A301" t="s">
        <v>2365</v>
      </c>
      <c r="B301" t="s">
        <v>54</v>
      </c>
      <c r="C301" t="s">
        <v>2366</v>
      </c>
      <c r="D301" t="s">
        <v>27</v>
      </c>
      <c r="E301" t="s">
        <v>2367</v>
      </c>
      <c r="F301" t="s">
        <v>2368</v>
      </c>
      <c r="G301">
        <v>2017</v>
      </c>
      <c r="H301" t="s">
        <v>2369</v>
      </c>
      <c r="J301">
        <v>7</v>
      </c>
      <c r="L301" t="s">
        <v>2370</v>
      </c>
      <c r="M301">
        <v>18</v>
      </c>
      <c r="N301">
        <v>3</v>
      </c>
      <c r="O301" t="s">
        <v>166</v>
      </c>
      <c r="P301" t="s">
        <v>2371</v>
      </c>
      <c r="R301" t="s">
        <v>2372</v>
      </c>
      <c r="Y301" t="b">
        <v>0</v>
      </c>
      <c r="Z301" t="b">
        <v>0</v>
      </c>
      <c r="AA301" t="b">
        <f t="shared" si="4"/>
        <v>0</v>
      </c>
      <c r="AB301" t="b">
        <v>0</v>
      </c>
    </row>
    <row r="302" spans="1:28" x14ac:dyDescent="0.25">
      <c r="A302">
        <v>4624024</v>
      </c>
      <c r="B302" t="s">
        <v>25</v>
      </c>
      <c r="C302" t="s">
        <v>2373</v>
      </c>
      <c r="D302" t="s">
        <v>45</v>
      </c>
      <c r="E302" t="s">
        <v>2374</v>
      </c>
      <c r="F302" t="s">
        <v>2375</v>
      </c>
      <c r="G302">
        <v>2008</v>
      </c>
      <c r="H302" t="s">
        <v>2376</v>
      </c>
      <c r="I302" t="s">
        <v>2377</v>
      </c>
      <c r="J302">
        <v>6</v>
      </c>
      <c r="M302">
        <v>1</v>
      </c>
      <c r="O302" t="s">
        <v>472</v>
      </c>
      <c r="P302" t="s">
        <v>2378</v>
      </c>
      <c r="S302" t="s">
        <v>2379</v>
      </c>
      <c r="Y302" t="b">
        <v>0</v>
      </c>
      <c r="Z302" t="b">
        <v>0</v>
      </c>
      <c r="AA302" t="b">
        <f t="shared" si="4"/>
        <v>0</v>
      </c>
      <c r="AB302" t="b">
        <v>0</v>
      </c>
    </row>
    <row r="303" spans="1:28" x14ac:dyDescent="0.25">
      <c r="A303">
        <v>6472115</v>
      </c>
      <c r="B303" t="s">
        <v>25</v>
      </c>
      <c r="C303" t="s">
        <v>2380</v>
      </c>
      <c r="D303" t="s">
        <v>27</v>
      </c>
      <c r="E303" t="s">
        <v>2381</v>
      </c>
      <c r="F303" t="s">
        <v>2382</v>
      </c>
      <c r="G303">
        <v>2013</v>
      </c>
      <c r="H303" t="s">
        <v>2383</v>
      </c>
      <c r="I303" t="s">
        <v>2384</v>
      </c>
      <c r="J303">
        <v>7</v>
      </c>
      <c r="L303" t="s">
        <v>2385</v>
      </c>
      <c r="M303">
        <v>3</v>
      </c>
      <c r="N303">
        <v>1</v>
      </c>
      <c r="O303" t="s">
        <v>1219</v>
      </c>
      <c r="P303" s="1" t="s">
        <v>2386</v>
      </c>
      <c r="Y303" t="b">
        <v>0</v>
      </c>
      <c r="Z303" t="b">
        <v>0</v>
      </c>
      <c r="AA303" t="b">
        <f t="shared" si="4"/>
        <v>0</v>
      </c>
      <c r="AB303" t="b">
        <v>0</v>
      </c>
    </row>
    <row r="304" spans="1:28" x14ac:dyDescent="0.25">
      <c r="A304">
        <v>84876</v>
      </c>
      <c r="B304" t="s">
        <v>25</v>
      </c>
      <c r="C304" t="s">
        <v>2387</v>
      </c>
      <c r="D304" t="s">
        <v>27</v>
      </c>
      <c r="E304" t="s">
        <v>2388</v>
      </c>
      <c r="F304" t="s">
        <v>2389</v>
      </c>
      <c r="G304">
        <v>1991</v>
      </c>
      <c r="H304" t="s">
        <v>2390</v>
      </c>
      <c r="I304" t="s">
        <v>2391</v>
      </c>
      <c r="J304">
        <v>7</v>
      </c>
      <c r="L304" t="s">
        <v>1883</v>
      </c>
      <c r="M304">
        <v>24</v>
      </c>
      <c r="N304">
        <v>8</v>
      </c>
      <c r="O304" t="s">
        <v>50</v>
      </c>
      <c r="P304" t="s">
        <v>2392</v>
      </c>
      <c r="Y304" t="b">
        <v>0</v>
      </c>
      <c r="Z304" t="b">
        <v>0</v>
      </c>
      <c r="AA304" t="b">
        <f t="shared" si="4"/>
        <v>0</v>
      </c>
      <c r="AB304" t="b">
        <v>1</v>
      </c>
    </row>
    <row r="305" spans="1:28" x14ac:dyDescent="0.25">
      <c r="A305">
        <v>1253636</v>
      </c>
      <c r="B305" t="s">
        <v>25</v>
      </c>
      <c r="C305" t="s">
        <v>2393</v>
      </c>
      <c r="D305" t="s">
        <v>45</v>
      </c>
      <c r="E305" t="s">
        <v>2394</v>
      </c>
      <c r="F305" t="s">
        <v>2395</v>
      </c>
      <c r="G305">
        <v>2003</v>
      </c>
      <c r="H305" t="s">
        <v>2396</v>
      </c>
      <c r="I305" t="s">
        <v>2397</v>
      </c>
      <c r="J305">
        <v>6</v>
      </c>
      <c r="P305" t="s">
        <v>2398</v>
      </c>
      <c r="S305" t="s">
        <v>2399</v>
      </c>
      <c r="Y305" t="b">
        <v>0</v>
      </c>
      <c r="Z305" t="b">
        <v>0</v>
      </c>
      <c r="AA305" t="b">
        <f t="shared" si="4"/>
        <v>0</v>
      </c>
      <c r="AB305" t="b">
        <v>1</v>
      </c>
    </row>
    <row r="306" spans="1:28" x14ac:dyDescent="0.25">
      <c r="A306" t="s">
        <v>2400</v>
      </c>
      <c r="B306" t="s">
        <v>54</v>
      </c>
      <c r="C306" t="s">
        <v>2401</v>
      </c>
      <c r="D306" t="s">
        <v>80</v>
      </c>
      <c r="E306" t="s">
        <v>2402</v>
      </c>
      <c r="F306" t="s">
        <v>2403</v>
      </c>
      <c r="G306">
        <v>1996</v>
      </c>
      <c r="H306" t="s">
        <v>2404</v>
      </c>
      <c r="J306">
        <v>5</v>
      </c>
      <c r="K306" t="s">
        <v>2310</v>
      </c>
      <c r="P306" t="s">
        <v>2405</v>
      </c>
      <c r="Q306" t="s">
        <v>2312</v>
      </c>
      <c r="R306" t="s">
        <v>2406</v>
      </c>
      <c r="S306" t="s">
        <v>2314</v>
      </c>
      <c r="V306" t="s">
        <v>2315</v>
      </c>
      <c r="W306" t="s">
        <v>2316</v>
      </c>
      <c r="Y306" t="b">
        <v>0</v>
      </c>
      <c r="Z306" t="b">
        <v>0</v>
      </c>
      <c r="AA306" t="b">
        <f t="shared" si="4"/>
        <v>0</v>
      </c>
      <c r="AB306" t="b">
        <v>1</v>
      </c>
    </row>
    <row r="307" spans="1:28" x14ac:dyDescent="0.25">
      <c r="A307">
        <v>6007780</v>
      </c>
      <c r="B307" t="s">
        <v>25</v>
      </c>
      <c r="C307" t="s">
        <v>2407</v>
      </c>
      <c r="D307" t="s">
        <v>45</v>
      </c>
      <c r="E307" t="s">
        <v>2408</v>
      </c>
      <c r="F307" t="s">
        <v>2409</v>
      </c>
      <c r="G307">
        <v>2011</v>
      </c>
      <c r="H307" t="s">
        <v>2410</v>
      </c>
      <c r="I307" t="s">
        <v>2411</v>
      </c>
      <c r="J307">
        <v>6</v>
      </c>
      <c r="O307" t="s">
        <v>50</v>
      </c>
      <c r="P307" t="s">
        <v>2412</v>
      </c>
      <c r="S307" t="s">
        <v>2413</v>
      </c>
      <c r="Y307" t="b">
        <v>0</v>
      </c>
      <c r="Z307" t="b">
        <v>0</v>
      </c>
      <c r="AA307" t="b">
        <f t="shared" si="4"/>
        <v>0</v>
      </c>
      <c r="AB307" t="b">
        <v>0</v>
      </c>
    </row>
    <row r="308" spans="1:28" x14ac:dyDescent="0.25">
      <c r="A308" t="s">
        <v>2414</v>
      </c>
      <c r="B308" t="s">
        <v>54</v>
      </c>
      <c r="C308" t="s">
        <v>2415</v>
      </c>
      <c r="D308" t="s">
        <v>80</v>
      </c>
      <c r="E308" t="s">
        <v>2416</v>
      </c>
      <c r="F308" t="s">
        <v>2417</v>
      </c>
      <c r="G308">
        <v>2009</v>
      </c>
      <c r="H308" t="s">
        <v>2418</v>
      </c>
      <c r="J308">
        <v>5</v>
      </c>
      <c r="K308" t="s">
        <v>2419</v>
      </c>
      <c r="P308" t="s">
        <v>2420</v>
      </c>
      <c r="Q308" t="s">
        <v>86</v>
      </c>
      <c r="R308" t="s">
        <v>2421</v>
      </c>
      <c r="S308" t="s">
        <v>2422</v>
      </c>
      <c r="V308" t="s">
        <v>2423</v>
      </c>
      <c r="W308" t="s">
        <v>90</v>
      </c>
      <c r="Y308" t="b">
        <v>0</v>
      </c>
      <c r="Z308" t="b">
        <v>0</v>
      </c>
      <c r="AA308" t="b">
        <f t="shared" si="4"/>
        <v>0</v>
      </c>
      <c r="AB308" t="b">
        <v>0</v>
      </c>
    </row>
    <row r="309" spans="1:28" x14ac:dyDescent="0.25">
      <c r="A309">
        <v>2020</v>
      </c>
      <c r="B309" t="s">
        <v>25</v>
      </c>
      <c r="C309" t="s">
        <v>2424</v>
      </c>
      <c r="D309" t="s">
        <v>27</v>
      </c>
      <c r="E309" t="s">
        <v>2425</v>
      </c>
      <c r="F309" t="s">
        <v>2426</v>
      </c>
      <c r="G309">
        <v>1988</v>
      </c>
      <c r="H309" t="s">
        <v>2427</v>
      </c>
      <c r="I309" t="s">
        <v>2428</v>
      </c>
      <c r="J309">
        <v>7</v>
      </c>
      <c r="L309" t="s">
        <v>2429</v>
      </c>
      <c r="M309">
        <v>5</v>
      </c>
      <c r="N309">
        <v>3</v>
      </c>
      <c r="O309" t="s">
        <v>42</v>
      </c>
      <c r="P309" s="2">
        <v>44105</v>
      </c>
      <c r="Y309" t="b">
        <v>0</v>
      </c>
      <c r="Z309" t="b">
        <v>0</v>
      </c>
      <c r="AA309" t="b">
        <f t="shared" si="4"/>
        <v>0</v>
      </c>
      <c r="AB309" t="b">
        <v>1</v>
      </c>
    </row>
    <row r="310" spans="1:28" x14ac:dyDescent="0.25">
      <c r="A310">
        <v>170212</v>
      </c>
      <c r="B310" t="s">
        <v>25</v>
      </c>
      <c r="C310" t="s">
        <v>2430</v>
      </c>
      <c r="D310" t="s">
        <v>45</v>
      </c>
      <c r="E310" t="s">
        <v>2431</v>
      </c>
      <c r="F310" t="s">
        <v>2432</v>
      </c>
      <c r="G310">
        <v>1991</v>
      </c>
      <c r="H310" t="s">
        <v>2433</v>
      </c>
      <c r="I310" t="s">
        <v>2434</v>
      </c>
      <c r="J310">
        <v>6</v>
      </c>
      <c r="O310" t="s">
        <v>166</v>
      </c>
      <c r="P310" t="s">
        <v>2435</v>
      </c>
      <c r="S310" t="s">
        <v>2436</v>
      </c>
      <c r="Y310" t="b">
        <v>0</v>
      </c>
      <c r="Z310" t="b">
        <v>0</v>
      </c>
      <c r="AA310" t="b">
        <f t="shared" si="4"/>
        <v>0</v>
      </c>
      <c r="AB310" t="b">
        <v>1</v>
      </c>
    </row>
    <row r="311" spans="1:28" x14ac:dyDescent="0.25">
      <c r="A311">
        <v>7173939</v>
      </c>
      <c r="B311" t="s">
        <v>25</v>
      </c>
      <c r="C311" t="s">
        <v>2437</v>
      </c>
      <c r="D311" t="s">
        <v>45</v>
      </c>
      <c r="E311" t="s">
        <v>2438</v>
      </c>
      <c r="F311" t="s">
        <v>2439</v>
      </c>
      <c r="G311">
        <v>2015</v>
      </c>
      <c r="H311" t="s">
        <v>2440</v>
      </c>
      <c r="I311" t="s">
        <v>2441</v>
      </c>
      <c r="J311">
        <v>6</v>
      </c>
      <c r="O311" t="s">
        <v>42</v>
      </c>
      <c r="P311" t="s">
        <v>2442</v>
      </c>
      <c r="S311" t="s">
        <v>2443</v>
      </c>
      <c r="Y311" t="b">
        <v>0</v>
      </c>
      <c r="Z311" t="b">
        <v>0</v>
      </c>
      <c r="AA311" t="b">
        <f t="shared" si="4"/>
        <v>0</v>
      </c>
      <c r="AB311" t="b">
        <v>0</v>
      </c>
    </row>
    <row r="312" spans="1:28" x14ac:dyDescent="0.25">
      <c r="A312" t="s">
        <v>2444</v>
      </c>
      <c r="B312" t="s">
        <v>54</v>
      </c>
      <c r="C312" t="s">
        <v>2445</v>
      </c>
      <c r="D312" t="s">
        <v>27</v>
      </c>
      <c r="E312" t="s">
        <v>2446</v>
      </c>
      <c r="F312" t="s">
        <v>2447</v>
      </c>
      <c r="G312">
        <v>2013</v>
      </c>
      <c r="H312" t="s">
        <v>2448</v>
      </c>
      <c r="J312">
        <v>7</v>
      </c>
      <c r="L312" t="s">
        <v>897</v>
      </c>
      <c r="M312">
        <v>41</v>
      </c>
      <c r="N312">
        <v>6</v>
      </c>
      <c r="O312" t="s">
        <v>124</v>
      </c>
      <c r="P312" t="s">
        <v>2449</v>
      </c>
      <c r="R312" t="s">
        <v>2450</v>
      </c>
      <c r="Y312" t="b">
        <v>0</v>
      </c>
      <c r="Z312" t="b">
        <v>0</v>
      </c>
      <c r="AA312" t="b">
        <f t="shared" si="4"/>
        <v>0</v>
      </c>
      <c r="AB312" t="b">
        <v>0</v>
      </c>
    </row>
    <row r="313" spans="1:28" x14ac:dyDescent="0.25">
      <c r="A313" t="s">
        <v>2451</v>
      </c>
      <c r="B313" t="s">
        <v>151</v>
      </c>
      <c r="C313" t="s">
        <v>2452</v>
      </c>
      <c r="D313" t="s">
        <v>27</v>
      </c>
      <c r="E313" t="s">
        <v>2453</v>
      </c>
      <c r="F313" t="s">
        <v>2454</v>
      </c>
      <c r="G313">
        <v>1986</v>
      </c>
      <c r="H313" t="s">
        <v>2455</v>
      </c>
      <c r="J313">
        <v>7</v>
      </c>
      <c r="L313" t="s">
        <v>1747</v>
      </c>
      <c r="M313">
        <v>11</v>
      </c>
      <c r="N313">
        <v>1</v>
      </c>
      <c r="P313" t="s">
        <v>2456</v>
      </c>
      <c r="R313" t="s">
        <v>2457</v>
      </c>
      <c r="Y313" t="b">
        <v>0</v>
      </c>
      <c r="Z313" t="b">
        <v>0</v>
      </c>
      <c r="AA313" t="b">
        <f t="shared" si="4"/>
        <v>0</v>
      </c>
      <c r="AB313" t="b">
        <v>1</v>
      </c>
    </row>
    <row r="314" spans="1:28" x14ac:dyDescent="0.25">
      <c r="A314" t="s">
        <v>2458</v>
      </c>
      <c r="B314" t="s">
        <v>54</v>
      </c>
      <c r="C314" t="s">
        <v>2459</v>
      </c>
      <c r="D314" t="s">
        <v>80</v>
      </c>
      <c r="E314" t="s">
        <v>2460</v>
      </c>
      <c r="F314" t="s">
        <v>2461</v>
      </c>
      <c r="G314">
        <v>1991</v>
      </c>
      <c r="H314" t="s">
        <v>2462</v>
      </c>
      <c r="J314">
        <v>5</v>
      </c>
      <c r="K314" t="s">
        <v>2463</v>
      </c>
      <c r="P314" t="s">
        <v>2464</v>
      </c>
      <c r="Q314" t="s">
        <v>86</v>
      </c>
      <c r="R314" t="s">
        <v>2465</v>
      </c>
      <c r="S314" t="s">
        <v>2466</v>
      </c>
      <c r="V314" t="s">
        <v>2460</v>
      </c>
      <c r="W314" t="s">
        <v>90</v>
      </c>
      <c r="Y314" t="b">
        <v>0</v>
      </c>
      <c r="Z314" t="b">
        <v>0</v>
      </c>
      <c r="AA314" t="b">
        <f t="shared" si="4"/>
        <v>0</v>
      </c>
      <c r="AB314" t="b">
        <v>1</v>
      </c>
    </row>
    <row r="315" spans="1:28" x14ac:dyDescent="0.25">
      <c r="A315" t="s">
        <v>2467</v>
      </c>
      <c r="B315" t="s">
        <v>723</v>
      </c>
      <c r="C315" t="s">
        <v>2468</v>
      </c>
      <c r="D315" t="s">
        <v>27</v>
      </c>
      <c r="E315" t="s">
        <v>2469</v>
      </c>
      <c r="F315" t="s">
        <v>2470</v>
      </c>
      <c r="G315">
        <v>2007</v>
      </c>
      <c r="H315" t="s">
        <v>2471</v>
      </c>
      <c r="I315" t="s">
        <v>2472</v>
      </c>
      <c r="J315">
        <v>7</v>
      </c>
      <c r="L315" t="s">
        <v>2473</v>
      </c>
      <c r="M315">
        <v>6</v>
      </c>
      <c r="N315">
        <v>1</v>
      </c>
      <c r="O315" t="s">
        <v>2474</v>
      </c>
      <c r="Q315" t="s">
        <v>730</v>
      </c>
      <c r="R315" t="s">
        <v>2475</v>
      </c>
      <c r="W315" t="s">
        <v>723</v>
      </c>
      <c r="Y315" t="b">
        <v>0</v>
      </c>
      <c r="Z315" t="b">
        <v>0</v>
      </c>
      <c r="AA315" t="b">
        <f t="shared" si="4"/>
        <v>0</v>
      </c>
      <c r="AB315" t="b">
        <v>0</v>
      </c>
    </row>
    <row r="316" spans="1:28" x14ac:dyDescent="0.25">
      <c r="A316" t="s">
        <v>2476</v>
      </c>
      <c r="B316" t="s">
        <v>723</v>
      </c>
      <c r="C316" t="s">
        <v>2477</v>
      </c>
      <c r="D316" t="s">
        <v>45</v>
      </c>
      <c r="E316" t="s">
        <v>2478</v>
      </c>
      <c r="F316" t="s">
        <v>2479</v>
      </c>
      <c r="G316">
        <v>2004</v>
      </c>
      <c r="H316" t="s">
        <v>2480</v>
      </c>
      <c r="I316" t="s">
        <v>2481</v>
      </c>
      <c r="J316">
        <v>6</v>
      </c>
      <c r="K316" t="s">
        <v>2482</v>
      </c>
      <c r="P316" t="s">
        <v>2483</v>
      </c>
      <c r="Q316" t="s">
        <v>730</v>
      </c>
      <c r="R316" t="s">
        <v>2484</v>
      </c>
      <c r="S316" t="s">
        <v>2485</v>
      </c>
      <c r="U316" t="s">
        <v>2486</v>
      </c>
      <c r="W316" t="s">
        <v>723</v>
      </c>
      <c r="Y316" t="b">
        <v>0</v>
      </c>
      <c r="Z316" t="b">
        <v>0</v>
      </c>
      <c r="AA316" t="b">
        <f t="shared" si="4"/>
        <v>0</v>
      </c>
      <c r="AB316" t="b">
        <v>1</v>
      </c>
    </row>
    <row r="317" spans="1:28" x14ac:dyDescent="0.25">
      <c r="A317" t="s">
        <v>2487</v>
      </c>
      <c r="B317" t="s">
        <v>723</v>
      </c>
      <c r="C317" t="s">
        <v>2488</v>
      </c>
      <c r="D317" t="s">
        <v>27</v>
      </c>
      <c r="E317" t="s">
        <v>2478</v>
      </c>
      <c r="F317" t="s">
        <v>2479</v>
      </c>
      <c r="G317">
        <v>2004</v>
      </c>
      <c r="H317" t="s">
        <v>2480</v>
      </c>
      <c r="I317" t="s">
        <v>2481</v>
      </c>
      <c r="J317">
        <v>7</v>
      </c>
      <c r="L317" t="s">
        <v>2489</v>
      </c>
      <c r="M317">
        <v>39</v>
      </c>
      <c r="N317">
        <v>7</v>
      </c>
      <c r="O317" t="s">
        <v>68</v>
      </c>
      <c r="P317" t="s">
        <v>2483</v>
      </c>
      <c r="Q317" t="s">
        <v>730</v>
      </c>
      <c r="R317" t="s">
        <v>2490</v>
      </c>
      <c r="W317" t="s">
        <v>723</v>
      </c>
      <c r="Y317" t="b">
        <v>0</v>
      </c>
      <c r="Z317" t="b">
        <v>0</v>
      </c>
      <c r="AA317" t="b">
        <f t="shared" si="4"/>
        <v>0</v>
      </c>
      <c r="AB317" t="b">
        <v>1</v>
      </c>
    </row>
    <row r="318" spans="1:28" x14ac:dyDescent="0.25">
      <c r="A318" t="s">
        <v>2491</v>
      </c>
      <c r="B318" t="s">
        <v>186</v>
      </c>
      <c r="D318" t="s">
        <v>1116</v>
      </c>
      <c r="E318" t="s">
        <v>2492</v>
      </c>
      <c r="F318" t="s">
        <v>2493</v>
      </c>
      <c r="G318">
        <v>2004</v>
      </c>
      <c r="H318" t="s">
        <v>2494</v>
      </c>
      <c r="J318">
        <v>10</v>
      </c>
      <c r="L318" t="s">
        <v>2495</v>
      </c>
      <c r="P318" t="s">
        <v>2496</v>
      </c>
      <c r="R318" t="s">
        <v>2497</v>
      </c>
      <c r="Y318" t="b">
        <v>1</v>
      </c>
      <c r="Z318" t="b">
        <v>1</v>
      </c>
      <c r="AA318" t="b">
        <f t="shared" si="4"/>
        <v>0</v>
      </c>
      <c r="AB318" t="b">
        <v>1</v>
      </c>
    </row>
    <row r="319" spans="1:28" x14ac:dyDescent="0.25">
      <c r="A319" t="s">
        <v>2491</v>
      </c>
      <c r="B319" t="s">
        <v>186</v>
      </c>
      <c r="D319" t="s">
        <v>27</v>
      </c>
      <c r="E319" t="s">
        <v>2492</v>
      </c>
      <c r="F319" t="s">
        <v>2493</v>
      </c>
      <c r="G319">
        <v>2004</v>
      </c>
      <c r="H319" t="s">
        <v>2494</v>
      </c>
      <c r="J319">
        <v>7</v>
      </c>
      <c r="L319" t="s">
        <v>2498</v>
      </c>
      <c r="M319">
        <v>39</v>
      </c>
      <c r="N319">
        <v>7</v>
      </c>
      <c r="P319" t="s">
        <v>2496</v>
      </c>
      <c r="R319" t="s">
        <v>2499</v>
      </c>
      <c r="Y319" t="b">
        <v>0</v>
      </c>
      <c r="Z319" t="b">
        <v>1</v>
      </c>
      <c r="AA319" t="b">
        <f t="shared" si="4"/>
        <v>0</v>
      </c>
      <c r="AB319" t="b">
        <v>1</v>
      </c>
    </row>
    <row r="320" spans="1:28" x14ac:dyDescent="0.25">
      <c r="A320" t="s">
        <v>2500</v>
      </c>
      <c r="B320" t="s">
        <v>54</v>
      </c>
      <c r="C320" t="s">
        <v>2501</v>
      </c>
      <c r="D320" t="s">
        <v>80</v>
      </c>
      <c r="E320" t="s">
        <v>2502</v>
      </c>
      <c r="F320" t="s">
        <v>2503</v>
      </c>
      <c r="G320">
        <v>1996</v>
      </c>
      <c r="H320" t="s">
        <v>2504</v>
      </c>
      <c r="J320">
        <v>5</v>
      </c>
      <c r="K320" t="s">
        <v>2505</v>
      </c>
      <c r="P320" t="s">
        <v>2506</v>
      </c>
      <c r="Q320" t="s">
        <v>86</v>
      </c>
      <c r="R320" t="s">
        <v>2507</v>
      </c>
      <c r="S320" t="s">
        <v>2508</v>
      </c>
      <c r="V320" t="s">
        <v>2509</v>
      </c>
      <c r="W320" t="s">
        <v>90</v>
      </c>
      <c r="Y320" t="b">
        <v>0</v>
      </c>
      <c r="Z320" t="b">
        <v>0</v>
      </c>
      <c r="AA320" t="b">
        <f t="shared" si="4"/>
        <v>0</v>
      </c>
      <c r="AB320" t="b">
        <v>1</v>
      </c>
    </row>
    <row r="321" spans="1:28" x14ac:dyDescent="0.25">
      <c r="A321" t="s">
        <v>2510</v>
      </c>
      <c r="B321" t="s">
        <v>151</v>
      </c>
      <c r="C321" t="s">
        <v>2511</v>
      </c>
      <c r="D321" t="s">
        <v>27</v>
      </c>
      <c r="E321" t="s">
        <v>2512</v>
      </c>
      <c r="F321" t="s">
        <v>2513</v>
      </c>
      <c r="G321">
        <v>1990</v>
      </c>
      <c r="H321" t="s">
        <v>2514</v>
      </c>
      <c r="I321" t="s">
        <v>2515</v>
      </c>
      <c r="J321">
        <v>7</v>
      </c>
      <c r="L321" t="s">
        <v>174</v>
      </c>
      <c r="M321">
        <v>14</v>
      </c>
      <c r="N321">
        <v>1</v>
      </c>
      <c r="P321" s="1" t="s">
        <v>2516</v>
      </c>
      <c r="R321" t="s">
        <v>2517</v>
      </c>
      <c r="Y321" t="b">
        <v>0</v>
      </c>
      <c r="Z321" t="b">
        <v>0</v>
      </c>
      <c r="AA321" t="b">
        <f t="shared" si="4"/>
        <v>0</v>
      </c>
      <c r="AB321" t="b">
        <v>1</v>
      </c>
    </row>
    <row r="322" spans="1:28" x14ac:dyDescent="0.25">
      <c r="A322" t="s">
        <v>2518</v>
      </c>
      <c r="B322" t="s">
        <v>151</v>
      </c>
      <c r="C322" t="s">
        <v>2519</v>
      </c>
      <c r="D322" t="s">
        <v>27</v>
      </c>
      <c r="E322" t="s">
        <v>2520</v>
      </c>
      <c r="F322" t="s">
        <v>2521</v>
      </c>
      <c r="G322">
        <v>1992</v>
      </c>
      <c r="H322" t="s">
        <v>2522</v>
      </c>
      <c r="I322" t="s">
        <v>2523</v>
      </c>
      <c r="J322">
        <v>7</v>
      </c>
      <c r="L322" t="s">
        <v>701</v>
      </c>
      <c r="M322">
        <v>34</v>
      </c>
      <c r="N322">
        <v>8</v>
      </c>
      <c r="P322" t="s">
        <v>2524</v>
      </c>
      <c r="R322" t="s">
        <v>2525</v>
      </c>
      <c r="Y322" t="b">
        <v>0</v>
      </c>
      <c r="Z322" t="b">
        <v>0</v>
      </c>
      <c r="AA322" t="b">
        <f t="shared" si="4"/>
        <v>0</v>
      </c>
      <c r="AB322" t="b">
        <v>1</v>
      </c>
    </row>
    <row r="323" spans="1:28" x14ac:dyDescent="0.25">
      <c r="A323" t="s">
        <v>2526</v>
      </c>
      <c r="B323" t="s">
        <v>54</v>
      </c>
      <c r="C323" t="s">
        <v>2527</v>
      </c>
      <c r="D323" t="s">
        <v>80</v>
      </c>
      <c r="E323" t="s">
        <v>2528</v>
      </c>
      <c r="F323" t="s">
        <v>2529</v>
      </c>
      <c r="G323">
        <v>2010</v>
      </c>
      <c r="H323" t="s">
        <v>2530</v>
      </c>
      <c r="J323">
        <v>5</v>
      </c>
      <c r="K323" t="s">
        <v>2531</v>
      </c>
      <c r="P323" t="s">
        <v>2532</v>
      </c>
      <c r="Q323" t="s">
        <v>86</v>
      </c>
      <c r="R323" t="s">
        <v>2533</v>
      </c>
      <c r="S323" t="s">
        <v>2534</v>
      </c>
      <c r="V323" t="s">
        <v>2535</v>
      </c>
      <c r="W323" t="s">
        <v>90</v>
      </c>
      <c r="Y323" t="b">
        <v>0</v>
      </c>
      <c r="Z323" t="b">
        <v>0</v>
      </c>
      <c r="AA323" t="b">
        <f t="shared" si="4"/>
        <v>0</v>
      </c>
      <c r="AB323" t="b">
        <v>0</v>
      </c>
    </row>
    <row r="324" spans="1:28" x14ac:dyDescent="0.25">
      <c r="A324" t="s">
        <v>2536</v>
      </c>
      <c r="B324" t="s">
        <v>151</v>
      </c>
      <c r="C324" t="s">
        <v>2537</v>
      </c>
      <c r="D324" t="s">
        <v>27</v>
      </c>
      <c r="E324" t="s">
        <v>2538</v>
      </c>
      <c r="F324" t="s">
        <v>2539</v>
      </c>
      <c r="G324">
        <v>1982</v>
      </c>
      <c r="H324" t="s">
        <v>2540</v>
      </c>
      <c r="I324" t="s">
        <v>2541</v>
      </c>
      <c r="J324">
        <v>7</v>
      </c>
      <c r="L324" t="s">
        <v>1747</v>
      </c>
      <c r="M324">
        <v>7</v>
      </c>
      <c r="N324">
        <v>1</v>
      </c>
      <c r="P324" s="2">
        <v>44136</v>
      </c>
      <c r="R324" t="s">
        <v>2542</v>
      </c>
      <c r="Y324" t="b">
        <v>0</v>
      </c>
      <c r="Z324" t="b">
        <v>0</v>
      </c>
      <c r="AA324" t="b">
        <f t="shared" si="4"/>
        <v>0</v>
      </c>
      <c r="AB324" t="b">
        <v>1</v>
      </c>
    </row>
    <row r="325" spans="1:28" x14ac:dyDescent="0.25">
      <c r="A325">
        <v>4400379</v>
      </c>
      <c r="B325" t="s">
        <v>25</v>
      </c>
      <c r="C325" t="s">
        <v>2543</v>
      </c>
      <c r="D325" t="s">
        <v>45</v>
      </c>
      <c r="E325" t="s">
        <v>2544</v>
      </c>
      <c r="F325" t="s">
        <v>2545</v>
      </c>
      <c r="G325">
        <v>2007</v>
      </c>
      <c r="H325" t="s">
        <v>2546</v>
      </c>
      <c r="I325" t="s">
        <v>2547</v>
      </c>
      <c r="J325">
        <v>6</v>
      </c>
      <c r="O325" t="s">
        <v>472</v>
      </c>
      <c r="P325" t="s">
        <v>2548</v>
      </c>
      <c r="S325" t="s">
        <v>2549</v>
      </c>
      <c r="Y325" t="b">
        <v>0</v>
      </c>
      <c r="Z325" t="b">
        <v>0</v>
      </c>
      <c r="AA325" t="b">
        <f t="shared" ref="AA325:AA388" si="5">H325=""</f>
        <v>0</v>
      </c>
      <c r="AB325" t="b">
        <v>0</v>
      </c>
    </row>
    <row r="326" spans="1:28" x14ac:dyDescent="0.25">
      <c r="A326" t="s">
        <v>2550</v>
      </c>
      <c r="B326" t="s">
        <v>151</v>
      </c>
      <c r="C326" t="s">
        <v>2551</v>
      </c>
      <c r="D326" t="s">
        <v>27</v>
      </c>
      <c r="E326" t="s">
        <v>2552</v>
      </c>
      <c r="F326" t="s">
        <v>2553</v>
      </c>
      <c r="G326">
        <v>1987</v>
      </c>
      <c r="H326" t="s">
        <v>2554</v>
      </c>
      <c r="J326">
        <v>7</v>
      </c>
      <c r="L326" t="s">
        <v>462</v>
      </c>
      <c r="M326">
        <v>21</v>
      </c>
      <c r="N326" t="s">
        <v>463</v>
      </c>
      <c r="P326" t="s">
        <v>287</v>
      </c>
      <c r="R326" t="s">
        <v>2555</v>
      </c>
      <c r="Y326" t="b">
        <v>0</v>
      </c>
      <c r="Z326" t="b">
        <v>0</v>
      </c>
      <c r="AA326" t="b">
        <f t="shared" si="5"/>
        <v>0</v>
      </c>
      <c r="AB326" t="b">
        <v>1</v>
      </c>
    </row>
    <row r="327" spans="1:28" x14ac:dyDescent="0.25">
      <c r="A327">
        <v>1469994</v>
      </c>
      <c r="B327" t="s">
        <v>25</v>
      </c>
      <c r="C327" t="s">
        <v>2556</v>
      </c>
      <c r="D327" t="s">
        <v>45</v>
      </c>
      <c r="E327" t="s">
        <v>2557</v>
      </c>
      <c r="F327" t="s">
        <v>2558</v>
      </c>
      <c r="G327">
        <v>2005</v>
      </c>
      <c r="H327" t="s">
        <v>2559</v>
      </c>
      <c r="I327" t="s">
        <v>2560</v>
      </c>
      <c r="J327">
        <v>6</v>
      </c>
      <c r="O327" t="s">
        <v>430</v>
      </c>
      <c r="P327" s="2">
        <v>43709</v>
      </c>
      <c r="S327" t="s">
        <v>2561</v>
      </c>
      <c r="Y327" t="b">
        <v>0</v>
      </c>
      <c r="Z327" t="b">
        <v>0</v>
      </c>
      <c r="AA327" t="b">
        <f t="shared" si="5"/>
        <v>0</v>
      </c>
      <c r="AB327" t="b">
        <v>1</v>
      </c>
    </row>
    <row r="328" spans="1:28" x14ac:dyDescent="0.25">
      <c r="A328">
        <v>1676348</v>
      </c>
      <c r="B328" t="s">
        <v>25</v>
      </c>
      <c r="C328" t="s">
        <v>2562</v>
      </c>
      <c r="D328" t="s">
        <v>27</v>
      </c>
      <c r="E328" t="s">
        <v>2563</v>
      </c>
      <c r="F328" t="s">
        <v>2564</v>
      </c>
      <c r="G328">
        <v>1984</v>
      </c>
      <c r="H328" t="s">
        <v>2565</v>
      </c>
      <c r="I328" t="s">
        <v>2566</v>
      </c>
      <c r="J328">
        <v>7</v>
      </c>
      <c r="L328" t="s">
        <v>32</v>
      </c>
      <c r="M328" t="s">
        <v>2567</v>
      </c>
      <c r="N328">
        <v>10</v>
      </c>
      <c r="O328" t="s">
        <v>33</v>
      </c>
      <c r="P328" t="s">
        <v>2568</v>
      </c>
      <c r="Y328" t="b">
        <v>0</v>
      </c>
      <c r="Z328" t="b">
        <v>0</v>
      </c>
      <c r="AA328" t="b">
        <f t="shared" si="5"/>
        <v>0</v>
      </c>
      <c r="AB328" t="b">
        <v>1</v>
      </c>
    </row>
    <row r="329" spans="1:28" x14ac:dyDescent="0.25">
      <c r="A329">
        <v>139447</v>
      </c>
      <c r="B329" t="s">
        <v>25</v>
      </c>
      <c r="C329" t="s">
        <v>2569</v>
      </c>
      <c r="D329" t="s">
        <v>45</v>
      </c>
      <c r="E329" t="s">
        <v>2570</v>
      </c>
      <c r="F329" t="s">
        <v>2571</v>
      </c>
      <c r="G329">
        <v>1990</v>
      </c>
      <c r="H329" t="s">
        <v>2572</v>
      </c>
      <c r="I329" t="s">
        <v>2573</v>
      </c>
      <c r="J329">
        <v>6</v>
      </c>
      <c r="O329" t="s">
        <v>33</v>
      </c>
      <c r="P329" t="s">
        <v>2574</v>
      </c>
      <c r="S329" t="s">
        <v>2575</v>
      </c>
      <c r="Y329" t="b">
        <v>0</v>
      </c>
      <c r="Z329" t="b">
        <v>0</v>
      </c>
      <c r="AA329" t="b">
        <f t="shared" si="5"/>
        <v>0</v>
      </c>
      <c r="AB329" t="b">
        <v>1</v>
      </c>
    </row>
    <row r="330" spans="1:28" x14ac:dyDescent="0.25">
      <c r="A330">
        <v>1454203</v>
      </c>
      <c r="B330" t="s">
        <v>25</v>
      </c>
      <c r="C330" t="s">
        <v>2576</v>
      </c>
      <c r="D330" t="s">
        <v>27</v>
      </c>
      <c r="E330" t="s">
        <v>2577</v>
      </c>
      <c r="F330" t="s">
        <v>2578</v>
      </c>
      <c r="G330">
        <v>2005</v>
      </c>
      <c r="H330" t="s">
        <v>2579</v>
      </c>
      <c r="I330" t="s">
        <v>2580</v>
      </c>
      <c r="J330">
        <v>7</v>
      </c>
      <c r="L330" t="s">
        <v>1448</v>
      </c>
      <c r="M330">
        <v>152</v>
      </c>
      <c r="N330">
        <v>2</v>
      </c>
      <c r="O330" t="s">
        <v>60</v>
      </c>
      <c r="P330" t="s">
        <v>2581</v>
      </c>
      <c r="Y330" t="b">
        <v>0</v>
      </c>
      <c r="Z330" t="b">
        <v>0</v>
      </c>
      <c r="AA330" t="b">
        <f t="shared" si="5"/>
        <v>0</v>
      </c>
      <c r="AB330" t="b">
        <v>1</v>
      </c>
    </row>
    <row r="331" spans="1:28" x14ac:dyDescent="0.25">
      <c r="A331">
        <v>7117986</v>
      </c>
      <c r="B331" t="s">
        <v>25</v>
      </c>
      <c r="C331" t="s">
        <v>2582</v>
      </c>
      <c r="D331" t="s">
        <v>45</v>
      </c>
      <c r="E331" t="s">
        <v>2583</v>
      </c>
      <c r="F331" t="s">
        <v>2584</v>
      </c>
      <c r="G331">
        <v>2015</v>
      </c>
      <c r="H331" t="s">
        <v>2585</v>
      </c>
      <c r="I331" t="s">
        <v>2586</v>
      </c>
      <c r="J331">
        <v>6</v>
      </c>
      <c r="O331" t="s">
        <v>934</v>
      </c>
      <c r="P331" t="s">
        <v>2587</v>
      </c>
      <c r="S331" t="s">
        <v>2588</v>
      </c>
      <c r="Y331" t="b">
        <v>0</v>
      </c>
      <c r="Z331" t="b">
        <v>0</v>
      </c>
      <c r="AA331" t="b">
        <f t="shared" si="5"/>
        <v>0</v>
      </c>
      <c r="AB331" t="b">
        <v>0</v>
      </c>
    </row>
    <row r="332" spans="1:28" x14ac:dyDescent="0.25">
      <c r="A332">
        <v>5751519</v>
      </c>
      <c r="B332" t="s">
        <v>25</v>
      </c>
      <c r="C332" t="s">
        <v>2589</v>
      </c>
      <c r="D332" t="s">
        <v>45</v>
      </c>
      <c r="E332" t="s">
        <v>2590</v>
      </c>
      <c r="F332" t="s">
        <v>2591</v>
      </c>
      <c r="G332">
        <v>2010</v>
      </c>
      <c r="H332" t="s">
        <v>2592</v>
      </c>
      <c r="I332" t="s">
        <v>2593</v>
      </c>
      <c r="J332">
        <v>6</v>
      </c>
      <c r="O332" t="s">
        <v>33</v>
      </c>
      <c r="P332" t="s">
        <v>2594</v>
      </c>
      <c r="S332" t="s">
        <v>2106</v>
      </c>
      <c r="Y332" t="b">
        <v>0</v>
      </c>
      <c r="Z332" t="b">
        <v>0</v>
      </c>
      <c r="AA332" t="b">
        <f t="shared" si="5"/>
        <v>0</v>
      </c>
      <c r="AB332" t="b">
        <v>0</v>
      </c>
    </row>
    <row r="333" spans="1:28" x14ac:dyDescent="0.25">
      <c r="A333" t="s">
        <v>2595</v>
      </c>
      <c r="B333" t="s">
        <v>54</v>
      </c>
      <c r="C333" t="s">
        <v>2596</v>
      </c>
      <c r="D333" t="s">
        <v>80</v>
      </c>
      <c r="E333" t="s">
        <v>2597</v>
      </c>
      <c r="F333" t="s">
        <v>2598</v>
      </c>
      <c r="G333">
        <v>2005</v>
      </c>
      <c r="H333" t="s">
        <v>2599</v>
      </c>
      <c r="J333">
        <v>5</v>
      </c>
      <c r="K333" t="s">
        <v>2600</v>
      </c>
      <c r="P333" t="s">
        <v>2601</v>
      </c>
      <c r="Q333" t="s">
        <v>86</v>
      </c>
      <c r="R333" t="s">
        <v>2602</v>
      </c>
      <c r="S333" t="s">
        <v>2603</v>
      </c>
      <c r="V333" t="s">
        <v>2604</v>
      </c>
      <c r="W333" t="s">
        <v>90</v>
      </c>
      <c r="Y333" t="b">
        <v>0</v>
      </c>
      <c r="Z333" t="b">
        <v>0</v>
      </c>
      <c r="AA333" t="b">
        <f t="shared" si="5"/>
        <v>0</v>
      </c>
      <c r="AB333" t="b">
        <v>1</v>
      </c>
    </row>
    <row r="334" spans="1:28" x14ac:dyDescent="0.25">
      <c r="A334" t="s">
        <v>2605</v>
      </c>
      <c r="B334" t="s">
        <v>151</v>
      </c>
      <c r="C334" t="s">
        <v>2606</v>
      </c>
      <c r="D334" t="s">
        <v>27</v>
      </c>
      <c r="E334" t="s">
        <v>2607</v>
      </c>
      <c r="F334" t="s">
        <v>2608</v>
      </c>
      <c r="G334">
        <v>1983</v>
      </c>
      <c r="H334" t="s">
        <v>2609</v>
      </c>
      <c r="I334" t="s">
        <v>2610</v>
      </c>
      <c r="J334">
        <v>7</v>
      </c>
      <c r="L334" t="s">
        <v>462</v>
      </c>
      <c r="M334">
        <v>12</v>
      </c>
      <c r="N334">
        <v>2</v>
      </c>
      <c r="P334" t="s">
        <v>2611</v>
      </c>
      <c r="R334" t="s">
        <v>2612</v>
      </c>
      <c r="Y334" t="b">
        <v>0</v>
      </c>
      <c r="Z334" t="b">
        <v>0</v>
      </c>
      <c r="AA334" t="b">
        <f t="shared" si="5"/>
        <v>0</v>
      </c>
      <c r="AB334" t="b">
        <v>1</v>
      </c>
    </row>
    <row r="335" spans="1:28" x14ac:dyDescent="0.25">
      <c r="A335" t="s">
        <v>2613</v>
      </c>
      <c r="B335" t="s">
        <v>54</v>
      </c>
      <c r="C335" t="s">
        <v>2614</v>
      </c>
      <c r="D335" t="s">
        <v>27</v>
      </c>
      <c r="E335" t="s">
        <v>2615</v>
      </c>
      <c r="F335" t="s">
        <v>2616</v>
      </c>
      <c r="G335">
        <v>2015</v>
      </c>
      <c r="H335" t="s">
        <v>2617</v>
      </c>
      <c r="J335">
        <v>7</v>
      </c>
      <c r="L335" t="s">
        <v>2618</v>
      </c>
      <c r="M335">
        <v>52</v>
      </c>
      <c r="N335">
        <v>4</v>
      </c>
      <c r="O335" t="s">
        <v>685</v>
      </c>
      <c r="P335" t="s">
        <v>2619</v>
      </c>
      <c r="R335" t="s">
        <v>2620</v>
      </c>
      <c r="Y335" t="b">
        <v>0</v>
      </c>
      <c r="Z335" t="b">
        <v>0</v>
      </c>
      <c r="AA335" t="b">
        <f t="shared" si="5"/>
        <v>0</v>
      </c>
      <c r="AB335" t="b">
        <v>0</v>
      </c>
    </row>
    <row r="336" spans="1:28" x14ac:dyDescent="0.25">
      <c r="A336" t="s">
        <v>2621</v>
      </c>
      <c r="B336" t="s">
        <v>186</v>
      </c>
      <c r="C336" t="s">
        <v>2622</v>
      </c>
      <c r="D336" t="s">
        <v>1116</v>
      </c>
      <c r="E336" t="s">
        <v>2623</v>
      </c>
      <c r="F336" t="s">
        <v>2624</v>
      </c>
      <c r="G336">
        <v>2007</v>
      </c>
      <c r="H336" t="s">
        <v>2625</v>
      </c>
      <c r="J336">
        <v>10</v>
      </c>
      <c r="L336" t="s">
        <v>2626</v>
      </c>
      <c r="R336" t="s">
        <v>2627</v>
      </c>
      <c r="Y336" t="b">
        <v>1</v>
      </c>
      <c r="Z336" t="b">
        <v>0</v>
      </c>
      <c r="AA336" t="b">
        <f t="shared" si="5"/>
        <v>0</v>
      </c>
      <c r="AB336" t="b">
        <v>0</v>
      </c>
    </row>
    <row r="337" spans="1:28" x14ac:dyDescent="0.25">
      <c r="A337">
        <v>4417219</v>
      </c>
      <c r="B337" t="s">
        <v>25</v>
      </c>
      <c r="C337" t="s">
        <v>2622</v>
      </c>
      <c r="D337" t="s">
        <v>45</v>
      </c>
      <c r="E337" t="s">
        <v>2628</v>
      </c>
      <c r="F337" t="s">
        <v>2624</v>
      </c>
      <c r="G337">
        <v>2007</v>
      </c>
      <c r="H337" t="s">
        <v>2625</v>
      </c>
      <c r="I337" t="s">
        <v>2629</v>
      </c>
      <c r="J337">
        <v>6</v>
      </c>
      <c r="O337" t="s">
        <v>472</v>
      </c>
      <c r="P337" s="1">
        <v>43009</v>
      </c>
      <c r="S337" t="s">
        <v>2630</v>
      </c>
      <c r="Y337" t="b">
        <v>0</v>
      </c>
      <c r="Z337" t="b">
        <v>0</v>
      </c>
      <c r="AA337" t="b">
        <f t="shared" si="5"/>
        <v>0</v>
      </c>
      <c r="AB337" t="b">
        <v>0</v>
      </c>
    </row>
    <row r="338" spans="1:28" x14ac:dyDescent="0.25">
      <c r="A338" t="s">
        <v>2631</v>
      </c>
      <c r="B338" t="s">
        <v>151</v>
      </c>
      <c r="C338" t="s">
        <v>2632</v>
      </c>
      <c r="D338" t="s">
        <v>27</v>
      </c>
      <c r="E338" t="s">
        <v>2633</v>
      </c>
      <c r="F338" t="s">
        <v>2634</v>
      </c>
      <c r="G338">
        <v>1990</v>
      </c>
      <c r="H338" t="s">
        <v>2635</v>
      </c>
      <c r="I338" t="s">
        <v>2636</v>
      </c>
      <c r="J338">
        <v>7</v>
      </c>
      <c r="L338" t="s">
        <v>174</v>
      </c>
      <c r="M338">
        <v>14</v>
      </c>
      <c r="N338">
        <v>3</v>
      </c>
      <c r="P338" t="s">
        <v>2637</v>
      </c>
      <c r="R338" t="s">
        <v>2638</v>
      </c>
      <c r="Y338" t="b">
        <v>0</v>
      </c>
      <c r="Z338" t="b">
        <v>0</v>
      </c>
      <c r="AA338" t="b">
        <f t="shared" si="5"/>
        <v>0</v>
      </c>
      <c r="AB338" t="b">
        <v>1</v>
      </c>
    </row>
    <row r="339" spans="1:28" x14ac:dyDescent="0.25">
      <c r="A339">
        <v>7387670</v>
      </c>
      <c r="B339" t="s">
        <v>25</v>
      </c>
      <c r="C339" t="s">
        <v>2639</v>
      </c>
      <c r="D339" t="s">
        <v>27</v>
      </c>
      <c r="E339" t="s">
        <v>2640</v>
      </c>
      <c r="F339" t="s">
        <v>2641</v>
      </c>
      <c r="G339">
        <v>2016</v>
      </c>
      <c r="H339" t="s">
        <v>2642</v>
      </c>
      <c r="I339" t="s">
        <v>2643</v>
      </c>
      <c r="J339">
        <v>7</v>
      </c>
      <c r="L339" t="s">
        <v>2644</v>
      </c>
      <c r="M339">
        <v>16</v>
      </c>
      <c r="N339">
        <v>9</v>
      </c>
      <c r="O339" t="s">
        <v>42</v>
      </c>
      <c r="P339" t="s">
        <v>2645</v>
      </c>
      <c r="Y339" t="b">
        <v>0</v>
      </c>
      <c r="Z339" t="b">
        <v>0</v>
      </c>
      <c r="AA339" t="b">
        <f t="shared" si="5"/>
        <v>0</v>
      </c>
      <c r="AB339" t="b">
        <v>0</v>
      </c>
    </row>
    <row r="340" spans="1:28" x14ac:dyDescent="0.25">
      <c r="A340" t="s">
        <v>2646</v>
      </c>
      <c r="B340" t="s">
        <v>54</v>
      </c>
      <c r="C340" t="s">
        <v>2647</v>
      </c>
      <c r="D340" t="s">
        <v>80</v>
      </c>
      <c r="E340" t="s">
        <v>2648</v>
      </c>
      <c r="F340" t="s">
        <v>2649</v>
      </c>
      <c r="G340">
        <v>1989</v>
      </c>
      <c r="H340" t="s">
        <v>2650</v>
      </c>
      <c r="J340">
        <v>5</v>
      </c>
      <c r="K340" t="s">
        <v>2651</v>
      </c>
      <c r="P340" t="s">
        <v>2652</v>
      </c>
      <c r="Q340" t="s">
        <v>877</v>
      </c>
      <c r="R340" t="s">
        <v>2653</v>
      </c>
      <c r="S340" t="s">
        <v>2654</v>
      </c>
      <c r="W340" t="s">
        <v>1028</v>
      </c>
      <c r="Y340" t="b">
        <v>0</v>
      </c>
      <c r="Z340" t="b">
        <v>0</v>
      </c>
      <c r="AA340" t="b">
        <f t="shared" si="5"/>
        <v>0</v>
      </c>
      <c r="AB340" t="b">
        <v>1</v>
      </c>
    </row>
    <row r="341" spans="1:28" x14ac:dyDescent="0.25">
      <c r="A341" t="s">
        <v>2655</v>
      </c>
      <c r="B341" t="s">
        <v>54</v>
      </c>
      <c r="C341" t="s">
        <v>2656</v>
      </c>
      <c r="D341" t="s">
        <v>80</v>
      </c>
      <c r="E341" t="s">
        <v>2657</v>
      </c>
      <c r="F341" t="s">
        <v>2658</v>
      </c>
      <c r="G341">
        <v>2014</v>
      </c>
      <c r="H341" t="s">
        <v>2659</v>
      </c>
      <c r="J341">
        <v>5</v>
      </c>
      <c r="K341" t="s">
        <v>2660</v>
      </c>
      <c r="P341" t="s">
        <v>2661</v>
      </c>
      <c r="Q341" t="s">
        <v>86</v>
      </c>
      <c r="R341" t="s">
        <v>2662</v>
      </c>
      <c r="S341" t="s">
        <v>2663</v>
      </c>
      <c r="V341" t="s">
        <v>2664</v>
      </c>
      <c r="W341" t="s">
        <v>90</v>
      </c>
      <c r="Y341" t="b">
        <v>0</v>
      </c>
      <c r="Z341" t="b">
        <v>0</v>
      </c>
      <c r="AA341" t="b">
        <f t="shared" si="5"/>
        <v>0</v>
      </c>
      <c r="AB341" t="b">
        <v>0</v>
      </c>
    </row>
    <row r="342" spans="1:28" x14ac:dyDescent="0.25">
      <c r="A342" t="s">
        <v>2665</v>
      </c>
      <c r="B342" t="s">
        <v>151</v>
      </c>
      <c r="C342" t="s">
        <v>2666</v>
      </c>
      <c r="D342" t="s">
        <v>209</v>
      </c>
      <c r="F342" t="s">
        <v>2667</v>
      </c>
      <c r="G342">
        <v>1994</v>
      </c>
      <c r="H342" t="s">
        <v>2668</v>
      </c>
      <c r="J342">
        <v>5</v>
      </c>
      <c r="K342" t="s">
        <v>2669</v>
      </c>
      <c r="P342" t="s">
        <v>2670</v>
      </c>
      <c r="Q342" t="s">
        <v>2671</v>
      </c>
      <c r="R342" t="s">
        <v>2672</v>
      </c>
      <c r="S342" t="s">
        <v>2673</v>
      </c>
      <c r="V342" t="s">
        <v>2674</v>
      </c>
      <c r="W342" t="s">
        <v>218</v>
      </c>
      <c r="Y342" t="b">
        <v>0</v>
      </c>
      <c r="Z342" t="b">
        <v>0</v>
      </c>
      <c r="AA342" t="b">
        <f t="shared" si="5"/>
        <v>0</v>
      </c>
      <c r="AB342" t="b">
        <v>1</v>
      </c>
    </row>
    <row r="343" spans="1:28" x14ac:dyDescent="0.25">
      <c r="A343" t="s">
        <v>2675</v>
      </c>
      <c r="B343" t="s">
        <v>54</v>
      </c>
      <c r="C343" t="s">
        <v>2676</v>
      </c>
      <c r="D343" t="s">
        <v>80</v>
      </c>
      <c r="E343" t="s">
        <v>2677</v>
      </c>
      <c r="F343" t="s">
        <v>2678</v>
      </c>
      <c r="G343">
        <v>1993</v>
      </c>
      <c r="H343" t="s">
        <v>2679</v>
      </c>
      <c r="J343">
        <v>5</v>
      </c>
      <c r="K343" t="s">
        <v>2680</v>
      </c>
      <c r="P343" t="s">
        <v>2681</v>
      </c>
      <c r="Q343" t="s">
        <v>413</v>
      </c>
      <c r="R343" t="s">
        <v>2682</v>
      </c>
      <c r="S343" t="s">
        <v>2683</v>
      </c>
      <c r="W343" t="s">
        <v>416</v>
      </c>
      <c r="Y343" t="b">
        <v>0</v>
      </c>
      <c r="Z343" t="b">
        <v>0</v>
      </c>
      <c r="AA343" t="b">
        <f t="shared" si="5"/>
        <v>0</v>
      </c>
      <c r="AB343" t="b">
        <v>1</v>
      </c>
    </row>
    <row r="344" spans="1:28" x14ac:dyDescent="0.25">
      <c r="A344" t="s">
        <v>2684</v>
      </c>
      <c r="B344" t="s">
        <v>151</v>
      </c>
      <c r="C344" t="s">
        <v>2685</v>
      </c>
      <c r="D344" t="s">
        <v>209</v>
      </c>
      <c r="E344" t="s">
        <v>1789</v>
      </c>
      <c r="F344" t="s">
        <v>2686</v>
      </c>
      <c r="G344">
        <v>2012</v>
      </c>
      <c r="H344" t="s">
        <v>2687</v>
      </c>
      <c r="J344">
        <v>5</v>
      </c>
      <c r="K344" t="s">
        <v>2688</v>
      </c>
      <c r="P344" t="s">
        <v>2689</v>
      </c>
      <c r="Q344" t="s">
        <v>332</v>
      </c>
      <c r="R344" t="s">
        <v>2690</v>
      </c>
      <c r="S344" t="s">
        <v>2691</v>
      </c>
      <c r="T344" t="s">
        <v>335</v>
      </c>
      <c r="V344" t="s">
        <v>1789</v>
      </c>
      <c r="W344" t="s">
        <v>336</v>
      </c>
      <c r="Y344" t="b">
        <v>0</v>
      </c>
      <c r="Z344" t="b">
        <v>0</v>
      </c>
      <c r="AA344" t="b">
        <f t="shared" si="5"/>
        <v>0</v>
      </c>
      <c r="AB344" t="b">
        <v>0</v>
      </c>
    </row>
    <row r="345" spans="1:28" x14ac:dyDescent="0.25">
      <c r="A345" t="s">
        <v>2692</v>
      </c>
      <c r="B345" t="s">
        <v>54</v>
      </c>
      <c r="C345" t="s">
        <v>2693</v>
      </c>
      <c r="D345" t="s">
        <v>80</v>
      </c>
      <c r="E345" t="s">
        <v>1053</v>
      </c>
      <c r="F345" t="s">
        <v>2694</v>
      </c>
      <c r="G345">
        <v>1995</v>
      </c>
      <c r="H345" t="s">
        <v>2695</v>
      </c>
      <c r="J345">
        <v>5</v>
      </c>
      <c r="K345" t="s">
        <v>1056</v>
      </c>
      <c r="P345" t="s">
        <v>2696</v>
      </c>
      <c r="Q345" t="s">
        <v>413</v>
      </c>
      <c r="R345" t="s">
        <v>2697</v>
      </c>
      <c r="S345" t="s">
        <v>1059</v>
      </c>
      <c r="W345" t="s">
        <v>416</v>
      </c>
      <c r="Y345" t="b">
        <v>0</v>
      </c>
      <c r="Z345" t="b">
        <v>0</v>
      </c>
      <c r="AA345" t="b">
        <f t="shared" si="5"/>
        <v>0</v>
      </c>
      <c r="AB345" t="b">
        <v>1</v>
      </c>
    </row>
    <row r="346" spans="1:28" x14ac:dyDescent="0.25">
      <c r="A346" t="s">
        <v>2698</v>
      </c>
      <c r="B346" t="s">
        <v>54</v>
      </c>
      <c r="C346" t="s">
        <v>2699</v>
      </c>
      <c r="D346" t="s">
        <v>80</v>
      </c>
      <c r="E346" t="s">
        <v>2700</v>
      </c>
      <c r="F346" t="s">
        <v>2701</v>
      </c>
      <c r="G346">
        <v>2011</v>
      </c>
      <c r="H346" t="s">
        <v>2702</v>
      </c>
      <c r="J346">
        <v>5</v>
      </c>
      <c r="K346" t="s">
        <v>2703</v>
      </c>
      <c r="P346" t="s">
        <v>2704</v>
      </c>
      <c r="Q346" t="s">
        <v>86</v>
      </c>
      <c r="R346" t="s">
        <v>2705</v>
      </c>
      <c r="S346" t="s">
        <v>2706</v>
      </c>
      <c r="V346" t="s">
        <v>2707</v>
      </c>
      <c r="W346" t="s">
        <v>90</v>
      </c>
      <c r="Y346" t="b">
        <v>0</v>
      </c>
      <c r="Z346" t="b">
        <v>0</v>
      </c>
      <c r="AA346" t="b">
        <f t="shared" si="5"/>
        <v>0</v>
      </c>
      <c r="AB346" t="b">
        <v>0</v>
      </c>
    </row>
    <row r="347" spans="1:28" x14ac:dyDescent="0.25">
      <c r="A347">
        <v>558710</v>
      </c>
      <c r="B347" t="s">
        <v>25</v>
      </c>
      <c r="C347" t="s">
        <v>2708</v>
      </c>
      <c r="D347" t="s">
        <v>27</v>
      </c>
      <c r="E347" t="s">
        <v>2709</v>
      </c>
      <c r="F347" t="s">
        <v>2710</v>
      </c>
      <c r="G347">
        <v>1997</v>
      </c>
      <c r="H347" t="s">
        <v>2711</v>
      </c>
      <c r="I347" t="s">
        <v>2712</v>
      </c>
      <c r="J347">
        <v>7</v>
      </c>
      <c r="L347" t="s">
        <v>2713</v>
      </c>
      <c r="M347">
        <v>85</v>
      </c>
      <c r="N347">
        <v>3</v>
      </c>
      <c r="O347" t="s">
        <v>60</v>
      </c>
      <c r="P347" t="s">
        <v>2714</v>
      </c>
      <c r="Y347" t="b">
        <v>0</v>
      </c>
      <c r="Z347" t="b">
        <v>0</v>
      </c>
      <c r="AA347" t="b">
        <f t="shared" si="5"/>
        <v>0</v>
      </c>
      <c r="AB347" t="b">
        <v>1</v>
      </c>
    </row>
    <row r="348" spans="1:28" x14ac:dyDescent="0.25">
      <c r="A348" t="s">
        <v>2715</v>
      </c>
      <c r="B348" t="s">
        <v>151</v>
      </c>
      <c r="C348" t="s">
        <v>2716</v>
      </c>
      <c r="D348" t="s">
        <v>27</v>
      </c>
      <c r="E348" t="s">
        <v>2717</v>
      </c>
      <c r="F348" t="s">
        <v>2718</v>
      </c>
      <c r="G348">
        <v>1995</v>
      </c>
      <c r="H348" t="s">
        <v>2719</v>
      </c>
      <c r="I348" t="s">
        <v>2720</v>
      </c>
      <c r="J348">
        <v>7</v>
      </c>
      <c r="L348" t="s">
        <v>174</v>
      </c>
      <c r="M348">
        <v>19</v>
      </c>
      <c r="N348">
        <v>1</v>
      </c>
      <c r="P348" t="s">
        <v>2721</v>
      </c>
      <c r="R348" t="s">
        <v>2722</v>
      </c>
      <c r="Y348" t="b">
        <v>0</v>
      </c>
      <c r="Z348" t="b">
        <v>0</v>
      </c>
      <c r="AA348" t="b">
        <f t="shared" si="5"/>
        <v>0</v>
      </c>
      <c r="AB348" t="b">
        <v>1</v>
      </c>
    </row>
    <row r="349" spans="1:28" x14ac:dyDescent="0.25">
      <c r="A349" t="s">
        <v>2723</v>
      </c>
      <c r="B349" t="s">
        <v>54</v>
      </c>
      <c r="C349" t="s">
        <v>2724</v>
      </c>
      <c r="D349" t="s">
        <v>80</v>
      </c>
      <c r="E349" t="s">
        <v>659</v>
      </c>
      <c r="F349" t="s">
        <v>2725</v>
      </c>
      <c r="G349">
        <v>2006</v>
      </c>
      <c r="H349" t="s">
        <v>2726</v>
      </c>
      <c r="J349">
        <v>5</v>
      </c>
      <c r="K349" t="s">
        <v>2727</v>
      </c>
      <c r="P349" t="s">
        <v>2728</v>
      </c>
      <c r="Q349" t="s">
        <v>86</v>
      </c>
      <c r="R349" t="s">
        <v>2729</v>
      </c>
      <c r="S349" t="s">
        <v>2730</v>
      </c>
      <c r="V349" t="s">
        <v>2731</v>
      </c>
      <c r="W349" t="s">
        <v>90</v>
      </c>
      <c r="Y349" t="b">
        <v>0</v>
      </c>
      <c r="Z349" t="b">
        <v>0</v>
      </c>
      <c r="AA349" t="b">
        <f t="shared" si="5"/>
        <v>0</v>
      </c>
      <c r="AB349" t="b">
        <v>1</v>
      </c>
    </row>
    <row r="350" spans="1:28" x14ac:dyDescent="0.25">
      <c r="A350" t="s">
        <v>2732</v>
      </c>
      <c r="B350" t="s">
        <v>151</v>
      </c>
      <c r="C350" t="s">
        <v>2733</v>
      </c>
      <c r="D350" t="s">
        <v>27</v>
      </c>
      <c r="E350" t="s">
        <v>2734</v>
      </c>
      <c r="F350" t="s">
        <v>2735</v>
      </c>
      <c r="G350">
        <v>1987</v>
      </c>
      <c r="H350" t="s">
        <v>2736</v>
      </c>
      <c r="J350">
        <v>7</v>
      </c>
      <c r="L350" t="s">
        <v>2737</v>
      </c>
      <c r="M350">
        <v>10</v>
      </c>
      <c r="N350">
        <v>4</v>
      </c>
      <c r="P350" t="s">
        <v>2738</v>
      </c>
      <c r="R350" t="s">
        <v>2739</v>
      </c>
      <c r="Y350" t="b">
        <v>0</v>
      </c>
      <c r="Z350" t="b">
        <v>0</v>
      </c>
      <c r="AA350" t="b">
        <f t="shared" si="5"/>
        <v>0</v>
      </c>
      <c r="AB350" t="b">
        <v>1</v>
      </c>
    </row>
    <row r="351" spans="1:28" x14ac:dyDescent="0.25">
      <c r="A351" t="s">
        <v>2740</v>
      </c>
      <c r="B351" t="s">
        <v>151</v>
      </c>
      <c r="C351" t="s">
        <v>2741</v>
      </c>
      <c r="D351" t="s">
        <v>27</v>
      </c>
      <c r="E351" t="s">
        <v>2742</v>
      </c>
      <c r="F351" t="s">
        <v>2743</v>
      </c>
      <c r="G351">
        <v>1982</v>
      </c>
      <c r="H351" t="s">
        <v>2744</v>
      </c>
      <c r="I351" t="s">
        <v>2745</v>
      </c>
      <c r="J351">
        <v>7</v>
      </c>
      <c r="L351" t="s">
        <v>2746</v>
      </c>
      <c r="M351">
        <v>6</v>
      </c>
      <c r="N351">
        <v>4</v>
      </c>
      <c r="P351" t="s">
        <v>2747</v>
      </c>
      <c r="R351" t="s">
        <v>2748</v>
      </c>
      <c r="Y351" t="b">
        <v>0</v>
      </c>
      <c r="Z351" t="b">
        <v>0</v>
      </c>
      <c r="AA351" t="b">
        <f t="shared" si="5"/>
        <v>0</v>
      </c>
      <c r="AB351" t="b">
        <v>1</v>
      </c>
    </row>
    <row r="352" spans="1:28" x14ac:dyDescent="0.25">
      <c r="A352">
        <v>4394196</v>
      </c>
      <c r="B352" t="s">
        <v>25</v>
      </c>
      <c r="C352" t="s">
        <v>2749</v>
      </c>
      <c r="D352" t="s">
        <v>45</v>
      </c>
      <c r="E352" t="s">
        <v>2750</v>
      </c>
      <c r="F352" t="s">
        <v>2751</v>
      </c>
      <c r="G352">
        <v>2007</v>
      </c>
      <c r="H352" t="s">
        <v>2752</v>
      </c>
      <c r="I352" t="s">
        <v>2753</v>
      </c>
      <c r="J352">
        <v>6</v>
      </c>
      <c r="O352" t="s">
        <v>472</v>
      </c>
      <c r="P352" s="1">
        <v>42856</v>
      </c>
      <c r="S352" t="s">
        <v>2754</v>
      </c>
      <c r="Y352" t="b">
        <v>0</v>
      </c>
      <c r="Z352" t="b">
        <v>0</v>
      </c>
      <c r="AA352" t="b">
        <f t="shared" si="5"/>
        <v>0</v>
      </c>
      <c r="AB352" t="b">
        <v>0</v>
      </c>
    </row>
    <row r="353" spans="1:28" x14ac:dyDescent="0.25">
      <c r="A353">
        <v>292569</v>
      </c>
      <c r="B353" t="s">
        <v>25</v>
      </c>
      <c r="C353" t="s">
        <v>2755</v>
      </c>
      <c r="D353" t="s">
        <v>45</v>
      </c>
      <c r="E353" t="s">
        <v>2756</v>
      </c>
      <c r="F353" t="s">
        <v>2757</v>
      </c>
      <c r="G353">
        <v>1994</v>
      </c>
      <c r="H353" t="s">
        <v>2758</v>
      </c>
      <c r="I353" t="s">
        <v>2759</v>
      </c>
      <c r="J353">
        <v>6</v>
      </c>
      <c r="O353" t="s">
        <v>42</v>
      </c>
      <c r="P353" s="2">
        <v>42705</v>
      </c>
      <c r="S353" t="s">
        <v>2760</v>
      </c>
      <c r="Y353" t="b">
        <v>0</v>
      </c>
      <c r="Z353" t="b">
        <v>0</v>
      </c>
      <c r="AA353" t="b">
        <f t="shared" si="5"/>
        <v>0</v>
      </c>
      <c r="AB353" t="b">
        <v>1</v>
      </c>
    </row>
    <row r="354" spans="1:28" x14ac:dyDescent="0.25">
      <c r="A354">
        <v>1612697</v>
      </c>
      <c r="B354" t="s">
        <v>25</v>
      </c>
      <c r="C354" t="s">
        <v>2761</v>
      </c>
      <c r="D354" t="s">
        <v>45</v>
      </c>
      <c r="E354" t="s">
        <v>2762</v>
      </c>
      <c r="F354" t="s">
        <v>2763</v>
      </c>
      <c r="G354">
        <v>2005</v>
      </c>
      <c r="H354" t="s">
        <v>2764</v>
      </c>
      <c r="I354" t="s">
        <v>2765</v>
      </c>
      <c r="J354">
        <v>6</v>
      </c>
      <c r="M354">
        <v>2</v>
      </c>
      <c r="O354" t="s">
        <v>472</v>
      </c>
      <c r="P354" t="s">
        <v>2766</v>
      </c>
      <c r="S354" t="s">
        <v>2767</v>
      </c>
      <c r="Y354" t="b">
        <v>0</v>
      </c>
      <c r="Z354" t="b">
        <v>0</v>
      </c>
      <c r="AA354" t="b">
        <f t="shared" si="5"/>
        <v>0</v>
      </c>
      <c r="AB354" t="b">
        <v>1</v>
      </c>
    </row>
    <row r="355" spans="1:28" x14ac:dyDescent="0.25">
      <c r="A355" t="s">
        <v>2768</v>
      </c>
      <c r="B355" t="s">
        <v>151</v>
      </c>
      <c r="C355" t="s">
        <v>2769</v>
      </c>
      <c r="D355" t="s">
        <v>27</v>
      </c>
      <c r="E355" t="s">
        <v>2770</v>
      </c>
      <c r="F355" t="s">
        <v>2771</v>
      </c>
      <c r="G355">
        <v>1990</v>
      </c>
      <c r="H355" t="s">
        <v>2772</v>
      </c>
      <c r="J355">
        <v>7</v>
      </c>
      <c r="L355" t="s">
        <v>2773</v>
      </c>
      <c r="M355">
        <v>19</v>
      </c>
      <c r="N355" t="s">
        <v>2774</v>
      </c>
      <c r="P355" t="s">
        <v>2775</v>
      </c>
      <c r="R355" t="s">
        <v>2776</v>
      </c>
      <c r="Y355" t="b">
        <v>0</v>
      </c>
      <c r="Z355" t="b">
        <v>0</v>
      </c>
      <c r="AA355" t="b">
        <f t="shared" si="5"/>
        <v>0</v>
      </c>
      <c r="AB355" t="b">
        <v>1</v>
      </c>
    </row>
    <row r="356" spans="1:28" x14ac:dyDescent="0.25">
      <c r="A356">
        <v>640163</v>
      </c>
      <c r="B356" t="s">
        <v>25</v>
      </c>
      <c r="C356" t="s">
        <v>2777</v>
      </c>
      <c r="D356" t="s">
        <v>45</v>
      </c>
      <c r="E356" t="s">
        <v>2778</v>
      </c>
      <c r="F356" t="s">
        <v>2779</v>
      </c>
      <c r="G356">
        <v>1997</v>
      </c>
      <c r="H356" t="s">
        <v>2780</v>
      </c>
      <c r="I356" t="s">
        <v>2781</v>
      </c>
      <c r="J356">
        <v>6</v>
      </c>
      <c r="O356" t="s">
        <v>124</v>
      </c>
      <c r="P356" t="s">
        <v>2782</v>
      </c>
      <c r="S356" t="s">
        <v>2783</v>
      </c>
      <c r="Y356" t="b">
        <v>0</v>
      </c>
      <c r="Z356" t="b">
        <v>0</v>
      </c>
      <c r="AA356" t="b">
        <f t="shared" si="5"/>
        <v>0</v>
      </c>
      <c r="AB356" t="b">
        <v>1</v>
      </c>
    </row>
    <row r="357" spans="1:28" x14ac:dyDescent="0.25">
      <c r="A357">
        <v>1269104</v>
      </c>
      <c r="B357" t="s">
        <v>25</v>
      </c>
      <c r="C357" t="s">
        <v>2784</v>
      </c>
      <c r="D357" t="s">
        <v>45</v>
      </c>
      <c r="E357" t="s">
        <v>2394</v>
      </c>
      <c r="F357" t="s">
        <v>2785</v>
      </c>
      <c r="G357">
        <v>2004</v>
      </c>
      <c r="H357" t="s">
        <v>2786</v>
      </c>
      <c r="I357" t="s">
        <v>2787</v>
      </c>
      <c r="J357">
        <v>6</v>
      </c>
      <c r="M357">
        <v>2</v>
      </c>
      <c r="O357" t="s">
        <v>541</v>
      </c>
      <c r="P357" t="s">
        <v>2788</v>
      </c>
      <c r="S357" t="s">
        <v>2789</v>
      </c>
      <c r="Y357" t="b">
        <v>0</v>
      </c>
      <c r="Z357" t="b">
        <v>0</v>
      </c>
      <c r="AA357" t="b">
        <f t="shared" si="5"/>
        <v>0</v>
      </c>
      <c r="AB357" t="b">
        <v>1</v>
      </c>
    </row>
    <row r="358" spans="1:28" x14ac:dyDescent="0.25">
      <c r="A358" t="s">
        <v>2790</v>
      </c>
      <c r="B358" t="s">
        <v>151</v>
      </c>
      <c r="C358" t="s">
        <v>2791</v>
      </c>
      <c r="D358" t="s">
        <v>27</v>
      </c>
      <c r="E358" t="s">
        <v>2792</v>
      </c>
      <c r="F358" t="s">
        <v>2793</v>
      </c>
      <c r="G358">
        <v>1998</v>
      </c>
      <c r="H358" t="s">
        <v>2794</v>
      </c>
      <c r="J358">
        <v>7</v>
      </c>
      <c r="L358" t="s">
        <v>1721</v>
      </c>
      <c r="M358">
        <v>31</v>
      </c>
      <c r="N358">
        <v>1</v>
      </c>
      <c r="P358" t="s">
        <v>2795</v>
      </c>
      <c r="R358" t="s">
        <v>2796</v>
      </c>
      <c r="Y358" t="b">
        <v>0</v>
      </c>
      <c r="Z358" t="b">
        <v>0</v>
      </c>
      <c r="AA358" t="b">
        <f t="shared" si="5"/>
        <v>0</v>
      </c>
      <c r="AB358" t="b">
        <v>1</v>
      </c>
    </row>
    <row r="359" spans="1:28" x14ac:dyDescent="0.25">
      <c r="A359">
        <v>4577683</v>
      </c>
      <c r="B359" t="s">
        <v>25</v>
      </c>
      <c r="C359" t="s">
        <v>2797</v>
      </c>
      <c r="D359" t="s">
        <v>45</v>
      </c>
      <c r="E359" t="s">
        <v>2798</v>
      </c>
      <c r="F359" t="s">
        <v>2799</v>
      </c>
      <c r="G359">
        <v>2008</v>
      </c>
      <c r="H359" t="s">
        <v>2800</v>
      </c>
      <c r="I359" t="s">
        <v>2801</v>
      </c>
      <c r="J359">
        <v>6</v>
      </c>
      <c r="O359" t="s">
        <v>68</v>
      </c>
      <c r="P359" t="s">
        <v>2802</v>
      </c>
      <c r="S359" t="s">
        <v>2803</v>
      </c>
      <c r="Y359" t="b">
        <v>0</v>
      </c>
      <c r="Z359" t="b">
        <v>0</v>
      </c>
      <c r="AA359" t="b">
        <f t="shared" si="5"/>
        <v>0</v>
      </c>
      <c r="AB359" t="b">
        <v>0</v>
      </c>
    </row>
    <row r="360" spans="1:28" x14ac:dyDescent="0.25">
      <c r="A360" t="s">
        <v>2804</v>
      </c>
      <c r="B360" t="s">
        <v>54</v>
      </c>
      <c r="C360" t="s">
        <v>2805</v>
      </c>
      <c r="D360" t="s">
        <v>80</v>
      </c>
      <c r="E360" t="s">
        <v>2778</v>
      </c>
      <c r="F360" t="s">
        <v>2806</v>
      </c>
      <c r="G360">
        <v>1997</v>
      </c>
      <c r="H360" t="s">
        <v>2807</v>
      </c>
      <c r="J360">
        <v>5</v>
      </c>
      <c r="K360" t="s">
        <v>2808</v>
      </c>
      <c r="P360" t="s">
        <v>2809</v>
      </c>
      <c r="Q360" t="s">
        <v>86</v>
      </c>
      <c r="R360" t="s">
        <v>2810</v>
      </c>
      <c r="S360" t="s">
        <v>2811</v>
      </c>
      <c r="V360" t="s">
        <v>2812</v>
      </c>
      <c r="W360" t="s">
        <v>90</v>
      </c>
      <c r="Y360" t="b">
        <v>0</v>
      </c>
      <c r="Z360" t="b">
        <v>0</v>
      </c>
      <c r="AA360" t="b">
        <f t="shared" si="5"/>
        <v>0</v>
      </c>
      <c r="AB360" t="b">
        <v>1</v>
      </c>
    </row>
    <row r="361" spans="1:28" x14ac:dyDescent="0.25">
      <c r="A361" t="s">
        <v>2813</v>
      </c>
      <c r="B361" t="s">
        <v>151</v>
      </c>
      <c r="C361" t="s">
        <v>2814</v>
      </c>
      <c r="D361" t="s">
        <v>27</v>
      </c>
      <c r="E361" t="s">
        <v>2815</v>
      </c>
      <c r="F361" t="s">
        <v>2816</v>
      </c>
      <c r="G361">
        <v>1999</v>
      </c>
      <c r="H361" t="s">
        <v>2817</v>
      </c>
      <c r="I361" t="s">
        <v>2818</v>
      </c>
      <c r="J361">
        <v>7</v>
      </c>
      <c r="L361" t="s">
        <v>2819</v>
      </c>
      <c r="M361">
        <v>422</v>
      </c>
      <c r="N361" t="s">
        <v>2820</v>
      </c>
      <c r="P361" t="s">
        <v>2821</v>
      </c>
      <c r="R361" t="s">
        <v>2822</v>
      </c>
      <c r="Y361" t="b">
        <v>0</v>
      </c>
      <c r="Z361" t="b">
        <v>0</v>
      </c>
      <c r="AA361" t="b">
        <f t="shared" si="5"/>
        <v>0</v>
      </c>
      <c r="AB361" t="b">
        <v>1</v>
      </c>
    </row>
    <row r="362" spans="1:28" x14ac:dyDescent="0.25">
      <c r="A362" t="s">
        <v>2823</v>
      </c>
      <c r="B362" t="s">
        <v>54</v>
      </c>
      <c r="C362" t="s">
        <v>2824</v>
      </c>
      <c r="D362" t="s">
        <v>80</v>
      </c>
      <c r="E362" t="s">
        <v>2825</v>
      </c>
      <c r="F362" t="s">
        <v>2826</v>
      </c>
      <c r="G362">
        <v>2005</v>
      </c>
      <c r="H362" t="s">
        <v>2827</v>
      </c>
      <c r="J362">
        <v>5</v>
      </c>
      <c r="K362" t="s">
        <v>2828</v>
      </c>
      <c r="P362" t="s">
        <v>2829</v>
      </c>
      <c r="Q362" t="s">
        <v>86</v>
      </c>
      <c r="R362" t="s">
        <v>2830</v>
      </c>
      <c r="S362" t="s">
        <v>2831</v>
      </c>
      <c r="V362" t="s">
        <v>2832</v>
      </c>
      <c r="W362" t="s">
        <v>90</v>
      </c>
      <c r="Y362" t="b">
        <v>0</v>
      </c>
      <c r="Z362" t="b">
        <v>0</v>
      </c>
      <c r="AA362" t="b">
        <f t="shared" si="5"/>
        <v>0</v>
      </c>
      <c r="AB362" t="b">
        <v>1</v>
      </c>
    </row>
    <row r="363" spans="1:28" x14ac:dyDescent="0.25">
      <c r="A363" t="s">
        <v>2833</v>
      </c>
      <c r="B363" t="s">
        <v>723</v>
      </c>
      <c r="C363" t="s">
        <v>2834</v>
      </c>
      <c r="D363" t="s">
        <v>45</v>
      </c>
      <c r="E363" t="s">
        <v>2835</v>
      </c>
      <c r="F363" t="s">
        <v>2836</v>
      </c>
      <c r="G363">
        <v>2005</v>
      </c>
      <c r="H363" t="s">
        <v>2837</v>
      </c>
      <c r="I363" t="s">
        <v>2838</v>
      </c>
      <c r="J363">
        <v>6</v>
      </c>
      <c r="K363" t="s">
        <v>2839</v>
      </c>
      <c r="P363" t="s">
        <v>2840</v>
      </c>
      <c r="Q363" t="s">
        <v>730</v>
      </c>
      <c r="R363" t="s">
        <v>2841</v>
      </c>
      <c r="S363" t="s">
        <v>2842</v>
      </c>
      <c r="U363" t="s">
        <v>2843</v>
      </c>
      <c r="W363" t="s">
        <v>723</v>
      </c>
      <c r="Y363" t="b">
        <v>0</v>
      </c>
      <c r="Z363" t="b">
        <v>0</v>
      </c>
      <c r="AA363" t="b">
        <f t="shared" si="5"/>
        <v>0</v>
      </c>
      <c r="AB363" t="b">
        <v>1</v>
      </c>
    </row>
    <row r="364" spans="1:28" x14ac:dyDescent="0.25">
      <c r="A364" t="s">
        <v>2844</v>
      </c>
      <c r="B364" t="s">
        <v>186</v>
      </c>
      <c r="D364" t="s">
        <v>1116</v>
      </c>
      <c r="E364" t="s">
        <v>2845</v>
      </c>
      <c r="F364" t="s">
        <v>2846</v>
      </c>
      <c r="G364">
        <v>2005</v>
      </c>
      <c r="H364" t="s">
        <v>2847</v>
      </c>
      <c r="J364">
        <v>10</v>
      </c>
      <c r="L364" t="s">
        <v>2848</v>
      </c>
      <c r="P364" t="s">
        <v>2175</v>
      </c>
      <c r="R364" t="s">
        <v>2849</v>
      </c>
      <c r="Y364" t="b">
        <v>0</v>
      </c>
      <c r="Z364" t="b">
        <v>1</v>
      </c>
      <c r="AA364" t="b">
        <f t="shared" si="5"/>
        <v>0</v>
      </c>
      <c r="AB364" t="b">
        <v>1</v>
      </c>
    </row>
    <row r="365" spans="1:28" x14ac:dyDescent="0.25">
      <c r="A365" t="s">
        <v>2850</v>
      </c>
      <c r="B365" t="s">
        <v>54</v>
      </c>
      <c r="C365" t="s">
        <v>2851</v>
      </c>
      <c r="D365" t="s">
        <v>80</v>
      </c>
      <c r="E365" t="s">
        <v>2852</v>
      </c>
      <c r="F365" t="s">
        <v>2853</v>
      </c>
      <c r="G365">
        <v>2000</v>
      </c>
      <c r="H365" t="s">
        <v>2854</v>
      </c>
      <c r="J365">
        <v>5</v>
      </c>
      <c r="K365" t="s">
        <v>2855</v>
      </c>
      <c r="P365" t="s">
        <v>2856</v>
      </c>
      <c r="Q365" t="s">
        <v>86</v>
      </c>
      <c r="R365" t="s">
        <v>2857</v>
      </c>
      <c r="S365" t="s">
        <v>2858</v>
      </c>
      <c r="V365" t="s">
        <v>2859</v>
      </c>
      <c r="W365" t="s">
        <v>90</v>
      </c>
      <c r="Y365" t="b">
        <v>0</v>
      </c>
      <c r="Z365" t="b">
        <v>0</v>
      </c>
      <c r="AA365" t="b">
        <f t="shared" si="5"/>
        <v>0</v>
      </c>
      <c r="AB365" t="b">
        <v>1</v>
      </c>
    </row>
    <row r="366" spans="1:28" x14ac:dyDescent="0.25">
      <c r="A366">
        <v>140043</v>
      </c>
      <c r="B366" t="s">
        <v>25</v>
      </c>
      <c r="D366" t="s">
        <v>45</v>
      </c>
      <c r="E366" t="s">
        <v>2860</v>
      </c>
      <c r="F366" t="s">
        <v>2861</v>
      </c>
      <c r="G366">
        <v>1991</v>
      </c>
      <c r="H366" t="s">
        <v>2862</v>
      </c>
      <c r="I366" t="s">
        <v>2863</v>
      </c>
      <c r="J366">
        <v>6</v>
      </c>
      <c r="O366" t="s">
        <v>166</v>
      </c>
      <c r="P366" s="1" t="s">
        <v>2864</v>
      </c>
      <c r="S366" t="s">
        <v>2865</v>
      </c>
      <c r="Y366" t="b">
        <v>0</v>
      </c>
      <c r="Z366" t="b">
        <v>1</v>
      </c>
      <c r="AA366" t="b">
        <f t="shared" si="5"/>
        <v>0</v>
      </c>
      <c r="AB366" t="b">
        <v>1</v>
      </c>
    </row>
    <row r="367" spans="1:28" x14ac:dyDescent="0.25">
      <c r="A367" t="s">
        <v>2866</v>
      </c>
      <c r="B367" t="s">
        <v>54</v>
      </c>
      <c r="C367" t="s">
        <v>2867</v>
      </c>
      <c r="D367" t="s">
        <v>80</v>
      </c>
      <c r="E367" t="s">
        <v>2868</v>
      </c>
      <c r="F367" t="s">
        <v>2869</v>
      </c>
      <c r="G367">
        <v>2012</v>
      </c>
      <c r="H367" t="s">
        <v>2870</v>
      </c>
      <c r="J367">
        <v>5</v>
      </c>
      <c r="K367" t="s">
        <v>2871</v>
      </c>
      <c r="P367" t="s">
        <v>2872</v>
      </c>
      <c r="Q367" t="s">
        <v>86</v>
      </c>
      <c r="R367" t="s">
        <v>2873</v>
      </c>
      <c r="S367" t="s">
        <v>2874</v>
      </c>
      <c r="V367" t="s">
        <v>2875</v>
      </c>
      <c r="W367" t="s">
        <v>90</v>
      </c>
      <c r="Y367" t="b">
        <v>0</v>
      </c>
      <c r="Z367" t="b">
        <v>0</v>
      </c>
      <c r="AA367" t="b">
        <f t="shared" si="5"/>
        <v>0</v>
      </c>
      <c r="AB367" t="b">
        <v>0</v>
      </c>
    </row>
    <row r="368" spans="1:28" x14ac:dyDescent="0.25">
      <c r="A368" t="s">
        <v>2876</v>
      </c>
      <c r="B368" t="s">
        <v>54</v>
      </c>
      <c r="C368" t="s">
        <v>2877</v>
      </c>
      <c r="D368" t="s">
        <v>27</v>
      </c>
      <c r="E368" t="s">
        <v>2402</v>
      </c>
      <c r="F368" t="s">
        <v>2878</v>
      </c>
      <c r="G368">
        <v>1996</v>
      </c>
      <c r="H368" t="s">
        <v>2879</v>
      </c>
      <c r="J368">
        <v>7</v>
      </c>
      <c r="L368" t="s">
        <v>653</v>
      </c>
      <c r="M368">
        <v>1</v>
      </c>
      <c r="N368">
        <v>3</v>
      </c>
      <c r="O368" t="s">
        <v>133</v>
      </c>
      <c r="P368" t="s">
        <v>2880</v>
      </c>
      <c r="R368" t="s">
        <v>2881</v>
      </c>
      <c r="Y368" t="b">
        <v>0</v>
      </c>
      <c r="Z368" t="b">
        <v>0</v>
      </c>
      <c r="AA368" t="b">
        <f t="shared" si="5"/>
        <v>0</v>
      </c>
      <c r="AB368" t="b">
        <v>1</v>
      </c>
    </row>
    <row r="369" spans="1:28" x14ac:dyDescent="0.25">
      <c r="A369" t="s">
        <v>2882</v>
      </c>
      <c r="B369" t="s">
        <v>54</v>
      </c>
      <c r="C369" t="s">
        <v>2883</v>
      </c>
      <c r="D369" t="s">
        <v>80</v>
      </c>
      <c r="E369" t="s">
        <v>2884</v>
      </c>
      <c r="F369" t="s">
        <v>2885</v>
      </c>
      <c r="G369">
        <v>2002</v>
      </c>
      <c r="H369" t="s">
        <v>2886</v>
      </c>
      <c r="J369">
        <v>5</v>
      </c>
      <c r="K369" t="s">
        <v>2887</v>
      </c>
      <c r="P369" t="s">
        <v>2888</v>
      </c>
      <c r="Q369" t="s">
        <v>86</v>
      </c>
      <c r="R369" t="s">
        <v>2889</v>
      </c>
      <c r="S369" t="s">
        <v>2890</v>
      </c>
      <c r="V369" t="s">
        <v>2891</v>
      </c>
      <c r="W369" t="s">
        <v>90</v>
      </c>
      <c r="Y369" t="b">
        <v>0</v>
      </c>
      <c r="Z369" t="b">
        <v>0</v>
      </c>
      <c r="AA369" t="b">
        <f t="shared" si="5"/>
        <v>0</v>
      </c>
      <c r="AB369" t="b">
        <v>1</v>
      </c>
    </row>
    <row r="370" spans="1:28" x14ac:dyDescent="0.25">
      <c r="A370" t="s">
        <v>2892</v>
      </c>
      <c r="B370" t="s">
        <v>151</v>
      </c>
      <c r="C370" t="s">
        <v>2893</v>
      </c>
      <c r="D370" t="s">
        <v>27</v>
      </c>
      <c r="E370" t="s">
        <v>2894</v>
      </c>
      <c r="F370" t="s">
        <v>2895</v>
      </c>
      <c r="G370">
        <v>1985</v>
      </c>
      <c r="H370" t="s">
        <v>2896</v>
      </c>
      <c r="I370" t="s">
        <v>2897</v>
      </c>
      <c r="J370">
        <v>7</v>
      </c>
      <c r="L370" t="s">
        <v>2898</v>
      </c>
      <c r="M370" t="s">
        <v>2899</v>
      </c>
      <c r="P370" t="s">
        <v>2900</v>
      </c>
      <c r="R370" t="s">
        <v>2901</v>
      </c>
      <c r="Y370" t="b">
        <v>0</v>
      </c>
      <c r="Z370" t="b">
        <v>0</v>
      </c>
      <c r="AA370" t="b">
        <f t="shared" si="5"/>
        <v>0</v>
      </c>
      <c r="AB370" t="b">
        <v>1</v>
      </c>
    </row>
    <row r="371" spans="1:28" x14ac:dyDescent="0.25">
      <c r="A371">
        <v>4694538</v>
      </c>
      <c r="B371" t="s">
        <v>25</v>
      </c>
      <c r="C371" t="s">
        <v>2902</v>
      </c>
      <c r="D371" t="s">
        <v>45</v>
      </c>
      <c r="E371" t="s">
        <v>2903</v>
      </c>
      <c r="F371" t="s">
        <v>2904</v>
      </c>
      <c r="G371">
        <v>2008</v>
      </c>
      <c r="H371" t="s">
        <v>2905</v>
      </c>
      <c r="I371" t="s">
        <v>2906</v>
      </c>
      <c r="J371">
        <v>6</v>
      </c>
      <c r="O371" t="s">
        <v>33</v>
      </c>
      <c r="P371" t="s">
        <v>2907</v>
      </c>
      <c r="S371" t="s">
        <v>2908</v>
      </c>
      <c r="Y371" t="b">
        <v>0</v>
      </c>
      <c r="Z371" t="b">
        <v>0</v>
      </c>
      <c r="AA371" t="b">
        <f t="shared" si="5"/>
        <v>0</v>
      </c>
      <c r="AB371" t="b">
        <v>0</v>
      </c>
    </row>
    <row r="372" spans="1:28" x14ac:dyDescent="0.25">
      <c r="A372" t="s">
        <v>2909</v>
      </c>
      <c r="B372" t="s">
        <v>54</v>
      </c>
      <c r="C372" t="s">
        <v>2910</v>
      </c>
      <c r="D372" t="s">
        <v>80</v>
      </c>
      <c r="E372" t="s">
        <v>2911</v>
      </c>
      <c r="F372" t="s">
        <v>2912</v>
      </c>
      <c r="G372">
        <v>2012</v>
      </c>
      <c r="H372" t="s">
        <v>2913</v>
      </c>
      <c r="J372">
        <v>5</v>
      </c>
      <c r="K372" t="s">
        <v>2914</v>
      </c>
      <c r="P372" t="s">
        <v>2915</v>
      </c>
      <c r="Q372" t="s">
        <v>86</v>
      </c>
      <c r="R372" t="s">
        <v>2916</v>
      </c>
      <c r="S372" t="s">
        <v>2917</v>
      </c>
      <c r="V372" t="s">
        <v>2918</v>
      </c>
      <c r="W372" t="s">
        <v>90</v>
      </c>
      <c r="Y372" t="b">
        <v>0</v>
      </c>
      <c r="Z372" t="b">
        <v>0</v>
      </c>
      <c r="AA372" t="b">
        <f t="shared" si="5"/>
        <v>0</v>
      </c>
      <c r="AB372" t="b">
        <v>0</v>
      </c>
    </row>
    <row r="373" spans="1:28" x14ac:dyDescent="0.25">
      <c r="A373">
        <v>1459852</v>
      </c>
      <c r="B373" t="s">
        <v>25</v>
      </c>
      <c r="C373" t="s">
        <v>2919</v>
      </c>
      <c r="D373" t="s">
        <v>45</v>
      </c>
      <c r="E373" t="s">
        <v>2920</v>
      </c>
      <c r="F373" t="s">
        <v>2921</v>
      </c>
      <c r="G373">
        <v>2004</v>
      </c>
      <c r="H373" t="s">
        <v>2922</v>
      </c>
      <c r="I373" t="s">
        <v>2923</v>
      </c>
      <c r="J373">
        <v>6</v>
      </c>
      <c r="O373" t="s">
        <v>68</v>
      </c>
      <c r="P373" t="s">
        <v>2924</v>
      </c>
      <c r="S373" t="s">
        <v>2925</v>
      </c>
      <c r="Y373" t="b">
        <v>0</v>
      </c>
      <c r="Z373" t="b">
        <v>0</v>
      </c>
      <c r="AA373" t="b">
        <f t="shared" si="5"/>
        <v>0</v>
      </c>
      <c r="AB373" t="b">
        <v>1</v>
      </c>
    </row>
    <row r="374" spans="1:28" x14ac:dyDescent="0.25">
      <c r="A374" t="s">
        <v>2926</v>
      </c>
      <c r="B374" t="s">
        <v>54</v>
      </c>
      <c r="C374" t="s">
        <v>2927</v>
      </c>
      <c r="D374" t="s">
        <v>80</v>
      </c>
      <c r="E374" t="s">
        <v>2928</v>
      </c>
      <c r="F374" t="s">
        <v>2929</v>
      </c>
      <c r="G374">
        <v>2014</v>
      </c>
      <c r="H374" t="s">
        <v>2930</v>
      </c>
      <c r="J374">
        <v>5</v>
      </c>
      <c r="K374" t="s">
        <v>2931</v>
      </c>
      <c r="P374" t="s">
        <v>2932</v>
      </c>
      <c r="Q374" t="s">
        <v>86</v>
      </c>
      <c r="R374" t="s">
        <v>2933</v>
      </c>
      <c r="S374" t="s">
        <v>2934</v>
      </c>
      <c r="V374" t="s">
        <v>2935</v>
      </c>
      <c r="W374" t="s">
        <v>90</v>
      </c>
      <c r="Y374" t="b">
        <v>0</v>
      </c>
      <c r="Z374" t="b">
        <v>0</v>
      </c>
      <c r="AA374" t="b">
        <f t="shared" si="5"/>
        <v>0</v>
      </c>
      <c r="AB374" t="b">
        <v>0</v>
      </c>
    </row>
    <row r="375" spans="1:28" x14ac:dyDescent="0.25">
      <c r="A375" t="s">
        <v>2936</v>
      </c>
      <c r="B375" t="s">
        <v>151</v>
      </c>
      <c r="C375" t="s">
        <v>2937</v>
      </c>
      <c r="D375" t="s">
        <v>27</v>
      </c>
      <c r="E375" t="s">
        <v>2938</v>
      </c>
      <c r="F375" t="s">
        <v>2939</v>
      </c>
      <c r="G375">
        <v>2004</v>
      </c>
      <c r="H375" t="s">
        <v>2940</v>
      </c>
      <c r="I375" t="s">
        <v>2941</v>
      </c>
      <c r="J375">
        <v>7</v>
      </c>
      <c r="L375" t="s">
        <v>2942</v>
      </c>
      <c r="M375">
        <v>194</v>
      </c>
      <c r="N375">
        <v>2</v>
      </c>
      <c r="P375" t="s">
        <v>2943</v>
      </c>
      <c r="R375" t="s">
        <v>2944</v>
      </c>
      <c r="Y375" t="b">
        <v>0</v>
      </c>
      <c r="Z375" t="b">
        <v>0</v>
      </c>
      <c r="AA375" t="b">
        <f t="shared" si="5"/>
        <v>0</v>
      </c>
      <c r="AB375" t="b">
        <v>1</v>
      </c>
    </row>
    <row r="376" spans="1:28" x14ac:dyDescent="0.25">
      <c r="A376">
        <v>6059016</v>
      </c>
      <c r="B376" t="s">
        <v>25</v>
      </c>
      <c r="C376" t="s">
        <v>2945</v>
      </c>
      <c r="D376" t="s">
        <v>45</v>
      </c>
      <c r="E376" t="s">
        <v>2946</v>
      </c>
      <c r="F376" t="s">
        <v>2947</v>
      </c>
      <c r="G376">
        <v>2011</v>
      </c>
      <c r="H376" t="s">
        <v>2948</v>
      </c>
      <c r="I376" t="s">
        <v>2949</v>
      </c>
      <c r="J376">
        <v>6</v>
      </c>
      <c r="O376" t="s">
        <v>472</v>
      </c>
      <c r="P376" s="1">
        <v>43009</v>
      </c>
      <c r="S376" t="s">
        <v>2950</v>
      </c>
      <c r="Y376" t="b">
        <v>0</v>
      </c>
      <c r="Z376" t="b">
        <v>0</v>
      </c>
      <c r="AA376" t="b">
        <f t="shared" si="5"/>
        <v>0</v>
      </c>
      <c r="AB376" t="b">
        <v>0</v>
      </c>
    </row>
    <row r="377" spans="1:28" x14ac:dyDescent="0.25">
      <c r="A377">
        <v>4797078</v>
      </c>
      <c r="B377" t="s">
        <v>25</v>
      </c>
      <c r="C377" t="s">
        <v>2951</v>
      </c>
      <c r="D377" t="s">
        <v>45</v>
      </c>
      <c r="E377" t="s">
        <v>2952</v>
      </c>
      <c r="F377" t="s">
        <v>2953</v>
      </c>
      <c r="G377">
        <v>2009</v>
      </c>
      <c r="H377" t="s">
        <v>2954</v>
      </c>
      <c r="I377" t="s">
        <v>2955</v>
      </c>
      <c r="J377">
        <v>6</v>
      </c>
      <c r="M377">
        <v>2</v>
      </c>
      <c r="O377" t="s">
        <v>76</v>
      </c>
      <c r="P377" s="2">
        <v>41883</v>
      </c>
      <c r="S377" t="s">
        <v>2956</v>
      </c>
      <c r="Y377" t="b">
        <v>0</v>
      </c>
      <c r="Z377" t="b">
        <v>0</v>
      </c>
      <c r="AA377" t="b">
        <f t="shared" si="5"/>
        <v>0</v>
      </c>
      <c r="AB377" t="b">
        <v>0</v>
      </c>
    </row>
    <row r="378" spans="1:28" x14ac:dyDescent="0.25">
      <c r="A378">
        <v>1648979</v>
      </c>
      <c r="B378" t="s">
        <v>25</v>
      </c>
      <c r="C378" t="s">
        <v>2957</v>
      </c>
      <c r="D378" t="s">
        <v>45</v>
      </c>
      <c r="E378" t="s">
        <v>2958</v>
      </c>
      <c r="F378" t="s">
        <v>2959</v>
      </c>
      <c r="G378">
        <v>2006</v>
      </c>
      <c r="H378" t="s">
        <v>2960</v>
      </c>
      <c r="I378" t="s">
        <v>2961</v>
      </c>
      <c r="J378">
        <v>6</v>
      </c>
      <c r="O378" t="s">
        <v>430</v>
      </c>
      <c r="P378" t="s">
        <v>2962</v>
      </c>
      <c r="S378" t="s">
        <v>2963</v>
      </c>
      <c r="Y378" t="b">
        <v>0</v>
      </c>
      <c r="Z378" t="b">
        <v>0</v>
      </c>
      <c r="AA378" t="b">
        <f t="shared" si="5"/>
        <v>0</v>
      </c>
      <c r="AB378" t="b">
        <v>1</v>
      </c>
    </row>
    <row r="379" spans="1:28" x14ac:dyDescent="0.25">
      <c r="A379" t="s">
        <v>2964</v>
      </c>
      <c r="B379" t="s">
        <v>186</v>
      </c>
      <c r="C379" t="s">
        <v>2965</v>
      </c>
      <c r="D379" t="s">
        <v>1116</v>
      </c>
      <c r="E379" t="s">
        <v>2966</v>
      </c>
      <c r="F379" t="s">
        <v>2967</v>
      </c>
      <c r="G379">
        <v>2007</v>
      </c>
      <c r="H379" t="s">
        <v>2968</v>
      </c>
      <c r="J379">
        <v>10</v>
      </c>
      <c r="L379" t="s">
        <v>2969</v>
      </c>
      <c r="R379" t="s">
        <v>2970</v>
      </c>
      <c r="Y379" t="b">
        <v>1</v>
      </c>
      <c r="Z379" t="b">
        <v>0</v>
      </c>
      <c r="AA379" t="b">
        <f t="shared" si="5"/>
        <v>0</v>
      </c>
      <c r="AB379" t="b">
        <v>0</v>
      </c>
    </row>
    <row r="380" spans="1:28" x14ac:dyDescent="0.25">
      <c r="A380">
        <v>4228186</v>
      </c>
      <c r="B380" t="s">
        <v>25</v>
      </c>
      <c r="C380" t="s">
        <v>2965</v>
      </c>
      <c r="D380" t="s">
        <v>45</v>
      </c>
      <c r="E380" t="s">
        <v>2971</v>
      </c>
      <c r="F380" t="s">
        <v>2972</v>
      </c>
      <c r="G380">
        <v>2007</v>
      </c>
      <c r="H380" t="s">
        <v>2973</v>
      </c>
      <c r="I380" t="s">
        <v>2974</v>
      </c>
      <c r="J380">
        <v>6</v>
      </c>
      <c r="O380" t="s">
        <v>1219</v>
      </c>
      <c r="P380" s="1">
        <v>42948</v>
      </c>
      <c r="S380" t="s">
        <v>2975</v>
      </c>
      <c r="Y380" t="b">
        <v>0</v>
      </c>
      <c r="Z380" t="b">
        <v>0</v>
      </c>
      <c r="AA380" t="b">
        <f t="shared" si="5"/>
        <v>0</v>
      </c>
      <c r="AB380" t="b">
        <v>0</v>
      </c>
    </row>
    <row r="381" spans="1:28" x14ac:dyDescent="0.25">
      <c r="A381">
        <v>4340471</v>
      </c>
      <c r="B381" t="s">
        <v>25</v>
      </c>
      <c r="C381" t="s">
        <v>2976</v>
      </c>
      <c r="D381" t="s">
        <v>45</v>
      </c>
      <c r="E381" t="s">
        <v>2977</v>
      </c>
      <c r="F381" t="s">
        <v>2978</v>
      </c>
      <c r="G381">
        <v>2007</v>
      </c>
      <c r="H381" t="s">
        <v>2979</v>
      </c>
      <c r="I381" t="s">
        <v>2980</v>
      </c>
      <c r="J381">
        <v>6</v>
      </c>
      <c r="O381" t="s">
        <v>472</v>
      </c>
      <c r="P381" t="s">
        <v>2981</v>
      </c>
      <c r="S381" t="s">
        <v>2982</v>
      </c>
      <c r="Y381" t="b">
        <v>0</v>
      </c>
      <c r="Z381" t="b">
        <v>0</v>
      </c>
      <c r="AA381" t="b">
        <f t="shared" si="5"/>
        <v>0</v>
      </c>
      <c r="AB381" t="b">
        <v>0</v>
      </c>
    </row>
    <row r="382" spans="1:28" x14ac:dyDescent="0.25">
      <c r="A382">
        <v>5751508</v>
      </c>
      <c r="B382" t="s">
        <v>25</v>
      </c>
      <c r="C382" t="s">
        <v>2983</v>
      </c>
      <c r="D382" t="s">
        <v>45</v>
      </c>
      <c r="E382" t="s">
        <v>2984</v>
      </c>
      <c r="F382" t="s">
        <v>2985</v>
      </c>
      <c r="G382">
        <v>2010</v>
      </c>
      <c r="H382" t="s">
        <v>2986</v>
      </c>
      <c r="I382" t="s">
        <v>2987</v>
      </c>
      <c r="J382">
        <v>6</v>
      </c>
      <c r="O382" t="s">
        <v>33</v>
      </c>
      <c r="P382" t="s">
        <v>2988</v>
      </c>
      <c r="S382" t="s">
        <v>2106</v>
      </c>
      <c r="Y382" t="b">
        <v>0</v>
      </c>
      <c r="Z382" t="b">
        <v>0</v>
      </c>
      <c r="AA382" t="b">
        <f t="shared" si="5"/>
        <v>0</v>
      </c>
      <c r="AB382" t="b">
        <v>0</v>
      </c>
    </row>
    <row r="383" spans="1:28" x14ac:dyDescent="0.25">
      <c r="A383">
        <v>4725258</v>
      </c>
      <c r="B383" t="s">
        <v>25</v>
      </c>
      <c r="C383" t="s">
        <v>2989</v>
      </c>
      <c r="D383" t="s">
        <v>45</v>
      </c>
      <c r="E383" t="s">
        <v>2990</v>
      </c>
      <c r="F383" t="s">
        <v>2991</v>
      </c>
      <c r="G383">
        <v>2008</v>
      </c>
      <c r="H383" t="s">
        <v>2992</v>
      </c>
      <c r="I383" t="s">
        <v>2993</v>
      </c>
      <c r="J383">
        <v>6</v>
      </c>
      <c r="O383" t="s">
        <v>124</v>
      </c>
      <c r="P383" t="s">
        <v>2994</v>
      </c>
      <c r="S383" t="s">
        <v>2995</v>
      </c>
      <c r="Y383" t="b">
        <v>0</v>
      </c>
      <c r="Z383" t="b">
        <v>0</v>
      </c>
      <c r="AA383" t="b">
        <f t="shared" si="5"/>
        <v>0</v>
      </c>
      <c r="AB383" t="b">
        <v>0</v>
      </c>
    </row>
    <row r="384" spans="1:28" x14ac:dyDescent="0.25">
      <c r="A384" t="s">
        <v>2996</v>
      </c>
      <c r="B384" t="s">
        <v>54</v>
      </c>
      <c r="C384" t="s">
        <v>2997</v>
      </c>
      <c r="D384" t="s">
        <v>80</v>
      </c>
      <c r="E384" t="s">
        <v>2998</v>
      </c>
      <c r="F384" t="s">
        <v>2999</v>
      </c>
      <c r="G384">
        <v>1996</v>
      </c>
      <c r="H384" t="s">
        <v>3000</v>
      </c>
      <c r="J384">
        <v>5</v>
      </c>
      <c r="K384" t="s">
        <v>3001</v>
      </c>
      <c r="P384" t="s">
        <v>3002</v>
      </c>
      <c r="Q384" t="s">
        <v>86</v>
      </c>
      <c r="R384" t="s">
        <v>3003</v>
      </c>
      <c r="S384" t="s">
        <v>3004</v>
      </c>
      <c r="V384" t="s">
        <v>3005</v>
      </c>
      <c r="W384" t="s">
        <v>90</v>
      </c>
      <c r="Y384" t="b">
        <v>0</v>
      </c>
      <c r="Z384" t="b">
        <v>0</v>
      </c>
      <c r="AA384" t="b">
        <f t="shared" si="5"/>
        <v>0</v>
      </c>
      <c r="AB384" t="b">
        <v>1</v>
      </c>
    </row>
    <row r="385" spans="1:28" x14ac:dyDescent="0.25">
      <c r="A385">
        <v>7160118</v>
      </c>
      <c r="B385" t="s">
        <v>25</v>
      </c>
      <c r="C385" t="s">
        <v>3006</v>
      </c>
      <c r="D385" t="s">
        <v>45</v>
      </c>
      <c r="E385" t="s">
        <v>3007</v>
      </c>
      <c r="F385" t="s">
        <v>3008</v>
      </c>
      <c r="G385">
        <v>2015</v>
      </c>
      <c r="H385" t="s">
        <v>3009</v>
      </c>
      <c r="I385" t="s">
        <v>3010</v>
      </c>
      <c r="J385">
        <v>6</v>
      </c>
      <c r="O385" t="s">
        <v>934</v>
      </c>
      <c r="P385" s="2">
        <v>42614</v>
      </c>
      <c r="S385" t="s">
        <v>3011</v>
      </c>
      <c r="Y385" t="b">
        <v>0</v>
      </c>
      <c r="Z385" t="b">
        <v>0</v>
      </c>
      <c r="AA385" t="b">
        <f t="shared" si="5"/>
        <v>0</v>
      </c>
      <c r="AB385" t="b">
        <v>0</v>
      </c>
    </row>
    <row r="386" spans="1:28" x14ac:dyDescent="0.25">
      <c r="A386">
        <v>7471346</v>
      </c>
      <c r="B386" t="s">
        <v>25</v>
      </c>
      <c r="C386" t="s">
        <v>3012</v>
      </c>
      <c r="D386" t="s">
        <v>45</v>
      </c>
      <c r="E386" t="s">
        <v>1471</v>
      </c>
      <c r="F386" t="s">
        <v>3013</v>
      </c>
      <c r="G386">
        <v>2016</v>
      </c>
      <c r="H386" t="s">
        <v>3014</v>
      </c>
      <c r="I386" t="s">
        <v>3015</v>
      </c>
      <c r="J386">
        <v>6</v>
      </c>
      <c r="O386" t="s">
        <v>934</v>
      </c>
      <c r="P386" s="1">
        <v>43070</v>
      </c>
      <c r="S386" t="s">
        <v>3016</v>
      </c>
      <c r="Y386" t="b">
        <v>0</v>
      </c>
      <c r="Z386" t="b">
        <v>0</v>
      </c>
      <c r="AA386" t="b">
        <f t="shared" si="5"/>
        <v>0</v>
      </c>
      <c r="AB386" t="b">
        <v>0</v>
      </c>
    </row>
    <row r="387" spans="1:28" x14ac:dyDescent="0.25">
      <c r="A387" t="s">
        <v>3017</v>
      </c>
      <c r="B387" t="s">
        <v>54</v>
      </c>
      <c r="C387" t="s">
        <v>3018</v>
      </c>
      <c r="D387" t="s">
        <v>80</v>
      </c>
      <c r="E387" t="s">
        <v>3019</v>
      </c>
      <c r="F387" t="s">
        <v>3020</v>
      </c>
      <c r="G387">
        <v>2000</v>
      </c>
      <c r="H387" t="s">
        <v>3021</v>
      </c>
      <c r="J387">
        <v>5</v>
      </c>
      <c r="K387" t="s">
        <v>3022</v>
      </c>
      <c r="P387" t="s">
        <v>3023</v>
      </c>
      <c r="Q387" t="s">
        <v>86</v>
      </c>
      <c r="R387" t="s">
        <v>3024</v>
      </c>
      <c r="S387" t="s">
        <v>3025</v>
      </c>
      <c r="V387" t="s">
        <v>3026</v>
      </c>
      <c r="W387" t="s">
        <v>90</v>
      </c>
      <c r="Y387" t="b">
        <v>0</v>
      </c>
      <c r="Z387" t="b">
        <v>0</v>
      </c>
      <c r="AA387" t="b">
        <f t="shared" si="5"/>
        <v>0</v>
      </c>
      <c r="AB387" t="b">
        <v>1</v>
      </c>
    </row>
    <row r="388" spans="1:28" x14ac:dyDescent="0.25">
      <c r="A388">
        <v>6910501</v>
      </c>
      <c r="B388" t="s">
        <v>25</v>
      </c>
      <c r="C388" t="s">
        <v>3027</v>
      </c>
      <c r="D388" t="s">
        <v>45</v>
      </c>
      <c r="E388" t="s">
        <v>3028</v>
      </c>
      <c r="F388" t="s">
        <v>3029</v>
      </c>
      <c r="G388">
        <v>2014</v>
      </c>
      <c r="H388" t="s">
        <v>3030</v>
      </c>
      <c r="I388" t="s">
        <v>3031</v>
      </c>
      <c r="J388">
        <v>6</v>
      </c>
      <c r="O388" t="s">
        <v>50</v>
      </c>
      <c r="P388" s="1">
        <v>42979</v>
      </c>
      <c r="S388" t="s">
        <v>3032</v>
      </c>
      <c r="Y388" t="b">
        <v>0</v>
      </c>
      <c r="Z388" t="b">
        <v>0</v>
      </c>
      <c r="AA388" t="b">
        <f t="shared" si="5"/>
        <v>0</v>
      </c>
      <c r="AB388" t="b">
        <v>0</v>
      </c>
    </row>
    <row r="389" spans="1:28" x14ac:dyDescent="0.25">
      <c r="A389" t="s">
        <v>3033</v>
      </c>
      <c r="B389" t="s">
        <v>54</v>
      </c>
      <c r="C389" t="s">
        <v>3034</v>
      </c>
      <c r="D389" t="s">
        <v>27</v>
      </c>
      <c r="E389" t="s">
        <v>3035</v>
      </c>
      <c r="F389" t="s">
        <v>3036</v>
      </c>
      <c r="G389">
        <v>2012</v>
      </c>
      <c r="H389" t="s">
        <v>3037</v>
      </c>
      <c r="J389">
        <v>7</v>
      </c>
      <c r="L389" t="s">
        <v>3038</v>
      </c>
      <c r="M389">
        <v>17</v>
      </c>
      <c r="N389">
        <v>3</v>
      </c>
      <c r="O389" t="s">
        <v>685</v>
      </c>
      <c r="P389" t="s">
        <v>3039</v>
      </c>
      <c r="R389" t="s">
        <v>3040</v>
      </c>
      <c r="Y389" t="b">
        <v>0</v>
      </c>
      <c r="Z389" t="b">
        <v>0</v>
      </c>
      <c r="AA389" t="b">
        <f t="shared" ref="AA389:AA452" si="6">H389=""</f>
        <v>0</v>
      </c>
      <c r="AB389" t="b">
        <v>0</v>
      </c>
    </row>
    <row r="390" spans="1:28" x14ac:dyDescent="0.25">
      <c r="A390">
        <v>970772</v>
      </c>
      <c r="B390" t="s">
        <v>25</v>
      </c>
      <c r="C390" t="s">
        <v>3041</v>
      </c>
      <c r="D390" t="s">
        <v>45</v>
      </c>
      <c r="E390" t="s">
        <v>3042</v>
      </c>
      <c r="F390" t="s">
        <v>3043</v>
      </c>
      <c r="G390">
        <v>2001</v>
      </c>
      <c r="H390" t="s">
        <v>3044</v>
      </c>
      <c r="I390" t="s">
        <v>3045</v>
      </c>
      <c r="J390">
        <v>6</v>
      </c>
      <c r="P390" t="s">
        <v>3046</v>
      </c>
      <c r="S390" t="s">
        <v>3047</v>
      </c>
      <c r="Y390" t="b">
        <v>0</v>
      </c>
      <c r="Z390" t="b">
        <v>0</v>
      </c>
      <c r="AA390" t="b">
        <f t="shared" si="6"/>
        <v>0</v>
      </c>
      <c r="AB390" t="b">
        <v>1</v>
      </c>
    </row>
    <row r="391" spans="1:28" x14ac:dyDescent="0.25">
      <c r="A391">
        <v>4019603</v>
      </c>
      <c r="B391" t="s">
        <v>25</v>
      </c>
      <c r="C391" t="s">
        <v>3048</v>
      </c>
      <c r="D391" t="s">
        <v>45</v>
      </c>
      <c r="E391" t="s">
        <v>3049</v>
      </c>
      <c r="F391" t="s">
        <v>3050</v>
      </c>
      <c r="G391">
        <v>2006</v>
      </c>
      <c r="H391" t="s">
        <v>3051</v>
      </c>
      <c r="I391" t="s">
        <v>3052</v>
      </c>
      <c r="J391">
        <v>6</v>
      </c>
      <c r="O391" t="s">
        <v>472</v>
      </c>
      <c r="P391" t="s">
        <v>3053</v>
      </c>
      <c r="S391" t="s">
        <v>3054</v>
      </c>
      <c r="Y391" t="b">
        <v>0</v>
      </c>
      <c r="Z391" t="b">
        <v>0</v>
      </c>
      <c r="AA391" t="b">
        <f t="shared" si="6"/>
        <v>0</v>
      </c>
      <c r="AB391" t="b">
        <v>1</v>
      </c>
    </row>
    <row r="392" spans="1:28" x14ac:dyDescent="0.25">
      <c r="A392" t="s">
        <v>3055</v>
      </c>
      <c r="B392" t="s">
        <v>54</v>
      </c>
      <c r="C392" t="s">
        <v>3056</v>
      </c>
      <c r="D392" t="s">
        <v>80</v>
      </c>
      <c r="E392" t="s">
        <v>3057</v>
      </c>
      <c r="F392" t="s">
        <v>3058</v>
      </c>
      <c r="G392">
        <v>1994</v>
      </c>
      <c r="H392" t="s">
        <v>3059</v>
      </c>
      <c r="J392">
        <v>5</v>
      </c>
      <c r="K392" t="s">
        <v>3060</v>
      </c>
      <c r="P392" t="s">
        <v>3061</v>
      </c>
      <c r="Q392" t="s">
        <v>413</v>
      </c>
      <c r="R392" t="s">
        <v>3062</v>
      </c>
      <c r="S392" t="s">
        <v>3063</v>
      </c>
      <c r="V392" t="s">
        <v>3064</v>
      </c>
      <c r="W392" t="s">
        <v>416</v>
      </c>
      <c r="Y392" t="b">
        <v>0</v>
      </c>
      <c r="Z392" t="b">
        <v>0</v>
      </c>
      <c r="AA392" t="b">
        <f t="shared" si="6"/>
        <v>0</v>
      </c>
      <c r="AB392" t="b">
        <v>1</v>
      </c>
    </row>
    <row r="393" spans="1:28" x14ac:dyDescent="0.25">
      <c r="A393" t="s">
        <v>3065</v>
      </c>
      <c r="B393" t="s">
        <v>54</v>
      </c>
      <c r="C393" t="s">
        <v>3066</v>
      </c>
      <c r="D393" t="s">
        <v>27</v>
      </c>
      <c r="E393" t="s">
        <v>3067</v>
      </c>
      <c r="F393" t="s">
        <v>3068</v>
      </c>
      <c r="G393">
        <v>2013</v>
      </c>
      <c r="H393" t="s">
        <v>3069</v>
      </c>
      <c r="J393">
        <v>7</v>
      </c>
      <c r="L393" t="s">
        <v>926</v>
      </c>
      <c r="M393">
        <v>20</v>
      </c>
      <c r="N393">
        <v>3</v>
      </c>
      <c r="O393" t="s">
        <v>166</v>
      </c>
      <c r="P393" t="s">
        <v>3070</v>
      </c>
      <c r="R393" t="s">
        <v>3071</v>
      </c>
      <c r="Y393" t="b">
        <v>0</v>
      </c>
      <c r="Z393" t="b">
        <v>0</v>
      </c>
      <c r="AA393" t="b">
        <f t="shared" si="6"/>
        <v>0</v>
      </c>
      <c r="AB393" t="b">
        <v>0</v>
      </c>
    </row>
    <row r="394" spans="1:28" x14ac:dyDescent="0.25">
      <c r="A394" t="s">
        <v>3072</v>
      </c>
      <c r="B394" t="s">
        <v>54</v>
      </c>
      <c r="C394" t="s">
        <v>3073</v>
      </c>
      <c r="D394" t="s">
        <v>27</v>
      </c>
      <c r="E394" t="s">
        <v>3074</v>
      </c>
      <c r="F394" t="s">
        <v>3075</v>
      </c>
      <c r="G394">
        <v>1995</v>
      </c>
      <c r="H394" t="s">
        <v>3076</v>
      </c>
      <c r="J394">
        <v>7</v>
      </c>
      <c r="L394" t="s">
        <v>132</v>
      </c>
      <c r="M394">
        <v>8</v>
      </c>
      <c r="N394">
        <v>2</v>
      </c>
      <c r="O394" t="s">
        <v>60</v>
      </c>
      <c r="P394" t="s">
        <v>3077</v>
      </c>
      <c r="R394" t="s">
        <v>3078</v>
      </c>
      <c r="Y394" t="b">
        <v>0</v>
      </c>
      <c r="Z394" t="b">
        <v>0</v>
      </c>
      <c r="AA394" t="b">
        <f t="shared" si="6"/>
        <v>0</v>
      </c>
      <c r="AB394" t="b">
        <v>1</v>
      </c>
    </row>
    <row r="395" spans="1:28" x14ac:dyDescent="0.25">
      <c r="A395">
        <v>1651950</v>
      </c>
      <c r="B395" t="s">
        <v>25</v>
      </c>
      <c r="C395" t="s">
        <v>3079</v>
      </c>
      <c r="D395" t="s">
        <v>45</v>
      </c>
      <c r="E395" t="s">
        <v>3080</v>
      </c>
      <c r="F395" t="s">
        <v>3081</v>
      </c>
      <c r="G395">
        <v>2005</v>
      </c>
      <c r="H395" t="s">
        <v>3082</v>
      </c>
      <c r="I395" t="s">
        <v>3083</v>
      </c>
      <c r="J395">
        <v>6</v>
      </c>
      <c r="M395">
        <v>4</v>
      </c>
      <c r="O395" t="s">
        <v>472</v>
      </c>
      <c r="P395" t="s">
        <v>3084</v>
      </c>
      <c r="S395" t="s">
        <v>3085</v>
      </c>
      <c r="Y395" t="b">
        <v>0</v>
      </c>
      <c r="Z395" t="b">
        <v>0</v>
      </c>
      <c r="AA395" t="b">
        <f t="shared" si="6"/>
        <v>0</v>
      </c>
      <c r="AB395" t="b">
        <v>1</v>
      </c>
    </row>
    <row r="396" spans="1:28" x14ac:dyDescent="0.25">
      <c r="A396">
        <v>1264733</v>
      </c>
      <c r="B396" t="s">
        <v>25</v>
      </c>
      <c r="C396" t="s">
        <v>3086</v>
      </c>
      <c r="D396" t="s">
        <v>45</v>
      </c>
      <c r="E396" t="s">
        <v>3087</v>
      </c>
      <c r="F396" t="s">
        <v>3088</v>
      </c>
      <c r="G396">
        <v>2003</v>
      </c>
      <c r="H396" t="s">
        <v>3089</v>
      </c>
      <c r="I396" t="s">
        <v>3090</v>
      </c>
      <c r="J396">
        <v>6</v>
      </c>
      <c r="M396">
        <v>2</v>
      </c>
      <c r="O396" t="s">
        <v>654</v>
      </c>
      <c r="P396" t="s">
        <v>3091</v>
      </c>
      <c r="S396" t="s">
        <v>3092</v>
      </c>
      <c r="Y396" t="b">
        <v>0</v>
      </c>
      <c r="Z396" t="b">
        <v>0</v>
      </c>
      <c r="AA396" t="b">
        <f t="shared" si="6"/>
        <v>0</v>
      </c>
      <c r="AB396" t="b">
        <v>1</v>
      </c>
    </row>
    <row r="397" spans="1:28" x14ac:dyDescent="0.25">
      <c r="A397">
        <v>6069480</v>
      </c>
      <c r="B397" t="s">
        <v>25</v>
      </c>
      <c r="D397" t="s">
        <v>45</v>
      </c>
      <c r="E397" t="s">
        <v>3093</v>
      </c>
      <c r="F397" t="s">
        <v>3094</v>
      </c>
      <c r="G397">
        <v>2011</v>
      </c>
      <c r="H397" t="s">
        <v>3095</v>
      </c>
      <c r="I397" t="s">
        <v>3096</v>
      </c>
      <c r="J397">
        <v>6</v>
      </c>
      <c r="O397" t="s">
        <v>472</v>
      </c>
      <c r="P397" s="1">
        <v>42948</v>
      </c>
      <c r="S397" t="s">
        <v>3097</v>
      </c>
      <c r="Y397" t="b">
        <v>0</v>
      </c>
      <c r="Z397" t="b">
        <v>1</v>
      </c>
      <c r="AA397" t="b">
        <f t="shared" si="6"/>
        <v>0</v>
      </c>
      <c r="AB397" t="b">
        <v>0</v>
      </c>
    </row>
    <row r="398" spans="1:28" x14ac:dyDescent="0.25">
      <c r="A398">
        <v>6312920</v>
      </c>
      <c r="B398" t="s">
        <v>25</v>
      </c>
      <c r="C398" t="s">
        <v>3098</v>
      </c>
      <c r="D398" t="s">
        <v>27</v>
      </c>
      <c r="E398" t="s">
        <v>3099</v>
      </c>
      <c r="F398" t="s">
        <v>3100</v>
      </c>
      <c r="G398">
        <v>1986</v>
      </c>
      <c r="H398" t="s">
        <v>3101</v>
      </c>
      <c r="I398" t="s">
        <v>3102</v>
      </c>
      <c r="J398">
        <v>7</v>
      </c>
      <c r="L398" t="s">
        <v>40</v>
      </c>
      <c r="M398" t="s">
        <v>678</v>
      </c>
      <c r="N398">
        <v>1</v>
      </c>
      <c r="O398" t="s">
        <v>76</v>
      </c>
      <c r="P398" t="s">
        <v>3103</v>
      </c>
      <c r="Y398" t="b">
        <v>0</v>
      </c>
      <c r="Z398" t="b">
        <v>0</v>
      </c>
      <c r="AA398" t="b">
        <f t="shared" si="6"/>
        <v>0</v>
      </c>
      <c r="AB398" t="b">
        <v>1</v>
      </c>
    </row>
    <row r="399" spans="1:28" x14ac:dyDescent="0.25">
      <c r="A399">
        <v>6843715</v>
      </c>
      <c r="B399" t="s">
        <v>25</v>
      </c>
      <c r="C399" t="s">
        <v>3104</v>
      </c>
      <c r="D399" t="s">
        <v>45</v>
      </c>
      <c r="E399" t="s">
        <v>3105</v>
      </c>
      <c r="F399" t="s">
        <v>3106</v>
      </c>
      <c r="G399">
        <v>2014</v>
      </c>
      <c r="H399" t="s">
        <v>3107</v>
      </c>
      <c r="I399" t="s">
        <v>3108</v>
      </c>
      <c r="J399">
        <v>6</v>
      </c>
      <c r="O399" t="s">
        <v>934</v>
      </c>
      <c r="P399" t="s">
        <v>3109</v>
      </c>
      <c r="S399" t="s">
        <v>3110</v>
      </c>
      <c r="Y399" t="b">
        <v>0</v>
      </c>
      <c r="Z399" t="b">
        <v>0</v>
      </c>
      <c r="AA399" t="b">
        <f t="shared" si="6"/>
        <v>0</v>
      </c>
      <c r="AB399" t="b">
        <v>0</v>
      </c>
    </row>
    <row r="400" spans="1:28" x14ac:dyDescent="0.25">
      <c r="A400">
        <v>922845</v>
      </c>
      <c r="B400" t="s">
        <v>25</v>
      </c>
      <c r="C400" t="s">
        <v>3111</v>
      </c>
      <c r="D400" t="s">
        <v>45</v>
      </c>
      <c r="E400" t="s">
        <v>3112</v>
      </c>
      <c r="F400" t="s">
        <v>3113</v>
      </c>
      <c r="G400">
        <v>2001</v>
      </c>
      <c r="H400" t="s">
        <v>3114</v>
      </c>
      <c r="I400" t="s">
        <v>3115</v>
      </c>
      <c r="J400">
        <v>6</v>
      </c>
      <c r="P400" t="s">
        <v>3116</v>
      </c>
      <c r="S400" t="s">
        <v>3117</v>
      </c>
      <c r="Y400" t="b">
        <v>0</v>
      </c>
      <c r="Z400" t="b">
        <v>0</v>
      </c>
      <c r="AA400" t="b">
        <f t="shared" si="6"/>
        <v>0</v>
      </c>
      <c r="AB400" t="b">
        <v>1</v>
      </c>
    </row>
    <row r="401" spans="1:28" x14ac:dyDescent="0.25">
      <c r="A401">
        <v>1453489</v>
      </c>
      <c r="B401" t="s">
        <v>25</v>
      </c>
      <c r="C401" t="s">
        <v>3118</v>
      </c>
      <c r="D401" t="s">
        <v>27</v>
      </c>
      <c r="E401" t="s">
        <v>3119</v>
      </c>
      <c r="F401" t="s">
        <v>3120</v>
      </c>
      <c r="G401">
        <v>2005</v>
      </c>
      <c r="H401" t="s">
        <v>3121</v>
      </c>
      <c r="I401" t="s">
        <v>3122</v>
      </c>
      <c r="J401">
        <v>7</v>
      </c>
      <c r="L401" t="s">
        <v>429</v>
      </c>
      <c r="M401">
        <v>25</v>
      </c>
      <c r="N401">
        <v>2</v>
      </c>
      <c r="O401" t="s">
        <v>1219</v>
      </c>
      <c r="P401" t="s">
        <v>3123</v>
      </c>
      <c r="Y401" t="b">
        <v>0</v>
      </c>
      <c r="Z401" t="b">
        <v>0</v>
      </c>
      <c r="AA401" t="b">
        <f t="shared" si="6"/>
        <v>0</v>
      </c>
      <c r="AB401" t="b">
        <v>1</v>
      </c>
    </row>
    <row r="402" spans="1:28" x14ac:dyDescent="0.25">
      <c r="A402">
        <v>7371363</v>
      </c>
      <c r="B402" t="s">
        <v>25</v>
      </c>
      <c r="C402" t="s">
        <v>3124</v>
      </c>
      <c r="D402" t="s">
        <v>45</v>
      </c>
      <c r="E402" t="s">
        <v>3125</v>
      </c>
      <c r="F402" t="s">
        <v>3126</v>
      </c>
      <c r="G402">
        <v>2015</v>
      </c>
      <c r="H402" t="s">
        <v>3127</v>
      </c>
      <c r="I402" t="s">
        <v>3128</v>
      </c>
      <c r="J402">
        <v>6</v>
      </c>
      <c r="O402" t="s">
        <v>33</v>
      </c>
      <c r="P402" t="s">
        <v>3129</v>
      </c>
      <c r="S402" t="s">
        <v>3130</v>
      </c>
      <c r="Y402" t="b">
        <v>0</v>
      </c>
      <c r="Z402" t="b">
        <v>0</v>
      </c>
      <c r="AA402" t="b">
        <f t="shared" si="6"/>
        <v>0</v>
      </c>
      <c r="AB402" t="b">
        <v>0</v>
      </c>
    </row>
    <row r="403" spans="1:28" x14ac:dyDescent="0.25">
      <c r="A403" t="s">
        <v>3131</v>
      </c>
      <c r="B403" t="s">
        <v>54</v>
      </c>
      <c r="C403" t="s">
        <v>3132</v>
      </c>
      <c r="D403" t="s">
        <v>80</v>
      </c>
      <c r="E403" t="s">
        <v>3133</v>
      </c>
      <c r="F403" t="s">
        <v>3134</v>
      </c>
      <c r="G403">
        <v>2010</v>
      </c>
      <c r="H403" t="s">
        <v>3135</v>
      </c>
      <c r="J403">
        <v>5</v>
      </c>
      <c r="K403" t="s">
        <v>3136</v>
      </c>
      <c r="P403" t="s">
        <v>3137</v>
      </c>
      <c r="Q403" t="s">
        <v>86</v>
      </c>
      <c r="R403" t="s">
        <v>3138</v>
      </c>
      <c r="S403" t="s">
        <v>3139</v>
      </c>
      <c r="V403" t="s">
        <v>3140</v>
      </c>
      <c r="W403" t="s">
        <v>90</v>
      </c>
      <c r="Y403" t="b">
        <v>0</v>
      </c>
      <c r="Z403" t="b">
        <v>0</v>
      </c>
      <c r="AA403" t="b">
        <f t="shared" si="6"/>
        <v>0</v>
      </c>
      <c r="AB403" t="b">
        <v>0</v>
      </c>
    </row>
    <row r="404" spans="1:28" x14ac:dyDescent="0.25">
      <c r="A404">
        <v>494134</v>
      </c>
      <c r="B404" t="s">
        <v>25</v>
      </c>
      <c r="C404" t="s">
        <v>3141</v>
      </c>
      <c r="D404" t="s">
        <v>45</v>
      </c>
      <c r="E404" t="s">
        <v>681</v>
      </c>
      <c r="F404" t="s">
        <v>3142</v>
      </c>
      <c r="G404">
        <v>1996</v>
      </c>
      <c r="H404" t="s">
        <v>3143</v>
      </c>
      <c r="I404" t="s">
        <v>3144</v>
      </c>
      <c r="J404">
        <v>6</v>
      </c>
      <c r="O404" t="s">
        <v>60</v>
      </c>
      <c r="P404" t="s">
        <v>3145</v>
      </c>
      <c r="S404" t="s">
        <v>3146</v>
      </c>
      <c r="Y404" t="b">
        <v>0</v>
      </c>
      <c r="Z404" t="b">
        <v>0</v>
      </c>
      <c r="AA404" t="b">
        <f t="shared" si="6"/>
        <v>0</v>
      </c>
      <c r="AB404" t="b">
        <v>1</v>
      </c>
    </row>
    <row r="405" spans="1:28" x14ac:dyDescent="0.25">
      <c r="A405" t="s">
        <v>3147</v>
      </c>
      <c r="B405" t="s">
        <v>54</v>
      </c>
      <c r="C405" t="s">
        <v>3148</v>
      </c>
      <c r="D405" t="s">
        <v>27</v>
      </c>
      <c r="E405" t="s">
        <v>3149</v>
      </c>
      <c r="F405" t="s">
        <v>3150</v>
      </c>
      <c r="G405">
        <v>2010</v>
      </c>
      <c r="H405" t="s">
        <v>3151</v>
      </c>
      <c r="J405">
        <v>7</v>
      </c>
      <c r="L405" t="s">
        <v>3152</v>
      </c>
      <c r="M405">
        <v>45</v>
      </c>
      <c r="N405">
        <v>2</v>
      </c>
      <c r="O405" t="s">
        <v>33</v>
      </c>
      <c r="P405" t="s">
        <v>3153</v>
      </c>
      <c r="R405" t="s">
        <v>3154</v>
      </c>
      <c r="Y405" t="b">
        <v>0</v>
      </c>
      <c r="Z405" t="b">
        <v>0</v>
      </c>
      <c r="AA405" t="b">
        <f t="shared" si="6"/>
        <v>0</v>
      </c>
      <c r="AB405" t="b">
        <v>0</v>
      </c>
    </row>
    <row r="406" spans="1:28" x14ac:dyDescent="0.25">
      <c r="A406">
        <v>382159</v>
      </c>
      <c r="B406" t="s">
        <v>25</v>
      </c>
      <c r="C406" t="s">
        <v>3155</v>
      </c>
      <c r="D406" t="s">
        <v>27</v>
      </c>
      <c r="E406" t="s">
        <v>3156</v>
      </c>
      <c r="F406" t="s">
        <v>3157</v>
      </c>
      <c r="G406">
        <v>1995</v>
      </c>
      <c r="H406" t="s">
        <v>3158</v>
      </c>
      <c r="I406" t="s">
        <v>3159</v>
      </c>
      <c r="J406">
        <v>7</v>
      </c>
      <c r="L406" t="s">
        <v>3160</v>
      </c>
      <c r="M406">
        <v>13</v>
      </c>
      <c r="N406">
        <v>4</v>
      </c>
      <c r="O406" t="s">
        <v>42</v>
      </c>
      <c r="P406" t="s">
        <v>3161</v>
      </c>
      <c r="Y406" t="b">
        <v>0</v>
      </c>
      <c r="Z406" t="b">
        <v>0</v>
      </c>
      <c r="AA406" t="b">
        <f t="shared" si="6"/>
        <v>0</v>
      </c>
      <c r="AB406" t="b">
        <v>1</v>
      </c>
    </row>
    <row r="407" spans="1:28" x14ac:dyDescent="0.25">
      <c r="A407" t="s">
        <v>3162</v>
      </c>
      <c r="B407" t="s">
        <v>54</v>
      </c>
      <c r="C407" t="s">
        <v>3163</v>
      </c>
      <c r="D407" t="s">
        <v>80</v>
      </c>
      <c r="E407" t="s">
        <v>3164</v>
      </c>
      <c r="F407" t="s">
        <v>3165</v>
      </c>
      <c r="G407">
        <v>2001</v>
      </c>
      <c r="H407" t="s">
        <v>3166</v>
      </c>
      <c r="J407">
        <v>5</v>
      </c>
      <c r="K407" t="s">
        <v>3167</v>
      </c>
      <c r="P407" t="s">
        <v>3168</v>
      </c>
      <c r="Q407" t="s">
        <v>86</v>
      </c>
      <c r="R407" t="s">
        <v>3169</v>
      </c>
      <c r="S407" t="s">
        <v>3170</v>
      </c>
      <c r="V407" t="s">
        <v>3171</v>
      </c>
      <c r="W407" t="s">
        <v>90</v>
      </c>
      <c r="Y407" t="b">
        <v>0</v>
      </c>
      <c r="Z407" t="b">
        <v>0</v>
      </c>
      <c r="AA407" t="b">
        <f t="shared" si="6"/>
        <v>0</v>
      </c>
      <c r="AB407" t="b">
        <v>1</v>
      </c>
    </row>
    <row r="408" spans="1:28" x14ac:dyDescent="0.25">
      <c r="A408" t="s">
        <v>3172</v>
      </c>
      <c r="B408" t="s">
        <v>54</v>
      </c>
      <c r="C408" t="s">
        <v>3173</v>
      </c>
      <c r="D408" t="s">
        <v>80</v>
      </c>
      <c r="E408" t="s">
        <v>1053</v>
      </c>
      <c r="F408" t="s">
        <v>3174</v>
      </c>
      <c r="G408">
        <v>1995</v>
      </c>
      <c r="H408" t="s">
        <v>3175</v>
      </c>
      <c r="J408">
        <v>5</v>
      </c>
      <c r="K408" t="s">
        <v>1056</v>
      </c>
      <c r="P408" t="s">
        <v>3176</v>
      </c>
      <c r="Q408" t="s">
        <v>413</v>
      </c>
      <c r="R408" t="s">
        <v>3177</v>
      </c>
      <c r="S408" t="s">
        <v>1059</v>
      </c>
      <c r="W408" t="s">
        <v>416</v>
      </c>
      <c r="Y408" t="b">
        <v>0</v>
      </c>
      <c r="Z408" t="b">
        <v>0</v>
      </c>
      <c r="AA408" t="b">
        <f t="shared" si="6"/>
        <v>0</v>
      </c>
      <c r="AB408" t="b">
        <v>1</v>
      </c>
    </row>
    <row r="409" spans="1:28" x14ac:dyDescent="0.25">
      <c r="A409" t="s">
        <v>3178</v>
      </c>
      <c r="B409" t="s">
        <v>54</v>
      </c>
      <c r="C409" t="s">
        <v>3179</v>
      </c>
      <c r="D409" t="s">
        <v>80</v>
      </c>
      <c r="E409" t="s">
        <v>3180</v>
      </c>
      <c r="F409" t="s">
        <v>3181</v>
      </c>
      <c r="G409">
        <v>1987</v>
      </c>
      <c r="H409" t="s">
        <v>3182</v>
      </c>
      <c r="J409">
        <v>5</v>
      </c>
      <c r="K409" t="s">
        <v>3183</v>
      </c>
      <c r="P409" t="s">
        <v>1072</v>
      </c>
      <c r="Q409" t="s">
        <v>86</v>
      </c>
      <c r="R409" t="s">
        <v>3184</v>
      </c>
      <c r="S409" t="s">
        <v>3185</v>
      </c>
      <c r="V409" t="s">
        <v>3186</v>
      </c>
      <c r="W409" t="s">
        <v>90</v>
      </c>
      <c r="Y409" t="b">
        <v>0</v>
      </c>
      <c r="Z409" t="b">
        <v>0</v>
      </c>
      <c r="AA409" t="b">
        <f t="shared" si="6"/>
        <v>0</v>
      </c>
      <c r="AB409" t="b">
        <v>1</v>
      </c>
    </row>
    <row r="410" spans="1:28" x14ac:dyDescent="0.25">
      <c r="A410">
        <v>4747342</v>
      </c>
      <c r="B410" t="s">
        <v>25</v>
      </c>
      <c r="C410" t="s">
        <v>3187</v>
      </c>
      <c r="D410" t="s">
        <v>45</v>
      </c>
      <c r="E410" t="s">
        <v>3188</v>
      </c>
      <c r="F410" t="s">
        <v>3189</v>
      </c>
      <c r="G410">
        <v>2008</v>
      </c>
      <c r="H410" t="s">
        <v>3190</v>
      </c>
      <c r="I410" t="s">
        <v>3191</v>
      </c>
      <c r="J410">
        <v>6</v>
      </c>
      <c r="O410" t="s">
        <v>33</v>
      </c>
      <c r="P410" t="s">
        <v>3192</v>
      </c>
      <c r="S410" t="s">
        <v>3193</v>
      </c>
      <c r="Y410" t="b">
        <v>0</v>
      </c>
      <c r="Z410" t="b">
        <v>0</v>
      </c>
      <c r="AA410" t="b">
        <f t="shared" si="6"/>
        <v>0</v>
      </c>
      <c r="AB410" t="b">
        <v>0</v>
      </c>
    </row>
    <row r="411" spans="1:28" x14ac:dyDescent="0.25">
      <c r="A411" t="s">
        <v>3194</v>
      </c>
      <c r="B411" t="s">
        <v>54</v>
      </c>
      <c r="C411" t="s">
        <v>3195</v>
      </c>
      <c r="D411" t="s">
        <v>80</v>
      </c>
      <c r="E411" t="s">
        <v>3196</v>
      </c>
      <c r="F411" t="s">
        <v>3197</v>
      </c>
      <c r="G411">
        <v>2002</v>
      </c>
      <c r="H411" t="s">
        <v>3198</v>
      </c>
      <c r="J411">
        <v>5</v>
      </c>
      <c r="K411" t="s">
        <v>3199</v>
      </c>
      <c r="P411" t="s">
        <v>3200</v>
      </c>
      <c r="Q411" t="s">
        <v>86</v>
      </c>
      <c r="R411" t="s">
        <v>3201</v>
      </c>
      <c r="S411" t="s">
        <v>3202</v>
      </c>
      <c r="V411" t="s">
        <v>3203</v>
      </c>
      <c r="W411" t="s">
        <v>90</v>
      </c>
      <c r="Y411" t="b">
        <v>0</v>
      </c>
      <c r="Z411" t="b">
        <v>0</v>
      </c>
      <c r="AA411" t="b">
        <f t="shared" si="6"/>
        <v>0</v>
      </c>
      <c r="AB411" t="b">
        <v>1</v>
      </c>
    </row>
    <row r="412" spans="1:28" x14ac:dyDescent="0.25">
      <c r="A412" t="s">
        <v>3204</v>
      </c>
      <c r="B412" t="s">
        <v>186</v>
      </c>
      <c r="D412" t="s">
        <v>1116</v>
      </c>
      <c r="E412" t="s">
        <v>3205</v>
      </c>
      <c r="F412" t="s">
        <v>3206</v>
      </c>
      <c r="G412">
        <v>2006</v>
      </c>
      <c r="H412" t="s">
        <v>3207</v>
      </c>
      <c r="J412">
        <v>10</v>
      </c>
      <c r="L412" t="s">
        <v>3208</v>
      </c>
      <c r="M412">
        <v>1</v>
      </c>
      <c r="P412" t="s">
        <v>3209</v>
      </c>
      <c r="R412" t="s">
        <v>3210</v>
      </c>
      <c r="Y412" t="b">
        <v>0</v>
      </c>
      <c r="Z412" t="b">
        <v>1</v>
      </c>
      <c r="AA412" t="b">
        <f t="shared" si="6"/>
        <v>0</v>
      </c>
      <c r="AB412" t="b">
        <v>1</v>
      </c>
    </row>
    <row r="413" spans="1:28" x14ac:dyDescent="0.25">
      <c r="A413" t="s">
        <v>3211</v>
      </c>
      <c r="B413" t="s">
        <v>186</v>
      </c>
      <c r="D413" t="s">
        <v>1116</v>
      </c>
      <c r="E413" t="s">
        <v>3212</v>
      </c>
      <c r="F413" t="s">
        <v>3213</v>
      </c>
      <c r="G413">
        <v>2003</v>
      </c>
      <c r="H413" t="s">
        <v>3214</v>
      </c>
      <c r="J413">
        <v>10</v>
      </c>
      <c r="L413" t="s">
        <v>3215</v>
      </c>
      <c r="P413" t="s">
        <v>3216</v>
      </c>
      <c r="R413" t="s">
        <v>3217</v>
      </c>
      <c r="Y413" t="b">
        <v>0</v>
      </c>
      <c r="Z413" t="b">
        <v>1</v>
      </c>
      <c r="AA413" t="b">
        <f t="shared" si="6"/>
        <v>0</v>
      </c>
      <c r="AB413" t="b">
        <v>1</v>
      </c>
    </row>
    <row r="414" spans="1:28" x14ac:dyDescent="0.25">
      <c r="A414" t="s">
        <v>3218</v>
      </c>
      <c r="B414" t="s">
        <v>54</v>
      </c>
      <c r="C414" t="s">
        <v>3219</v>
      </c>
      <c r="D414" t="s">
        <v>80</v>
      </c>
      <c r="E414" t="s">
        <v>3220</v>
      </c>
      <c r="F414" t="s">
        <v>3221</v>
      </c>
      <c r="G414">
        <v>2014</v>
      </c>
      <c r="H414" t="s">
        <v>3222</v>
      </c>
      <c r="J414">
        <v>5</v>
      </c>
      <c r="K414" t="s">
        <v>3223</v>
      </c>
      <c r="P414" t="s">
        <v>3224</v>
      </c>
      <c r="Q414" t="s">
        <v>596</v>
      </c>
      <c r="R414" t="s">
        <v>3225</v>
      </c>
      <c r="S414" t="s">
        <v>3226</v>
      </c>
      <c r="V414" t="s">
        <v>3227</v>
      </c>
      <c r="W414" t="s">
        <v>600</v>
      </c>
      <c r="Y414" t="b">
        <v>0</v>
      </c>
      <c r="Z414" t="b">
        <v>0</v>
      </c>
      <c r="AA414" t="b">
        <f t="shared" si="6"/>
        <v>0</v>
      </c>
      <c r="AB414" t="b">
        <v>0</v>
      </c>
    </row>
    <row r="415" spans="1:28" x14ac:dyDescent="0.25">
      <c r="A415">
        <v>4570792</v>
      </c>
      <c r="B415" t="s">
        <v>25</v>
      </c>
      <c r="C415" t="s">
        <v>3228</v>
      </c>
      <c r="D415" t="s">
        <v>45</v>
      </c>
      <c r="E415" t="s">
        <v>3229</v>
      </c>
      <c r="F415" t="s">
        <v>3230</v>
      </c>
      <c r="G415">
        <v>2008</v>
      </c>
      <c r="H415" t="s">
        <v>3231</v>
      </c>
      <c r="I415" t="s">
        <v>3232</v>
      </c>
      <c r="J415">
        <v>6</v>
      </c>
      <c r="O415" t="s">
        <v>68</v>
      </c>
      <c r="P415" t="s">
        <v>3233</v>
      </c>
      <c r="S415" t="s">
        <v>3234</v>
      </c>
      <c r="Y415" t="b">
        <v>0</v>
      </c>
      <c r="Z415" t="b">
        <v>0</v>
      </c>
      <c r="AA415" t="b">
        <f t="shared" si="6"/>
        <v>0</v>
      </c>
      <c r="AB415" t="b">
        <v>0</v>
      </c>
    </row>
    <row r="416" spans="1:28" x14ac:dyDescent="0.25">
      <c r="A416" t="s">
        <v>3235</v>
      </c>
      <c r="B416" t="s">
        <v>54</v>
      </c>
      <c r="C416" t="s">
        <v>3236</v>
      </c>
      <c r="D416" t="s">
        <v>80</v>
      </c>
      <c r="E416" t="s">
        <v>1240</v>
      </c>
      <c r="F416" t="s">
        <v>3237</v>
      </c>
      <c r="G416">
        <v>2001</v>
      </c>
      <c r="H416" t="s">
        <v>3238</v>
      </c>
      <c r="J416">
        <v>5</v>
      </c>
      <c r="K416" t="s">
        <v>3239</v>
      </c>
      <c r="P416" t="s">
        <v>3240</v>
      </c>
      <c r="Q416" t="s">
        <v>86</v>
      </c>
      <c r="R416" t="s">
        <v>3241</v>
      </c>
      <c r="S416" t="s">
        <v>3242</v>
      </c>
      <c r="V416" t="s">
        <v>3243</v>
      </c>
      <c r="W416" t="s">
        <v>90</v>
      </c>
      <c r="Y416" t="b">
        <v>0</v>
      </c>
      <c r="Z416" t="b">
        <v>0</v>
      </c>
      <c r="AA416" t="b">
        <f t="shared" si="6"/>
        <v>0</v>
      </c>
      <c r="AB416" t="b">
        <v>1</v>
      </c>
    </row>
    <row r="417" spans="1:28" x14ac:dyDescent="0.25">
      <c r="A417" t="s">
        <v>3244</v>
      </c>
      <c r="B417" t="s">
        <v>54</v>
      </c>
      <c r="C417" t="s">
        <v>3245</v>
      </c>
      <c r="D417" t="s">
        <v>27</v>
      </c>
      <c r="E417" t="s">
        <v>3246</v>
      </c>
      <c r="F417" t="s">
        <v>3247</v>
      </c>
      <c r="G417">
        <v>2000</v>
      </c>
      <c r="H417" t="s">
        <v>3248</v>
      </c>
      <c r="J417">
        <v>7</v>
      </c>
      <c r="L417" t="s">
        <v>3249</v>
      </c>
      <c r="M417">
        <v>16</v>
      </c>
      <c r="N417">
        <v>1</v>
      </c>
      <c r="O417" t="s">
        <v>42</v>
      </c>
      <c r="P417" t="s">
        <v>3250</v>
      </c>
      <c r="R417" t="s">
        <v>3251</v>
      </c>
      <c r="Y417" t="b">
        <v>0</v>
      </c>
      <c r="Z417" t="b">
        <v>0</v>
      </c>
      <c r="AA417" t="b">
        <f t="shared" si="6"/>
        <v>0</v>
      </c>
      <c r="AB417" t="b">
        <v>1</v>
      </c>
    </row>
    <row r="418" spans="1:28" x14ac:dyDescent="0.25">
      <c r="A418" t="s">
        <v>3252</v>
      </c>
      <c r="B418" t="s">
        <v>54</v>
      </c>
      <c r="C418" t="s">
        <v>3253</v>
      </c>
      <c r="D418" t="s">
        <v>27</v>
      </c>
      <c r="E418" t="s">
        <v>3254</v>
      </c>
      <c r="F418" t="s">
        <v>2558</v>
      </c>
      <c r="G418">
        <v>2006</v>
      </c>
      <c r="H418" t="s">
        <v>3255</v>
      </c>
      <c r="J418">
        <v>7</v>
      </c>
      <c r="L418" t="s">
        <v>3256</v>
      </c>
      <c r="M418">
        <v>11</v>
      </c>
      <c r="N418">
        <v>4</v>
      </c>
      <c r="O418" t="s">
        <v>50</v>
      </c>
      <c r="P418" s="2" t="s">
        <v>3257</v>
      </c>
      <c r="R418" t="s">
        <v>3258</v>
      </c>
      <c r="Y418" t="b">
        <v>0</v>
      </c>
      <c r="Z418" t="b">
        <v>0</v>
      </c>
      <c r="AA418" t="b">
        <f t="shared" si="6"/>
        <v>0</v>
      </c>
      <c r="AB418" t="b">
        <v>1</v>
      </c>
    </row>
    <row r="419" spans="1:28" x14ac:dyDescent="0.25">
      <c r="A419">
        <v>5456987</v>
      </c>
      <c r="B419" t="s">
        <v>25</v>
      </c>
      <c r="C419" t="s">
        <v>3259</v>
      </c>
      <c r="D419" t="s">
        <v>45</v>
      </c>
      <c r="E419" t="s">
        <v>1130</v>
      </c>
      <c r="F419" t="s">
        <v>3260</v>
      </c>
      <c r="G419">
        <v>2010</v>
      </c>
      <c r="H419" t="s">
        <v>3261</v>
      </c>
      <c r="I419" t="s">
        <v>3262</v>
      </c>
      <c r="J419">
        <v>6</v>
      </c>
      <c r="O419" t="s">
        <v>1219</v>
      </c>
      <c r="P419" s="1" t="s">
        <v>3263</v>
      </c>
      <c r="S419" t="s">
        <v>3264</v>
      </c>
      <c r="Y419" t="b">
        <v>0</v>
      </c>
      <c r="Z419" t="b">
        <v>0</v>
      </c>
      <c r="AA419" t="b">
        <f t="shared" si="6"/>
        <v>0</v>
      </c>
      <c r="AB419" t="b">
        <v>0</v>
      </c>
    </row>
    <row r="420" spans="1:28" x14ac:dyDescent="0.25">
      <c r="A420">
        <v>5663821</v>
      </c>
      <c r="B420" t="s">
        <v>25</v>
      </c>
      <c r="C420" t="s">
        <v>3265</v>
      </c>
      <c r="D420" t="s">
        <v>45</v>
      </c>
      <c r="E420" t="s">
        <v>3266</v>
      </c>
      <c r="F420" t="s">
        <v>3267</v>
      </c>
      <c r="G420">
        <v>2010</v>
      </c>
      <c r="H420" t="s">
        <v>3268</v>
      </c>
      <c r="I420" t="s">
        <v>3269</v>
      </c>
      <c r="J420">
        <v>6</v>
      </c>
      <c r="O420" t="s">
        <v>654</v>
      </c>
      <c r="P420" t="s">
        <v>3270</v>
      </c>
      <c r="S420" t="s">
        <v>3271</v>
      </c>
      <c r="Y420" t="b">
        <v>0</v>
      </c>
      <c r="Z420" t="b">
        <v>0</v>
      </c>
      <c r="AA420" t="b">
        <f t="shared" si="6"/>
        <v>0</v>
      </c>
      <c r="AB420" t="b">
        <v>0</v>
      </c>
    </row>
    <row r="421" spans="1:28" x14ac:dyDescent="0.25">
      <c r="A421">
        <v>1317272</v>
      </c>
      <c r="B421" t="s">
        <v>25</v>
      </c>
      <c r="C421" t="s">
        <v>3272</v>
      </c>
      <c r="D421" t="s">
        <v>45</v>
      </c>
      <c r="E421" t="s">
        <v>3273</v>
      </c>
      <c r="F421" t="s">
        <v>3274</v>
      </c>
      <c r="G421">
        <v>2004</v>
      </c>
      <c r="H421" t="s">
        <v>3275</v>
      </c>
      <c r="I421" t="s">
        <v>3276</v>
      </c>
      <c r="J421">
        <v>6</v>
      </c>
      <c r="O421" t="s">
        <v>42</v>
      </c>
      <c r="P421" t="s">
        <v>3277</v>
      </c>
      <c r="S421" t="s">
        <v>3278</v>
      </c>
      <c r="Y421" t="b">
        <v>0</v>
      </c>
      <c r="Z421" t="b">
        <v>0</v>
      </c>
      <c r="AA421" t="b">
        <f t="shared" si="6"/>
        <v>0</v>
      </c>
      <c r="AB421" t="b">
        <v>1</v>
      </c>
    </row>
    <row r="422" spans="1:28" x14ac:dyDescent="0.25">
      <c r="A422">
        <v>641286</v>
      </c>
      <c r="B422" t="s">
        <v>25</v>
      </c>
      <c r="C422" t="s">
        <v>3279</v>
      </c>
      <c r="D422" t="s">
        <v>45</v>
      </c>
      <c r="E422" t="s">
        <v>3280</v>
      </c>
      <c r="F422" t="s">
        <v>3281</v>
      </c>
      <c r="G422">
        <v>1997</v>
      </c>
      <c r="H422" t="s">
        <v>3282</v>
      </c>
      <c r="I422" t="s">
        <v>3283</v>
      </c>
      <c r="J422">
        <v>6</v>
      </c>
      <c r="O422" t="s">
        <v>124</v>
      </c>
      <c r="P422" t="s">
        <v>3284</v>
      </c>
      <c r="S422" t="s">
        <v>3285</v>
      </c>
      <c r="Y422" t="b">
        <v>0</v>
      </c>
      <c r="Z422" t="b">
        <v>0</v>
      </c>
      <c r="AA422" t="b">
        <f t="shared" si="6"/>
        <v>0</v>
      </c>
      <c r="AB422" t="b">
        <v>1</v>
      </c>
    </row>
    <row r="423" spans="1:28" x14ac:dyDescent="0.25">
      <c r="A423" t="s">
        <v>3286</v>
      </c>
      <c r="B423" t="s">
        <v>151</v>
      </c>
      <c r="C423" t="s">
        <v>3287</v>
      </c>
      <c r="D423" t="s">
        <v>27</v>
      </c>
      <c r="E423" t="s">
        <v>3288</v>
      </c>
      <c r="F423" t="s">
        <v>3289</v>
      </c>
      <c r="G423">
        <v>1992</v>
      </c>
      <c r="H423" t="s">
        <v>3290</v>
      </c>
      <c r="J423">
        <v>7</v>
      </c>
      <c r="L423" t="s">
        <v>1721</v>
      </c>
      <c r="M423">
        <v>19</v>
      </c>
      <c r="N423">
        <v>2</v>
      </c>
      <c r="P423" t="s">
        <v>3291</v>
      </c>
      <c r="R423" t="s">
        <v>3292</v>
      </c>
      <c r="Y423" t="b">
        <v>0</v>
      </c>
      <c r="Z423" t="b">
        <v>0</v>
      </c>
      <c r="AA423" t="b">
        <f t="shared" si="6"/>
        <v>0</v>
      </c>
      <c r="AB423" t="b">
        <v>1</v>
      </c>
    </row>
    <row r="424" spans="1:28" x14ac:dyDescent="0.25">
      <c r="A424">
        <v>5210958</v>
      </c>
      <c r="B424" t="s">
        <v>25</v>
      </c>
      <c r="C424" t="s">
        <v>3293</v>
      </c>
      <c r="D424" t="s">
        <v>45</v>
      </c>
      <c r="E424" t="s">
        <v>3294</v>
      </c>
      <c r="F424" t="s">
        <v>3295</v>
      </c>
      <c r="G424">
        <v>2009</v>
      </c>
      <c r="H424" t="s">
        <v>3296</v>
      </c>
      <c r="I424" t="s">
        <v>3297</v>
      </c>
      <c r="J424">
        <v>6</v>
      </c>
      <c r="O424" t="s">
        <v>68</v>
      </c>
      <c r="P424" t="s">
        <v>3298</v>
      </c>
      <c r="S424" t="s">
        <v>3299</v>
      </c>
      <c r="Y424" t="b">
        <v>0</v>
      </c>
      <c r="Z424" t="b">
        <v>0</v>
      </c>
      <c r="AA424" t="b">
        <f t="shared" si="6"/>
        <v>0</v>
      </c>
      <c r="AB424" t="b">
        <v>0</v>
      </c>
    </row>
    <row r="425" spans="1:28" x14ac:dyDescent="0.25">
      <c r="A425" t="s">
        <v>3300</v>
      </c>
      <c r="B425" t="s">
        <v>54</v>
      </c>
      <c r="C425" t="s">
        <v>3301</v>
      </c>
      <c r="D425" t="s">
        <v>80</v>
      </c>
      <c r="E425" t="s">
        <v>3302</v>
      </c>
      <c r="F425" t="s">
        <v>3303</v>
      </c>
      <c r="G425">
        <v>2016</v>
      </c>
      <c r="H425" t="s">
        <v>3304</v>
      </c>
      <c r="J425">
        <v>5</v>
      </c>
      <c r="K425" t="s">
        <v>3305</v>
      </c>
      <c r="P425" t="s">
        <v>3306</v>
      </c>
      <c r="Q425" t="s">
        <v>596</v>
      </c>
      <c r="R425" t="s">
        <v>3307</v>
      </c>
      <c r="S425" t="s">
        <v>3308</v>
      </c>
      <c r="V425" t="s">
        <v>3309</v>
      </c>
      <c r="W425" t="s">
        <v>600</v>
      </c>
      <c r="Y425" t="b">
        <v>0</v>
      </c>
      <c r="Z425" t="b">
        <v>0</v>
      </c>
      <c r="AA425" t="b">
        <f t="shared" si="6"/>
        <v>0</v>
      </c>
      <c r="AB425" t="b">
        <v>0</v>
      </c>
    </row>
    <row r="426" spans="1:28" x14ac:dyDescent="0.25">
      <c r="A426" t="s">
        <v>3310</v>
      </c>
      <c r="B426" t="s">
        <v>54</v>
      </c>
      <c r="C426" t="s">
        <v>3311</v>
      </c>
      <c r="D426" t="s">
        <v>27</v>
      </c>
      <c r="E426" t="s">
        <v>3312</v>
      </c>
      <c r="F426" t="s">
        <v>3313</v>
      </c>
      <c r="G426">
        <v>2016</v>
      </c>
      <c r="H426" t="s">
        <v>3314</v>
      </c>
      <c r="J426">
        <v>7</v>
      </c>
      <c r="L426" t="s">
        <v>1419</v>
      </c>
      <c r="M426">
        <v>15</v>
      </c>
      <c r="N426">
        <v>1</v>
      </c>
      <c r="O426" t="s">
        <v>541</v>
      </c>
      <c r="P426" t="s">
        <v>3315</v>
      </c>
      <c r="R426" t="s">
        <v>3316</v>
      </c>
      <c r="Y426" t="b">
        <v>0</v>
      </c>
      <c r="Z426" t="b">
        <v>0</v>
      </c>
      <c r="AA426" t="b">
        <f t="shared" si="6"/>
        <v>0</v>
      </c>
      <c r="AB426" t="b">
        <v>0</v>
      </c>
    </row>
    <row r="427" spans="1:28" x14ac:dyDescent="0.25">
      <c r="A427">
        <v>5558636</v>
      </c>
      <c r="B427" t="s">
        <v>25</v>
      </c>
      <c r="C427" t="s">
        <v>3317</v>
      </c>
      <c r="D427" t="s">
        <v>45</v>
      </c>
      <c r="E427" t="s">
        <v>3318</v>
      </c>
      <c r="F427" t="s">
        <v>3319</v>
      </c>
      <c r="G427">
        <v>2010</v>
      </c>
      <c r="H427" t="s">
        <v>3320</v>
      </c>
      <c r="I427" t="s">
        <v>3321</v>
      </c>
      <c r="J427">
        <v>6</v>
      </c>
      <c r="O427" t="s">
        <v>430</v>
      </c>
      <c r="P427" t="s">
        <v>3322</v>
      </c>
      <c r="S427" t="s">
        <v>3323</v>
      </c>
      <c r="Y427" t="b">
        <v>0</v>
      </c>
      <c r="Z427" t="b">
        <v>0</v>
      </c>
      <c r="AA427" t="b">
        <f t="shared" si="6"/>
        <v>0</v>
      </c>
      <c r="AB427" t="b">
        <v>0</v>
      </c>
    </row>
    <row r="428" spans="1:28" x14ac:dyDescent="0.25">
      <c r="A428">
        <v>6733370</v>
      </c>
      <c r="B428" t="s">
        <v>25</v>
      </c>
      <c r="C428" t="s">
        <v>3324</v>
      </c>
      <c r="D428" t="s">
        <v>27</v>
      </c>
      <c r="E428" t="s">
        <v>3325</v>
      </c>
      <c r="F428" t="s">
        <v>3326</v>
      </c>
      <c r="G428">
        <v>2015</v>
      </c>
      <c r="H428" t="s">
        <v>3327</v>
      </c>
      <c r="I428" t="s">
        <v>3328</v>
      </c>
      <c r="J428">
        <v>7</v>
      </c>
      <c r="L428" t="s">
        <v>3329</v>
      </c>
      <c r="M428">
        <v>19</v>
      </c>
      <c r="N428">
        <v>1</v>
      </c>
      <c r="O428" t="s">
        <v>541</v>
      </c>
      <c r="P428" t="s">
        <v>3330</v>
      </c>
      <c r="Y428" t="b">
        <v>0</v>
      </c>
      <c r="Z428" t="b">
        <v>0</v>
      </c>
      <c r="AA428" t="b">
        <f t="shared" si="6"/>
        <v>0</v>
      </c>
      <c r="AB428" t="b">
        <v>0</v>
      </c>
    </row>
    <row r="429" spans="1:28" x14ac:dyDescent="0.25">
      <c r="A429" t="s">
        <v>3331</v>
      </c>
      <c r="B429" t="s">
        <v>54</v>
      </c>
      <c r="C429" t="s">
        <v>3332</v>
      </c>
      <c r="D429" t="s">
        <v>80</v>
      </c>
      <c r="E429" t="s">
        <v>433</v>
      </c>
      <c r="F429" t="s">
        <v>3333</v>
      </c>
      <c r="G429">
        <v>2012</v>
      </c>
      <c r="H429" t="s">
        <v>3334</v>
      </c>
      <c r="J429">
        <v>5</v>
      </c>
      <c r="K429" t="s">
        <v>436</v>
      </c>
      <c r="P429" t="s">
        <v>3335</v>
      </c>
      <c r="Q429" t="s">
        <v>438</v>
      </c>
      <c r="R429" t="s">
        <v>3336</v>
      </c>
      <c r="S429" t="s">
        <v>440</v>
      </c>
      <c r="W429" t="s">
        <v>441</v>
      </c>
      <c r="Y429" t="b">
        <v>0</v>
      </c>
      <c r="Z429" t="b">
        <v>0</v>
      </c>
      <c r="AA429" t="b">
        <f t="shared" si="6"/>
        <v>0</v>
      </c>
      <c r="AB429" t="b">
        <v>0</v>
      </c>
    </row>
    <row r="430" spans="1:28" x14ac:dyDescent="0.25">
      <c r="A430">
        <v>6575497</v>
      </c>
      <c r="B430" t="s">
        <v>25</v>
      </c>
      <c r="C430" t="s">
        <v>3337</v>
      </c>
      <c r="D430" t="s">
        <v>45</v>
      </c>
      <c r="E430" t="s">
        <v>3338</v>
      </c>
      <c r="F430" t="s">
        <v>3339</v>
      </c>
      <c r="G430">
        <v>2013</v>
      </c>
      <c r="H430" t="s">
        <v>3340</v>
      </c>
      <c r="I430" t="s">
        <v>3341</v>
      </c>
      <c r="J430">
        <v>6</v>
      </c>
      <c r="O430" t="s">
        <v>42</v>
      </c>
      <c r="P430" s="1">
        <v>42887</v>
      </c>
      <c r="S430" t="s">
        <v>3342</v>
      </c>
      <c r="Y430" t="b">
        <v>0</v>
      </c>
      <c r="Z430" t="b">
        <v>0</v>
      </c>
      <c r="AA430" t="b">
        <f t="shared" si="6"/>
        <v>0</v>
      </c>
      <c r="AB430" t="b">
        <v>0</v>
      </c>
    </row>
    <row r="431" spans="1:28" x14ac:dyDescent="0.25">
      <c r="A431">
        <v>998494</v>
      </c>
      <c r="B431" t="s">
        <v>25</v>
      </c>
      <c r="C431" t="s">
        <v>3343</v>
      </c>
      <c r="D431" t="s">
        <v>45</v>
      </c>
      <c r="E431" t="s">
        <v>3344</v>
      </c>
      <c r="F431" t="s">
        <v>3345</v>
      </c>
      <c r="G431">
        <v>2002</v>
      </c>
      <c r="H431" t="s">
        <v>3346</v>
      </c>
      <c r="I431" t="s">
        <v>3347</v>
      </c>
      <c r="J431">
        <v>6</v>
      </c>
      <c r="P431" t="s">
        <v>3348</v>
      </c>
      <c r="S431" t="s">
        <v>3349</v>
      </c>
      <c r="Y431" t="b">
        <v>0</v>
      </c>
      <c r="Z431" t="b">
        <v>0</v>
      </c>
      <c r="AA431" t="b">
        <f t="shared" si="6"/>
        <v>0</v>
      </c>
      <c r="AB431" t="b">
        <v>1</v>
      </c>
    </row>
    <row r="432" spans="1:28" x14ac:dyDescent="0.25">
      <c r="A432" t="s">
        <v>3350</v>
      </c>
      <c r="B432" t="s">
        <v>54</v>
      </c>
      <c r="C432" t="s">
        <v>3351</v>
      </c>
      <c r="D432" t="s">
        <v>80</v>
      </c>
      <c r="E432" t="s">
        <v>3352</v>
      </c>
      <c r="F432" t="s">
        <v>3353</v>
      </c>
      <c r="G432">
        <v>2009</v>
      </c>
      <c r="H432" t="s">
        <v>3354</v>
      </c>
      <c r="J432">
        <v>5</v>
      </c>
      <c r="K432" t="s">
        <v>1968</v>
      </c>
      <c r="P432" t="s">
        <v>3355</v>
      </c>
      <c r="Q432" t="s">
        <v>86</v>
      </c>
      <c r="R432" t="s">
        <v>3356</v>
      </c>
      <c r="S432" t="s">
        <v>1971</v>
      </c>
      <c r="V432" t="s">
        <v>1972</v>
      </c>
      <c r="W432" t="s">
        <v>90</v>
      </c>
      <c r="Y432" t="b">
        <v>0</v>
      </c>
      <c r="Z432" t="b">
        <v>0</v>
      </c>
      <c r="AA432" t="b">
        <f t="shared" si="6"/>
        <v>0</v>
      </c>
      <c r="AB432" t="b">
        <v>0</v>
      </c>
    </row>
    <row r="433" spans="1:28" x14ac:dyDescent="0.25">
      <c r="A433">
        <v>5678449</v>
      </c>
      <c r="B433" t="s">
        <v>25</v>
      </c>
      <c r="C433" t="s">
        <v>3357</v>
      </c>
      <c r="D433" t="s">
        <v>45</v>
      </c>
      <c r="E433" t="s">
        <v>3358</v>
      </c>
      <c r="F433" t="s">
        <v>3359</v>
      </c>
      <c r="G433">
        <v>2010</v>
      </c>
      <c r="H433" t="s">
        <v>3360</v>
      </c>
      <c r="I433" t="s">
        <v>3361</v>
      </c>
      <c r="J433">
        <v>6</v>
      </c>
      <c r="O433" t="s">
        <v>654</v>
      </c>
      <c r="P433" s="1">
        <v>42948</v>
      </c>
      <c r="S433" t="s">
        <v>3362</v>
      </c>
      <c r="Y433" t="b">
        <v>0</v>
      </c>
      <c r="Z433" t="b">
        <v>0</v>
      </c>
      <c r="AA433" t="b">
        <f t="shared" si="6"/>
        <v>0</v>
      </c>
      <c r="AB433" t="b">
        <v>0</v>
      </c>
    </row>
    <row r="434" spans="1:28" x14ac:dyDescent="0.25">
      <c r="A434" t="s">
        <v>3363</v>
      </c>
      <c r="B434" t="s">
        <v>54</v>
      </c>
      <c r="C434" t="s">
        <v>3364</v>
      </c>
      <c r="D434" t="s">
        <v>80</v>
      </c>
      <c r="E434" t="s">
        <v>3365</v>
      </c>
      <c r="F434" t="s">
        <v>3366</v>
      </c>
      <c r="G434">
        <v>2014</v>
      </c>
      <c r="H434" t="s">
        <v>3367</v>
      </c>
      <c r="J434">
        <v>5</v>
      </c>
      <c r="K434" t="s">
        <v>3368</v>
      </c>
      <c r="P434" t="s">
        <v>3369</v>
      </c>
      <c r="Q434" t="s">
        <v>3370</v>
      </c>
      <c r="R434" t="s">
        <v>3371</v>
      </c>
      <c r="S434" t="s">
        <v>3372</v>
      </c>
      <c r="V434" t="s">
        <v>3373</v>
      </c>
      <c r="W434" t="s">
        <v>3374</v>
      </c>
      <c r="Y434" t="b">
        <v>0</v>
      </c>
      <c r="Z434" t="b">
        <v>0</v>
      </c>
      <c r="AA434" t="b">
        <f t="shared" si="6"/>
        <v>0</v>
      </c>
      <c r="AB434" t="b">
        <v>0</v>
      </c>
    </row>
    <row r="435" spans="1:28" x14ac:dyDescent="0.25">
      <c r="A435">
        <v>7562102</v>
      </c>
      <c r="B435" t="s">
        <v>25</v>
      </c>
      <c r="C435" t="s">
        <v>3375</v>
      </c>
      <c r="D435" t="s">
        <v>45</v>
      </c>
      <c r="E435" t="s">
        <v>3376</v>
      </c>
      <c r="F435" t="s">
        <v>3377</v>
      </c>
      <c r="G435">
        <v>2016</v>
      </c>
      <c r="H435" t="s">
        <v>3378</v>
      </c>
      <c r="I435" t="s">
        <v>3379</v>
      </c>
      <c r="J435">
        <v>6</v>
      </c>
      <c r="O435" t="s">
        <v>934</v>
      </c>
      <c r="P435" t="s">
        <v>3380</v>
      </c>
      <c r="S435" t="s">
        <v>3381</v>
      </c>
      <c r="Y435" t="b">
        <v>0</v>
      </c>
      <c r="Z435" t="b">
        <v>0</v>
      </c>
      <c r="AA435" t="b">
        <f t="shared" si="6"/>
        <v>0</v>
      </c>
      <c r="AB435" t="b">
        <v>0</v>
      </c>
    </row>
    <row r="436" spans="1:28" x14ac:dyDescent="0.25">
      <c r="A436">
        <v>5492692</v>
      </c>
      <c r="B436" t="s">
        <v>25</v>
      </c>
      <c r="C436" t="s">
        <v>3382</v>
      </c>
      <c r="D436" t="s">
        <v>27</v>
      </c>
      <c r="E436" t="s">
        <v>3383</v>
      </c>
      <c r="F436" t="s">
        <v>3384</v>
      </c>
      <c r="G436">
        <v>2011</v>
      </c>
      <c r="H436" t="s">
        <v>3385</v>
      </c>
      <c r="I436" t="s">
        <v>3386</v>
      </c>
      <c r="J436">
        <v>7</v>
      </c>
      <c r="L436" t="s">
        <v>40</v>
      </c>
      <c r="M436">
        <v>37</v>
      </c>
      <c r="N436">
        <v>4</v>
      </c>
      <c r="O436" t="s">
        <v>430</v>
      </c>
      <c r="P436" s="2" t="s">
        <v>3387</v>
      </c>
      <c r="Y436" t="b">
        <v>0</v>
      </c>
      <c r="Z436" t="b">
        <v>0</v>
      </c>
      <c r="AA436" t="b">
        <f t="shared" si="6"/>
        <v>0</v>
      </c>
      <c r="AB436" t="b">
        <v>0</v>
      </c>
    </row>
    <row r="437" spans="1:28" x14ac:dyDescent="0.25">
      <c r="A437" t="s">
        <v>3388</v>
      </c>
      <c r="B437" t="s">
        <v>54</v>
      </c>
      <c r="C437" t="s">
        <v>3389</v>
      </c>
      <c r="D437" t="s">
        <v>80</v>
      </c>
      <c r="E437" t="s">
        <v>3390</v>
      </c>
      <c r="F437" t="s">
        <v>3391</v>
      </c>
      <c r="G437">
        <v>2012</v>
      </c>
      <c r="H437" t="s">
        <v>3392</v>
      </c>
      <c r="J437">
        <v>5</v>
      </c>
      <c r="K437" t="s">
        <v>3393</v>
      </c>
      <c r="P437" t="s">
        <v>3394</v>
      </c>
      <c r="Q437" t="s">
        <v>86</v>
      </c>
      <c r="R437" t="s">
        <v>3395</v>
      </c>
      <c r="S437" t="s">
        <v>3396</v>
      </c>
      <c r="V437" t="s">
        <v>3397</v>
      </c>
      <c r="W437" t="s">
        <v>90</v>
      </c>
      <c r="Y437" t="b">
        <v>0</v>
      </c>
      <c r="Z437" t="b">
        <v>0</v>
      </c>
      <c r="AA437" t="b">
        <f t="shared" si="6"/>
        <v>0</v>
      </c>
      <c r="AB437" t="b">
        <v>0</v>
      </c>
    </row>
    <row r="438" spans="1:28" x14ac:dyDescent="0.25">
      <c r="A438" t="s">
        <v>3398</v>
      </c>
      <c r="B438" t="s">
        <v>54</v>
      </c>
      <c r="C438" t="s">
        <v>3399</v>
      </c>
      <c r="D438" t="s">
        <v>80</v>
      </c>
      <c r="E438" t="s">
        <v>3400</v>
      </c>
      <c r="F438" t="s">
        <v>3401</v>
      </c>
      <c r="G438">
        <v>2014</v>
      </c>
      <c r="H438" t="s">
        <v>3402</v>
      </c>
      <c r="J438">
        <v>5</v>
      </c>
      <c r="K438" t="s">
        <v>3403</v>
      </c>
      <c r="P438" t="s">
        <v>3404</v>
      </c>
      <c r="Q438" t="s">
        <v>86</v>
      </c>
      <c r="R438" t="s">
        <v>3405</v>
      </c>
      <c r="S438" t="s">
        <v>3406</v>
      </c>
      <c r="V438" t="s">
        <v>3407</v>
      </c>
      <c r="W438" t="s">
        <v>90</v>
      </c>
      <c r="Y438" t="b">
        <v>0</v>
      </c>
      <c r="Z438" t="b">
        <v>0</v>
      </c>
      <c r="AA438" t="b">
        <f t="shared" si="6"/>
        <v>0</v>
      </c>
      <c r="AB438" t="b">
        <v>0</v>
      </c>
    </row>
    <row r="439" spans="1:28" x14ac:dyDescent="0.25">
      <c r="A439" t="s">
        <v>3408</v>
      </c>
      <c r="B439" t="s">
        <v>54</v>
      </c>
      <c r="C439" t="s">
        <v>3409</v>
      </c>
      <c r="D439" t="s">
        <v>80</v>
      </c>
      <c r="F439" t="s">
        <v>3410</v>
      </c>
      <c r="G439">
        <v>2005</v>
      </c>
      <c r="J439">
        <v>5</v>
      </c>
      <c r="K439" t="s">
        <v>3411</v>
      </c>
      <c r="P439" t="s">
        <v>3412</v>
      </c>
      <c r="Q439" t="s">
        <v>413</v>
      </c>
      <c r="R439" t="s">
        <v>3413</v>
      </c>
      <c r="S439" t="s">
        <v>3414</v>
      </c>
      <c r="W439" t="s">
        <v>416</v>
      </c>
      <c r="Y439" t="b">
        <v>0</v>
      </c>
      <c r="Z439" t="b">
        <v>0</v>
      </c>
      <c r="AA439" t="b">
        <f t="shared" si="6"/>
        <v>1</v>
      </c>
      <c r="AB439" t="b">
        <v>1</v>
      </c>
    </row>
    <row r="440" spans="1:28" x14ac:dyDescent="0.25">
      <c r="A440" t="s">
        <v>3415</v>
      </c>
      <c r="B440" t="s">
        <v>54</v>
      </c>
      <c r="C440" t="s">
        <v>3416</v>
      </c>
      <c r="D440" t="s">
        <v>80</v>
      </c>
      <c r="E440" t="s">
        <v>476</v>
      </c>
      <c r="F440" t="s">
        <v>3417</v>
      </c>
      <c r="G440">
        <v>1987</v>
      </c>
      <c r="J440">
        <v>5</v>
      </c>
      <c r="K440" t="s">
        <v>3418</v>
      </c>
      <c r="P440" t="s">
        <v>3419</v>
      </c>
      <c r="Q440" t="s">
        <v>86</v>
      </c>
      <c r="R440" t="s">
        <v>3420</v>
      </c>
      <c r="S440" t="s">
        <v>3421</v>
      </c>
      <c r="V440" t="s">
        <v>3422</v>
      </c>
      <c r="W440" t="s">
        <v>90</v>
      </c>
      <c r="Y440" t="b">
        <v>0</v>
      </c>
      <c r="Z440" t="b">
        <v>0</v>
      </c>
      <c r="AA440" t="b">
        <f t="shared" si="6"/>
        <v>1</v>
      </c>
      <c r="AB440" t="b">
        <v>1</v>
      </c>
    </row>
    <row r="441" spans="1:28" x14ac:dyDescent="0.25">
      <c r="A441" t="s">
        <v>3423</v>
      </c>
      <c r="B441" t="s">
        <v>54</v>
      </c>
      <c r="C441" t="s">
        <v>3424</v>
      </c>
      <c r="D441" t="s">
        <v>80</v>
      </c>
      <c r="E441" t="s">
        <v>3425</v>
      </c>
      <c r="F441" t="s">
        <v>3426</v>
      </c>
      <c r="G441">
        <v>1993</v>
      </c>
      <c r="J441">
        <v>5</v>
      </c>
      <c r="K441" t="s">
        <v>3427</v>
      </c>
      <c r="P441" s="1" t="s">
        <v>3428</v>
      </c>
      <c r="Q441" t="s">
        <v>86</v>
      </c>
      <c r="R441" t="s">
        <v>3429</v>
      </c>
      <c r="S441" t="s">
        <v>3430</v>
      </c>
      <c r="V441" t="s">
        <v>3431</v>
      </c>
      <c r="W441" t="s">
        <v>90</v>
      </c>
      <c r="Y441" t="b">
        <v>0</v>
      </c>
      <c r="Z441" t="b">
        <v>0</v>
      </c>
      <c r="AA441" t="b">
        <f t="shared" si="6"/>
        <v>1</v>
      </c>
      <c r="AB441" t="b">
        <v>1</v>
      </c>
    </row>
    <row r="442" spans="1:28" x14ac:dyDescent="0.25">
      <c r="A442" t="s">
        <v>3432</v>
      </c>
      <c r="B442" t="s">
        <v>54</v>
      </c>
      <c r="C442" t="s">
        <v>3433</v>
      </c>
      <c r="D442" t="s">
        <v>80</v>
      </c>
      <c r="E442" t="s">
        <v>3434</v>
      </c>
      <c r="F442" t="s">
        <v>3435</v>
      </c>
      <c r="G442">
        <v>1989</v>
      </c>
      <c r="J442">
        <v>5</v>
      </c>
      <c r="K442" t="s">
        <v>3436</v>
      </c>
      <c r="P442" t="s">
        <v>3437</v>
      </c>
      <c r="Q442" t="s">
        <v>877</v>
      </c>
      <c r="R442" t="s">
        <v>3438</v>
      </c>
      <c r="S442" t="s">
        <v>3439</v>
      </c>
      <c r="W442" t="s">
        <v>1028</v>
      </c>
      <c r="Y442" t="b">
        <v>0</v>
      </c>
      <c r="Z442" t="b">
        <v>0</v>
      </c>
      <c r="AA442" t="b">
        <f t="shared" si="6"/>
        <v>1</v>
      </c>
      <c r="AB442" t="b">
        <v>1</v>
      </c>
    </row>
    <row r="443" spans="1:28" x14ac:dyDescent="0.25">
      <c r="A443" t="s">
        <v>3440</v>
      </c>
      <c r="B443" t="s">
        <v>54</v>
      </c>
      <c r="C443" t="s">
        <v>3441</v>
      </c>
      <c r="D443" t="s">
        <v>80</v>
      </c>
      <c r="E443" t="s">
        <v>3434</v>
      </c>
      <c r="F443" t="s">
        <v>3442</v>
      </c>
      <c r="G443">
        <v>1989</v>
      </c>
      <c r="J443">
        <v>5</v>
      </c>
      <c r="K443" t="s">
        <v>3436</v>
      </c>
      <c r="P443" t="s">
        <v>3443</v>
      </c>
      <c r="Q443" t="s">
        <v>877</v>
      </c>
      <c r="R443" t="s">
        <v>3444</v>
      </c>
      <c r="S443" t="s">
        <v>3439</v>
      </c>
      <c r="W443" t="s">
        <v>1028</v>
      </c>
      <c r="Y443" t="b">
        <v>0</v>
      </c>
      <c r="Z443" t="b">
        <v>0</v>
      </c>
      <c r="AA443" t="b">
        <f t="shared" si="6"/>
        <v>1</v>
      </c>
      <c r="AB443" t="b">
        <v>1</v>
      </c>
    </row>
    <row r="444" spans="1:28" x14ac:dyDescent="0.25">
      <c r="A444" t="s">
        <v>3445</v>
      </c>
      <c r="B444" t="s">
        <v>54</v>
      </c>
      <c r="C444" t="s">
        <v>3446</v>
      </c>
      <c r="D444" t="s">
        <v>80</v>
      </c>
      <c r="E444" t="s">
        <v>3434</v>
      </c>
      <c r="F444" t="s">
        <v>3447</v>
      </c>
      <c r="G444">
        <v>1989</v>
      </c>
      <c r="J444">
        <v>5</v>
      </c>
      <c r="K444" t="s">
        <v>3436</v>
      </c>
      <c r="P444" t="s">
        <v>3448</v>
      </c>
      <c r="Q444" t="s">
        <v>877</v>
      </c>
      <c r="R444" t="s">
        <v>3449</v>
      </c>
      <c r="S444" t="s">
        <v>3439</v>
      </c>
      <c r="W444" t="s">
        <v>1028</v>
      </c>
      <c r="Y444" t="b">
        <v>0</v>
      </c>
      <c r="Z444" t="b">
        <v>0</v>
      </c>
      <c r="AA444" t="b">
        <f t="shared" si="6"/>
        <v>1</v>
      </c>
      <c r="AB444" t="b">
        <v>1</v>
      </c>
    </row>
    <row r="445" spans="1:28" x14ac:dyDescent="0.25">
      <c r="A445" t="s">
        <v>3450</v>
      </c>
      <c r="B445" t="s">
        <v>54</v>
      </c>
      <c r="C445" t="s">
        <v>3451</v>
      </c>
      <c r="D445" t="s">
        <v>80</v>
      </c>
      <c r="E445" t="s">
        <v>3452</v>
      </c>
      <c r="F445" t="s">
        <v>3453</v>
      </c>
      <c r="G445">
        <v>1980</v>
      </c>
      <c r="J445">
        <v>5</v>
      </c>
      <c r="K445" t="s">
        <v>3454</v>
      </c>
      <c r="P445" s="1" t="s">
        <v>3455</v>
      </c>
      <c r="Q445" t="s">
        <v>413</v>
      </c>
      <c r="R445" t="s">
        <v>3456</v>
      </c>
      <c r="S445" t="s">
        <v>3457</v>
      </c>
      <c r="V445" t="s">
        <v>3452</v>
      </c>
      <c r="W445" t="s">
        <v>416</v>
      </c>
      <c r="Y445" t="b">
        <v>0</v>
      </c>
      <c r="Z445" t="b">
        <v>0</v>
      </c>
      <c r="AA445" t="b">
        <f t="shared" si="6"/>
        <v>1</v>
      </c>
      <c r="AB445" t="b">
        <v>1</v>
      </c>
    </row>
    <row r="446" spans="1:28" x14ac:dyDescent="0.25">
      <c r="A446" t="s">
        <v>3458</v>
      </c>
      <c r="B446" t="s">
        <v>54</v>
      </c>
      <c r="C446" t="s">
        <v>3459</v>
      </c>
      <c r="D446" t="s">
        <v>80</v>
      </c>
      <c r="E446" t="s">
        <v>3460</v>
      </c>
      <c r="F446" t="s">
        <v>3461</v>
      </c>
      <c r="G446">
        <v>1996</v>
      </c>
      <c r="J446">
        <v>5</v>
      </c>
      <c r="K446" t="s">
        <v>3462</v>
      </c>
      <c r="P446" t="s">
        <v>3463</v>
      </c>
      <c r="Q446" t="s">
        <v>86</v>
      </c>
      <c r="R446" t="s">
        <v>3464</v>
      </c>
      <c r="S446" t="s">
        <v>3465</v>
      </c>
      <c r="W446" t="s">
        <v>90</v>
      </c>
      <c r="Y446" t="b">
        <v>0</v>
      </c>
      <c r="Z446" t="b">
        <v>0</v>
      </c>
      <c r="AA446" t="b">
        <f t="shared" si="6"/>
        <v>1</v>
      </c>
      <c r="AB446" t="b">
        <v>1</v>
      </c>
    </row>
    <row r="447" spans="1:28" x14ac:dyDescent="0.25">
      <c r="A447" t="s">
        <v>3466</v>
      </c>
      <c r="B447" t="s">
        <v>151</v>
      </c>
      <c r="C447" t="s">
        <v>3467</v>
      </c>
      <c r="D447" t="s">
        <v>27</v>
      </c>
      <c r="F447" t="s">
        <v>3468</v>
      </c>
      <c r="G447">
        <v>1988</v>
      </c>
      <c r="J447">
        <v>7</v>
      </c>
      <c r="L447" t="s">
        <v>3469</v>
      </c>
      <c r="M447">
        <v>50</v>
      </c>
      <c r="N447" t="s">
        <v>1897</v>
      </c>
      <c r="P447" t="s">
        <v>3470</v>
      </c>
      <c r="R447" t="s">
        <v>3471</v>
      </c>
      <c r="Y447" t="b">
        <v>0</v>
      </c>
      <c r="Z447" t="b">
        <v>0</v>
      </c>
      <c r="AA447" t="b">
        <f t="shared" si="6"/>
        <v>1</v>
      </c>
      <c r="AB447" t="b">
        <v>1</v>
      </c>
    </row>
    <row r="448" spans="1:28" x14ac:dyDescent="0.25">
      <c r="A448" t="s">
        <v>3472</v>
      </c>
      <c r="B448" t="s">
        <v>151</v>
      </c>
      <c r="C448" t="s">
        <v>3473</v>
      </c>
      <c r="D448" t="s">
        <v>27</v>
      </c>
      <c r="F448" t="s">
        <v>3474</v>
      </c>
      <c r="G448">
        <v>1988</v>
      </c>
      <c r="J448">
        <v>7</v>
      </c>
      <c r="L448" t="s">
        <v>174</v>
      </c>
      <c r="M448">
        <v>12</v>
      </c>
      <c r="N448">
        <v>6</v>
      </c>
      <c r="P448" t="s">
        <v>3475</v>
      </c>
      <c r="R448" t="s">
        <v>3476</v>
      </c>
      <c r="Y448" t="b">
        <v>0</v>
      </c>
      <c r="Z448" t="b">
        <v>0</v>
      </c>
      <c r="AA448" t="b">
        <f t="shared" si="6"/>
        <v>1</v>
      </c>
      <c r="AB448" t="b">
        <v>1</v>
      </c>
    </row>
    <row r="449" spans="1:42" x14ac:dyDescent="0.25">
      <c r="A449" t="s">
        <v>3477</v>
      </c>
      <c r="B449" t="s">
        <v>151</v>
      </c>
      <c r="C449" t="s">
        <v>3478</v>
      </c>
      <c r="D449" t="s">
        <v>27</v>
      </c>
      <c r="F449" t="s">
        <v>3479</v>
      </c>
      <c r="G449">
        <v>1995</v>
      </c>
      <c r="J449">
        <v>7</v>
      </c>
      <c r="L449" t="s">
        <v>3480</v>
      </c>
      <c r="M449">
        <v>150</v>
      </c>
      <c r="N449">
        <v>2</v>
      </c>
      <c r="P449" t="s">
        <v>3481</v>
      </c>
      <c r="R449" t="s">
        <v>3482</v>
      </c>
      <c r="Y449" t="b">
        <v>0</v>
      </c>
      <c r="Z449" t="b">
        <v>0</v>
      </c>
      <c r="AA449" t="b">
        <f t="shared" si="6"/>
        <v>1</v>
      </c>
      <c r="AB449" t="b">
        <v>1</v>
      </c>
    </row>
    <row r="450" spans="1:42" x14ac:dyDescent="0.25">
      <c r="A450">
        <v>1995</v>
      </c>
      <c r="B450" t="s">
        <v>151</v>
      </c>
      <c r="C450" t="s">
        <v>3483</v>
      </c>
      <c r="D450" t="s">
        <v>27</v>
      </c>
      <c r="F450" t="s">
        <v>3479</v>
      </c>
      <c r="G450">
        <v>1995</v>
      </c>
      <c r="J450">
        <v>7</v>
      </c>
      <c r="L450" t="s">
        <v>3480</v>
      </c>
      <c r="M450">
        <v>150</v>
      </c>
      <c r="P450" t="s">
        <v>3481</v>
      </c>
      <c r="R450" t="s">
        <v>3484</v>
      </c>
      <c r="Y450" t="b">
        <v>0</v>
      </c>
      <c r="Z450" t="b">
        <v>0</v>
      </c>
      <c r="AA450" t="b">
        <f t="shared" si="6"/>
        <v>1</v>
      </c>
      <c r="AB450" t="b">
        <v>1</v>
      </c>
    </row>
    <row r="451" spans="1:42" x14ac:dyDescent="0.25">
      <c r="A451" t="s">
        <v>3485</v>
      </c>
      <c r="B451" t="s">
        <v>151</v>
      </c>
      <c r="C451" t="s">
        <v>3486</v>
      </c>
      <c r="D451" t="s">
        <v>209</v>
      </c>
      <c r="E451" t="s">
        <v>3487</v>
      </c>
      <c r="F451" t="s">
        <v>3488</v>
      </c>
      <c r="G451">
        <v>1990</v>
      </c>
      <c r="J451">
        <v>5</v>
      </c>
      <c r="K451" t="s">
        <v>3489</v>
      </c>
      <c r="P451" t="s">
        <v>3490</v>
      </c>
      <c r="R451" t="s">
        <v>3491</v>
      </c>
      <c r="S451" t="s">
        <v>3492</v>
      </c>
      <c r="V451" t="s">
        <v>3487</v>
      </c>
      <c r="W451" t="s">
        <v>3493</v>
      </c>
      <c r="Y451" t="b">
        <v>0</v>
      </c>
      <c r="Z451" t="b">
        <v>0</v>
      </c>
      <c r="AA451" t="b">
        <f t="shared" si="6"/>
        <v>1</v>
      </c>
      <c r="AB451" t="b">
        <v>1</v>
      </c>
    </row>
    <row r="452" spans="1:42" x14ac:dyDescent="0.25">
      <c r="A452" t="s">
        <v>3494</v>
      </c>
      <c r="B452" t="s">
        <v>151</v>
      </c>
      <c r="C452" t="s">
        <v>3495</v>
      </c>
      <c r="D452" t="s">
        <v>209</v>
      </c>
      <c r="E452" t="s">
        <v>3487</v>
      </c>
      <c r="F452" t="s">
        <v>3496</v>
      </c>
      <c r="G452">
        <v>1990</v>
      </c>
      <c r="J452">
        <v>5</v>
      </c>
      <c r="K452" t="s">
        <v>3489</v>
      </c>
      <c r="P452" t="s">
        <v>3497</v>
      </c>
      <c r="R452" t="s">
        <v>3498</v>
      </c>
      <c r="S452" t="s">
        <v>3492</v>
      </c>
      <c r="V452" t="s">
        <v>3487</v>
      </c>
      <c r="W452" t="s">
        <v>3493</v>
      </c>
      <c r="Y452" t="b">
        <v>0</v>
      </c>
      <c r="Z452" t="b">
        <v>0</v>
      </c>
      <c r="AA452" t="b">
        <f t="shared" si="6"/>
        <v>1</v>
      </c>
      <c r="AB452" t="b">
        <v>1</v>
      </c>
    </row>
    <row r="453" spans="1:42" x14ac:dyDescent="0.25">
      <c r="A453" t="s">
        <v>3499</v>
      </c>
      <c r="B453" t="s">
        <v>151</v>
      </c>
      <c r="C453" t="s">
        <v>3500</v>
      </c>
      <c r="D453" t="s">
        <v>209</v>
      </c>
      <c r="F453" t="s">
        <v>3501</v>
      </c>
      <c r="G453">
        <v>1991</v>
      </c>
      <c r="J453">
        <v>5</v>
      </c>
      <c r="K453" t="s">
        <v>3502</v>
      </c>
      <c r="P453" s="2">
        <v>44562</v>
      </c>
      <c r="R453" t="s">
        <v>3503</v>
      </c>
      <c r="S453" t="s">
        <v>3504</v>
      </c>
      <c r="V453" t="s">
        <v>3505</v>
      </c>
      <c r="W453" t="s">
        <v>3493</v>
      </c>
      <c r="Y453" t="b">
        <v>0</v>
      </c>
      <c r="Z453" t="b">
        <v>0</v>
      </c>
      <c r="AA453" t="b">
        <f t="shared" ref="AA453:AA462" si="7">H453=""</f>
        <v>1</v>
      </c>
      <c r="AB453" t="b">
        <v>1</v>
      </c>
    </row>
    <row r="454" spans="1:42" x14ac:dyDescent="0.25">
      <c r="A454" t="s">
        <v>3506</v>
      </c>
      <c r="B454" t="s">
        <v>151</v>
      </c>
      <c r="C454" t="s">
        <v>3507</v>
      </c>
      <c r="D454" t="s">
        <v>209</v>
      </c>
      <c r="E454" t="s">
        <v>3508</v>
      </c>
      <c r="F454" t="s">
        <v>3509</v>
      </c>
      <c r="G454">
        <v>2002</v>
      </c>
      <c r="J454">
        <v>5</v>
      </c>
      <c r="P454" s="1">
        <v>42856</v>
      </c>
      <c r="Q454" t="s">
        <v>240</v>
      </c>
      <c r="R454" t="s">
        <v>3510</v>
      </c>
      <c r="S454" t="s">
        <v>242</v>
      </c>
      <c r="U454" t="s">
        <v>243</v>
      </c>
      <c r="V454" t="s">
        <v>244</v>
      </c>
      <c r="W454" t="s">
        <v>245</v>
      </c>
      <c r="Y454" t="b">
        <v>0</v>
      </c>
      <c r="Z454" t="b">
        <v>0</v>
      </c>
      <c r="AA454" t="b">
        <f t="shared" si="7"/>
        <v>1</v>
      </c>
      <c r="AB454" t="b">
        <v>1</v>
      </c>
    </row>
    <row r="455" spans="1:42" x14ac:dyDescent="0.25">
      <c r="A455" t="s">
        <v>3511</v>
      </c>
      <c r="B455" t="s">
        <v>151</v>
      </c>
      <c r="C455" t="s">
        <v>3512</v>
      </c>
      <c r="D455" t="s">
        <v>209</v>
      </c>
      <c r="F455" t="s">
        <v>3513</v>
      </c>
      <c r="G455">
        <v>2002</v>
      </c>
      <c r="J455">
        <v>5</v>
      </c>
      <c r="M455">
        <v>56</v>
      </c>
      <c r="P455" t="s">
        <v>3514</v>
      </c>
      <c r="R455" t="s">
        <v>3515</v>
      </c>
      <c r="U455" t="s">
        <v>216</v>
      </c>
      <c r="V455" t="s">
        <v>3516</v>
      </c>
      <c r="W455" t="s">
        <v>218</v>
      </c>
      <c r="Y455" t="b">
        <v>0</v>
      </c>
      <c r="Z455" t="b">
        <v>0</v>
      </c>
      <c r="AA455" t="b">
        <f t="shared" si="7"/>
        <v>1</v>
      </c>
      <c r="AB455" t="b">
        <v>1</v>
      </c>
    </row>
    <row r="456" spans="1:42" x14ac:dyDescent="0.25">
      <c r="A456" t="s">
        <v>3517</v>
      </c>
      <c r="B456" t="s">
        <v>151</v>
      </c>
      <c r="C456" t="s">
        <v>3518</v>
      </c>
      <c r="D456" t="s">
        <v>209</v>
      </c>
      <c r="F456" t="s">
        <v>3513</v>
      </c>
      <c r="G456">
        <v>1999</v>
      </c>
      <c r="J456">
        <v>5</v>
      </c>
      <c r="M456">
        <v>50</v>
      </c>
      <c r="P456" t="s">
        <v>3519</v>
      </c>
      <c r="R456" t="s">
        <v>3520</v>
      </c>
      <c r="S456" t="s">
        <v>3521</v>
      </c>
      <c r="U456" t="s">
        <v>216</v>
      </c>
      <c r="V456" t="s">
        <v>3516</v>
      </c>
      <c r="W456" t="s">
        <v>218</v>
      </c>
      <c r="Y456" t="b">
        <v>0</v>
      </c>
      <c r="Z456" t="b">
        <v>0</v>
      </c>
      <c r="AA456" t="b">
        <f t="shared" si="7"/>
        <v>1</v>
      </c>
      <c r="AB456" t="b">
        <v>1</v>
      </c>
    </row>
    <row r="457" spans="1:42" x14ac:dyDescent="0.25">
      <c r="A457" t="s">
        <v>3522</v>
      </c>
      <c r="B457" t="s">
        <v>151</v>
      </c>
      <c r="C457" t="s">
        <v>3523</v>
      </c>
      <c r="D457" t="s">
        <v>27</v>
      </c>
      <c r="F457" t="s">
        <v>3524</v>
      </c>
      <c r="G457">
        <v>2006</v>
      </c>
      <c r="J457">
        <v>7</v>
      </c>
      <c r="L457" t="s">
        <v>3480</v>
      </c>
      <c r="M457">
        <v>350</v>
      </c>
      <c r="N457" t="s">
        <v>3525</v>
      </c>
      <c r="P457" t="s">
        <v>3526</v>
      </c>
      <c r="R457" t="s">
        <v>3527</v>
      </c>
      <c r="Y457" t="b">
        <v>0</v>
      </c>
      <c r="Z457" t="b">
        <v>0</v>
      </c>
      <c r="AA457" t="b">
        <f t="shared" si="7"/>
        <v>1</v>
      </c>
      <c r="AB457" t="b">
        <v>1</v>
      </c>
    </row>
    <row r="458" spans="1:42" x14ac:dyDescent="0.25">
      <c r="A458" t="s">
        <v>3528</v>
      </c>
      <c r="B458" t="s">
        <v>151</v>
      </c>
      <c r="C458" t="s">
        <v>3529</v>
      </c>
      <c r="D458" t="s">
        <v>27</v>
      </c>
      <c r="F458" t="s">
        <v>3530</v>
      </c>
      <c r="G458">
        <v>1999</v>
      </c>
      <c r="J458">
        <v>7</v>
      </c>
      <c r="L458" t="s">
        <v>3480</v>
      </c>
      <c r="M458" t="s">
        <v>3531</v>
      </c>
      <c r="P458" t="s">
        <v>3532</v>
      </c>
      <c r="R458" t="s">
        <v>3533</v>
      </c>
      <c r="Y458" t="b">
        <v>0</v>
      </c>
      <c r="Z458" t="b">
        <v>0</v>
      </c>
      <c r="AA458" t="b">
        <f t="shared" si="7"/>
        <v>1</v>
      </c>
      <c r="AB458" t="b">
        <v>1</v>
      </c>
    </row>
    <row r="459" spans="1:42" x14ac:dyDescent="0.25">
      <c r="A459" t="s">
        <v>3534</v>
      </c>
      <c r="B459" t="s">
        <v>151</v>
      </c>
      <c r="C459" t="s">
        <v>3535</v>
      </c>
      <c r="D459" t="s">
        <v>209</v>
      </c>
      <c r="F459" t="s">
        <v>3468</v>
      </c>
      <c r="G459">
        <v>1992</v>
      </c>
      <c r="J459">
        <v>5</v>
      </c>
      <c r="M459">
        <v>3</v>
      </c>
      <c r="P459" t="s">
        <v>3536</v>
      </c>
      <c r="R459" t="s">
        <v>3537</v>
      </c>
      <c r="S459" t="s">
        <v>59</v>
      </c>
      <c r="U459" t="s">
        <v>1813</v>
      </c>
      <c r="W459" t="s">
        <v>218</v>
      </c>
      <c r="Y459" t="b">
        <v>0</v>
      </c>
      <c r="Z459" t="b">
        <v>0</v>
      </c>
      <c r="AA459" t="b">
        <f t="shared" si="7"/>
        <v>1</v>
      </c>
      <c r="AB459" t="b">
        <v>1</v>
      </c>
    </row>
    <row r="460" spans="1:42" x14ac:dyDescent="0.25">
      <c r="A460" t="s">
        <v>3538</v>
      </c>
      <c r="B460" t="s">
        <v>151</v>
      </c>
      <c r="C460" t="s">
        <v>3539</v>
      </c>
      <c r="D460" t="s">
        <v>27</v>
      </c>
      <c r="F460" t="s">
        <v>3540</v>
      </c>
      <c r="G460">
        <v>2006</v>
      </c>
      <c r="J460">
        <v>7</v>
      </c>
      <c r="L460" t="s">
        <v>3541</v>
      </c>
      <c r="M460">
        <v>50</v>
      </c>
      <c r="N460">
        <v>18</v>
      </c>
      <c r="P460" t="s">
        <v>3542</v>
      </c>
      <c r="R460" t="s">
        <v>3543</v>
      </c>
      <c r="Y460" t="b">
        <v>0</v>
      </c>
      <c r="Z460" t="b">
        <v>0</v>
      </c>
      <c r="AA460" t="b">
        <f t="shared" si="7"/>
        <v>1</v>
      </c>
      <c r="AB460" t="b">
        <v>1</v>
      </c>
    </row>
    <row r="461" spans="1:42" x14ac:dyDescent="0.25">
      <c r="A461">
        <v>4070828</v>
      </c>
      <c r="B461" t="s">
        <v>25</v>
      </c>
      <c r="C461" t="s">
        <v>3544</v>
      </c>
      <c r="D461" t="s">
        <v>27</v>
      </c>
      <c r="F461" t="s">
        <v>3545</v>
      </c>
      <c r="G461">
        <v>1982</v>
      </c>
      <c r="J461">
        <v>7</v>
      </c>
      <c r="L461" t="s">
        <v>429</v>
      </c>
      <c r="M461">
        <v>2</v>
      </c>
      <c r="N461">
        <v>3</v>
      </c>
      <c r="O461" t="s">
        <v>50</v>
      </c>
      <c r="P461" t="s">
        <v>3546</v>
      </c>
      <c r="Y461" t="b">
        <v>0</v>
      </c>
      <c r="Z461" t="b">
        <v>0</v>
      </c>
      <c r="AA461" t="b">
        <f t="shared" si="7"/>
        <v>1</v>
      </c>
      <c r="AB461" t="b">
        <v>1</v>
      </c>
    </row>
    <row r="462" spans="1:42" x14ac:dyDescent="0.25">
      <c r="A462">
        <v>6393004</v>
      </c>
      <c r="B462" t="s">
        <v>25</v>
      </c>
      <c r="C462" t="s">
        <v>3547</v>
      </c>
      <c r="D462" t="s">
        <v>27</v>
      </c>
      <c r="F462" t="s">
        <v>3548</v>
      </c>
      <c r="G462">
        <v>2012</v>
      </c>
      <c r="J462">
        <v>7</v>
      </c>
      <c r="L462" t="s">
        <v>3549</v>
      </c>
      <c r="M462">
        <v>4</v>
      </c>
      <c r="N462">
        <v>4</v>
      </c>
      <c r="O462" t="s">
        <v>124</v>
      </c>
      <c r="P462" t="s">
        <v>3550</v>
      </c>
      <c r="Y462" t="b">
        <v>0</v>
      </c>
      <c r="Z462" t="b">
        <v>0</v>
      </c>
      <c r="AA462" t="b">
        <f t="shared" si="7"/>
        <v>1</v>
      </c>
      <c r="AB462" t="b">
        <v>0</v>
      </c>
      <c r="AF462" t="s">
        <v>4069</v>
      </c>
      <c r="AG462" t="s">
        <v>4270</v>
      </c>
      <c r="AH462" t="s">
        <v>4070</v>
      </c>
      <c r="AI462" t="s">
        <v>4269</v>
      </c>
    </row>
    <row r="463" spans="1:42" x14ac:dyDescent="0.25">
      <c r="A463" t="s">
        <v>3551</v>
      </c>
      <c r="B463" t="s">
        <v>54</v>
      </c>
      <c r="C463" t="s">
        <v>3552</v>
      </c>
      <c r="D463" t="s">
        <v>80</v>
      </c>
      <c r="E463" t="s">
        <v>3553</v>
      </c>
      <c r="F463" t="s">
        <v>3554</v>
      </c>
      <c r="G463">
        <v>2013</v>
      </c>
      <c r="H463" t="s">
        <v>3555</v>
      </c>
      <c r="J463">
        <v>5</v>
      </c>
      <c r="K463" t="s">
        <v>3885</v>
      </c>
      <c r="P463" s="1" t="s">
        <v>3886</v>
      </c>
      <c r="Q463" t="s">
        <v>86</v>
      </c>
      <c r="R463" t="s">
        <v>3887</v>
      </c>
      <c r="S463" t="s">
        <v>3888</v>
      </c>
      <c r="V463" t="s">
        <v>3889</v>
      </c>
      <c r="W463" t="s">
        <v>90</v>
      </c>
      <c r="Y463" t="b">
        <v>0</v>
      </c>
      <c r="Z463" t="b">
        <v>0</v>
      </c>
      <c r="AA463" t="b">
        <v>0</v>
      </c>
      <c r="AB463" t="b">
        <v>0</v>
      </c>
      <c r="AD463" t="s">
        <v>3551</v>
      </c>
      <c r="AF463" t="b">
        <v>0</v>
      </c>
      <c r="AG463" t="b">
        <v>0</v>
      </c>
      <c r="AH463" t="b">
        <v>0</v>
      </c>
      <c r="AI463" t="b">
        <v>0</v>
      </c>
      <c r="AK463" t="b">
        <f>AD463=A463</f>
        <v>1</v>
      </c>
      <c r="AM463" t="b">
        <f>AF463=Y463</f>
        <v>1</v>
      </c>
      <c r="AN463" t="b">
        <f t="shared" ref="AN463:AP463" si="8">AG463=Z463</f>
        <v>1</v>
      </c>
      <c r="AO463" t="b">
        <f t="shared" si="8"/>
        <v>1</v>
      </c>
      <c r="AP463" t="b">
        <f t="shared" si="8"/>
        <v>1</v>
      </c>
    </row>
    <row r="464" spans="1:42" x14ac:dyDescent="0.25">
      <c r="A464" t="s">
        <v>3556</v>
      </c>
      <c r="B464" t="s">
        <v>54</v>
      </c>
      <c r="C464" t="s">
        <v>3557</v>
      </c>
      <c r="D464" t="s">
        <v>80</v>
      </c>
      <c r="E464" t="s">
        <v>3558</v>
      </c>
      <c r="F464" t="s">
        <v>3559</v>
      </c>
      <c r="G464">
        <v>2009</v>
      </c>
      <c r="H464" t="s">
        <v>3560</v>
      </c>
      <c r="J464">
        <v>5</v>
      </c>
      <c r="K464" t="s">
        <v>3890</v>
      </c>
      <c r="P464" t="s">
        <v>3891</v>
      </c>
      <c r="Q464" t="s">
        <v>86</v>
      </c>
      <c r="R464" t="s">
        <v>3892</v>
      </c>
      <c r="S464" t="s">
        <v>3893</v>
      </c>
      <c r="V464" t="s">
        <v>3894</v>
      </c>
      <c r="W464" t="s">
        <v>90</v>
      </c>
      <c r="Y464" t="b">
        <v>0</v>
      </c>
      <c r="Z464" t="b">
        <v>0</v>
      </c>
      <c r="AA464" t="b">
        <v>0</v>
      </c>
      <c r="AB464" t="b">
        <v>0</v>
      </c>
      <c r="AD464" t="s">
        <v>3556</v>
      </c>
      <c r="AF464" t="b">
        <v>0</v>
      </c>
      <c r="AG464" t="b">
        <v>0</v>
      </c>
      <c r="AH464" t="b">
        <v>0</v>
      </c>
      <c r="AI464" t="b">
        <v>0</v>
      </c>
      <c r="AK464" t="b">
        <f t="shared" ref="AK464:AK527" si="9">AD464=A464</f>
        <v>1</v>
      </c>
      <c r="AM464" t="b">
        <f t="shared" ref="AM464:AM527" si="10">AF464=Y464</f>
        <v>1</v>
      </c>
      <c r="AN464" t="b">
        <f t="shared" ref="AN464:AN527" si="11">AG464=Z464</f>
        <v>1</v>
      </c>
      <c r="AO464" t="b">
        <f t="shared" ref="AO464:AO527" si="12">AH464=AA464</f>
        <v>1</v>
      </c>
      <c r="AP464" t="b">
        <f t="shared" ref="AP464:AP527" si="13">AI464=AB464</f>
        <v>1</v>
      </c>
    </row>
    <row r="465" spans="1:42" x14ac:dyDescent="0.25">
      <c r="A465" t="s">
        <v>3561</v>
      </c>
      <c r="B465" t="s">
        <v>54</v>
      </c>
      <c r="C465" t="s">
        <v>3562</v>
      </c>
      <c r="D465" t="s">
        <v>80</v>
      </c>
      <c r="E465" t="s">
        <v>3563</v>
      </c>
      <c r="F465" t="s">
        <v>3564</v>
      </c>
      <c r="G465">
        <v>2015</v>
      </c>
      <c r="H465" t="s">
        <v>3565</v>
      </c>
      <c r="J465">
        <v>5</v>
      </c>
      <c r="K465" t="s">
        <v>3895</v>
      </c>
      <c r="P465" s="1" t="s">
        <v>3896</v>
      </c>
      <c r="Q465" t="s">
        <v>596</v>
      </c>
      <c r="R465" t="s">
        <v>3897</v>
      </c>
      <c r="S465" t="s">
        <v>3898</v>
      </c>
      <c r="W465" t="s">
        <v>600</v>
      </c>
      <c r="Y465" t="b">
        <v>0</v>
      </c>
      <c r="Z465" t="b">
        <v>0</v>
      </c>
      <c r="AA465" t="b">
        <v>0</v>
      </c>
      <c r="AB465" t="b">
        <v>0</v>
      </c>
      <c r="AD465" t="s">
        <v>3561</v>
      </c>
      <c r="AF465" t="b">
        <v>0</v>
      </c>
      <c r="AG465" t="b">
        <v>0</v>
      </c>
      <c r="AH465" t="b">
        <v>0</v>
      </c>
      <c r="AI465" t="b">
        <v>0</v>
      </c>
      <c r="AK465" t="b">
        <f t="shared" si="9"/>
        <v>1</v>
      </c>
      <c r="AM465" t="b">
        <f t="shared" si="10"/>
        <v>1</v>
      </c>
      <c r="AN465" t="b">
        <f t="shared" si="11"/>
        <v>1</v>
      </c>
      <c r="AO465" t="b">
        <f t="shared" si="12"/>
        <v>1</v>
      </c>
      <c r="AP465" t="b">
        <f t="shared" si="13"/>
        <v>1</v>
      </c>
    </row>
    <row r="466" spans="1:42" x14ac:dyDescent="0.25">
      <c r="A466">
        <v>5679146</v>
      </c>
      <c r="B466" t="s">
        <v>25</v>
      </c>
      <c r="C466" t="s">
        <v>3566</v>
      </c>
      <c r="D466" t="s">
        <v>45</v>
      </c>
      <c r="E466" t="s">
        <v>3567</v>
      </c>
      <c r="F466" t="s">
        <v>3568</v>
      </c>
      <c r="G466">
        <v>2010</v>
      </c>
      <c r="H466" t="s">
        <v>3569</v>
      </c>
      <c r="I466" t="s">
        <v>3570</v>
      </c>
      <c r="J466">
        <v>6</v>
      </c>
      <c r="O466" t="s">
        <v>124</v>
      </c>
      <c r="P466" t="s">
        <v>3899</v>
      </c>
      <c r="S466" t="s">
        <v>3900</v>
      </c>
      <c r="Y466" t="b">
        <v>0</v>
      </c>
      <c r="Z466" t="b">
        <v>0</v>
      </c>
      <c r="AA466" t="b">
        <v>0</v>
      </c>
      <c r="AB466" t="b">
        <v>0</v>
      </c>
      <c r="AD466">
        <v>5679146</v>
      </c>
      <c r="AF466" t="b">
        <v>0</v>
      </c>
      <c r="AG466" t="b">
        <v>0</v>
      </c>
      <c r="AH466" t="b">
        <v>0</v>
      </c>
      <c r="AI466" t="b">
        <v>0</v>
      </c>
      <c r="AK466" t="b">
        <f t="shared" si="9"/>
        <v>1</v>
      </c>
      <c r="AM466" t="b">
        <f t="shared" si="10"/>
        <v>1</v>
      </c>
      <c r="AN466" t="b">
        <f t="shared" si="11"/>
        <v>1</v>
      </c>
      <c r="AO466" t="b">
        <f t="shared" si="12"/>
        <v>1</v>
      </c>
      <c r="AP466" t="b">
        <f t="shared" si="13"/>
        <v>1</v>
      </c>
    </row>
    <row r="467" spans="1:42" x14ac:dyDescent="0.25">
      <c r="A467">
        <v>5456965</v>
      </c>
      <c r="B467" t="s">
        <v>25</v>
      </c>
      <c r="C467" t="s">
        <v>3571</v>
      </c>
      <c r="D467" t="s">
        <v>45</v>
      </c>
      <c r="E467" t="s">
        <v>3572</v>
      </c>
      <c r="F467" t="s">
        <v>3573</v>
      </c>
      <c r="G467">
        <v>2010</v>
      </c>
      <c r="H467" t="s">
        <v>3574</v>
      </c>
      <c r="I467" t="s">
        <v>3575</v>
      </c>
      <c r="J467">
        <v>6</v>
      </c>
      <c r="O467" t="s">
        <v>1219</v>
      </c>
      <c r="P467" s="1" t="s">
        <v>3901</v>
      </c>
      <c r="S467" t="s">
        <v>3264</v>
      </c>
      <c r="Y467" t="b">
        <v>0</v>
      </c>
      <c r="Z467" t="b">
        <v>0</v>
      </c>
      <c r="AA467" t="b">
        <v>0</v>
      </c>
      <c r="AB467" t="b">
        <v>0</v>
      </c>
      <c r="AD467">
        <v>5456965</v>
      </c>
      <c r="AF467" t="b">
        <v>0</v>
      </c>
      <c r="AG467" t="b">
        <v>0</v>
      </c>
      <c r="AH467" t="b">
        <v>0</v>
      </c>
      <c r="AI467" t="b">
        <v>0</v>
      </c>
      <c r="AK467" t="b">
        <f t="shared" si="9"/>
        <v>1</v>
      </c>
      <c r="AM467" t="b">
        <f t="shared" si="10"/>
        <v>1</v>
      </c>
      <c r="AN467" t="b">
        <f t="shared" si="11"/>
        <v>1</v>
      </c>
      <c r="AO467" t="b">
        <f t="shared" si="12"/>
        <v>1</v>
      </c>
      <c r="AP467" t="b">
        <f t="shared" si="13"/>
        <v>1</v>
      </c>
    </row>
    <row r="468" spans="1:42" x14ac:dyDescent="0.25">
      <c r="A468">
        <v>6673144</v>
      </c>
      <c r="B468" t="s">
        <v>25</v>
      </c>
      <c r="C468" t="s">
        <v>3576</v>
      </c>
      <c r="D468" t="s">
        <v>45</v>
      </c>
      <c r="E468" t="s">
        <v>3577</v>
      </c>
      <c r="F468" t="s">
        <v>3578</v>
      </c>
      <c r="G468">
        <v>2013</v>
      </c>
      <c r="H468" t="s">
        <v>3579</v>
      </c>
      <c r="I468" t="s">
        <v>3580</v>
      </c>
      <c r="J468">
        <v>6</v>
      </c>
      <c r="O468" t="s">
        <v>472</v>
      </c>
      <c r="P468" s="1">
        <v>42856</v>
      </c>
      <c r="S468" t="s">
        <v>3902</v>
      </c>
      <c r="Y468" t="b">
        <v>0</v>
      </c>
      <c r="Z468" t="b">
        <v>0</v>
      </c>
      <c r="AA468" t="b">
        <v>0</v>
      </c>
      <c r="AB468" t="b">
        <v>0</v>
      </c>
      <c r="AD468">
        <v>6673144</v>
      </c>
      <c r="AF468" t="b">
        <v>0</v>
      </c>
      <c r="AG468" t="b">
        <v>0</v>
      </c>
      <c r="AH468" t="b">
        <v>0</v>
      </c>
      <c r="AI468" t="b">
        <v>0</v>
      </c>
      <c r="AK468" t="b">
        <f t="shared" si="9"/>
        <v>1</v>
      </c>
      <c r="AM468" t="b">
        <f t="shared" si="10"/>
        <v>1</v>
      </c>
      <c r="AN468" t="b">
        <f t="shared" si="11"/>
        <v>1</v>
      </c>
      <c r="AO468" t="b">
        <f t="shared" si="12"/>
        <v>1</v>
      </c>
      <c r="AP468" t="b">
        <f t="shared" si="13"/>
        <v>1</v>
      </c>
    </row>
    <row r="469" spans="1:42" x14ac:dyDescent="0.25">
      <c r="A469">
        <v>5522667</v>
      </c>
      <c r="B469" t="s">
        <v>25</v>
      </c>
      <c r="C469" t="s">
        <v>3581</v>
      </c>
      <c r="D469" t="s">
        <v>45</v>
      </c>
      <c r="E469" t="s">
        <v>3582</v>
      </c>
      <c r="F469" t="s">
        <v>3583</v>
      </c>
      <c r="G469">
        <v>2010</v>
      </c>
      <c r="H469" t="s">
        <v>3584</v>
      </c>
      <c r="I469" t="s">
        <v>3585</v>
      </c>
      <c r="J469">
        <v>6</v>
      </c>
      <c r="O469" t="s">
        <v>68</v>
      </c>
      <c r="P469" t="s">
        <v>3903</v>
      </c>
      <c r="S469" t="s">
        <v>3904</v>
      </c>
      <c r="Y469" t="b">
        <v>0</v>
      </c>
      <c r="Z469" t="b">
        <v>0</v>
      </c>
      <c r="AA469" t="b">
        <v>0</v>
      </c>
      <c r="AB469" t="b">
        <v>0</v>
      </c>
      <c r="AD469">
        <v>5522667</v>
      </c>
      <c r="AF469" t="b">
        <v>0</v>
      </c>
      <c r="AG469" t="b">
        <v>0</v>
      </c>
      <c r="AH469" t="b">
        <v>0</v>
      </c>
      <c r="AI469" t="b">
        <v>0</v>
      </c>
      <c r="AK469" t="b">
        <f t="shared" si="9"/>
        <v>1</v>
      </c>
      <c r="AM469" t="b">
        <f t="shared" si="10"/>
        <v>1</v>
      </c>
      <c r="AN469" t="b">
        <f t="shared" si="11"/>
        <v>1</v>
      </c>
      <c r="AO469" t="b">
        <f t="shared" si="12"/>
        <v>1</v>
      </c>
      <c r="AP469" t="b">
        <f t="shared" si="13"/>
        <v>1</v>
      </c>
    </row>
    <row r="470" spans="1:42" x14ac:dyDescent="0.25">
      <c r="A470">
        <v>7975093</v>
      </c>
      <c r="B470" t="s">
        <v>25</v>
      </c>
      <c r="C470" t="s">
        <v>3586</v>
      </c>
      <c r="D470" t="s">
        <v>45</v>
      </c>
      <c r="E470" t="s">
        <v>3587</v>
      </c>
      <c r="F470" t="s">
        <v>3588</v>
      </c>
      <c r="G470">
        <v>2017</v>
      </c>
      <c r="H470" t="s">
        <v>3589</v>
      </c>
      <c r="I470" t="s">
        <v>3590</v>
      </c>
      <c r="J470">
        <v>6</v>
      </c>
      <c r="O470" t="s">
        <v>42</v>
      </c>
      <c r="P470" t="s">
        <v>3905</v>
      </c>
      <c r="S470" t="s">
        <v>3906</v>
      </c>
      <c r="Y470" t="b">
        <v>0</v>
      </c>
      <c r="Z470" t="b">
        <v>0</v>
      </c>
      <c r="AA470" t="b">
        <v>0</v>
      </c>
      <c r="AB470" t="b">
        <v>0</v>
      </c>
      <c r="AD470">
        <v>7975093</v>
      </c>
      <c r="AF470" t="b">
        <v>0</v>
      </c>
      <c r="AG470" t="b">
        <v>0</v>
      </c>
      <c r="AH470" t="b">
        <v>0</v>
      </c>
      <c r="AI470" t="b">
        <v>0</v>
      </c>
      <c r="AK470" t="b">
        <f t="shared" si="9"/>
        <v>1</v>
      </c>
      <c r="AM470" t="b">
        <f t="shared" si="10"/>
        <v>1</v>
      </c>
      <c r="AN470" t="b">
        <f t="shared" si="11"/>
        <v>1</v>
      </c>
      <c r="AO470" t="b">
        <f t="shared" si="12"/>
        <v>1</v>
      </c>
      <c r="AP470" t="b">
        <f t="shared" si="13"/>
        <v>1</v>
      </c>
    </row>
    <row r="471" spans="1:42" x14ac:dyDescent="0.25">
      <c r="A471">
        <v>6379247</v>
      </c>
      <c r="B471" t="s">
        <v>25</v>
      </c>
      <c r="D471" t="s">
        <v>45</v>
      </c>
      <c r="E471" t="s">
        <v>3591</v>
      </c>
      <c r="F471" t="s">
        <v>3592</v>
      </c>
      <c r="G471">
        <v>2012</v>
      </c>
      <c r="H471" t="s">
        <v>3593</v>
      </c>
      <c r="I471" t="s">
        <v>3594</v>
      </c>
      <c r="J471">
        <v>6</v>
      </c>
      <c r="O471" t="s">
        <v>33</v>
      </c>
      <c r="P471" s="1">
        <v>42887</v>
      </c>
      <c r="S471" t="s">
        <v>3907</v>
      </c>
      <c r="Y471" t="b">
        <v>0</v>
      </c>
      <c r="Z471" t="b">
        <v>1</v>
      </c>
      <c r="AA471" t="b">
        <v>0</v>
      </c>
      <c r="AB471" t="b">
        <v>0</v>
      </c>
      <c r="AD471">
        <v>6379247</v>
      </c>
      <c r="AF471" t="b">
        <v>0</v>
      </c>
      <c r="AG471" t="b">
        <v>1</v>
      </c>
      <c r="AH471" t="b">
        <v>0</v>
      </c>
      <c r="AI471" t="b">
        <v>0</v>
      </c>
      <c r="AK471" t="b">
        <f t="shared" si="9"/>
        <v>1</v>
      </c>
      <c r="AM471" t="b">
        <f t="shared" si="10"/>
        <v>1</v>
      </c>
      <c r="AN471" t="b">
        <f t="shared" si="11"/>
        <v>1</v>
      </c>
      <c r="AO471" t="b">
        <f t="shared" si="12"/>
        <v>1</v>
      </c>
      <c r="AP471" t="b">
        <f t="shared" si="13"/>
        <v>1</v>
      </c>
    </row>
    <row r="472" spans="1:42" x14ac:dyDescent="0.25">
      <c r="A472" t="s">
        <v>3595</v>
      </c>
      <c r="B472" t="s">
        <v>54</v>
      </c>
      <c r="C472" t="s">
        <v>3596</v>
      </c>
      <c r="D472" t="s">
        <v>80</v>
      </c>
      <c r="E472" t="s">
        <v>3597</v>
      </c>
      <c r="F472" t="s">
        <v>3598</v>
      </c>
      <c r="G472">
        <v>2015</v>
      </c>
      <c r="H472" t="s">
        <v>3599</v>
      </c>
      <c r="J472">
        <v>5</v>
      </c>
      <c r="K472" t="s">
        <v>3908</v>
      </c>
      <c r="P472" s="1" t="s">
        <v>3909</v>
      </c>
      <c r="Q472" t="s">
        <v>596</v>
      </c>
      <c r="R472" t="s">
        <v>3910</v>
      </c>
      <c r="S472" t="s">
        <v>3911</v>
      </c>
      <c r="W472" t="s">
        <v>600</v>
      </c>
      <c r="Y472" t="b">
        <v>0</v>
      </c>
      <c r="Z472" t="b">
        <v>0</v>
      </c>
      <c r="AA472" t="b">
        <v>0</v>
      </c>
      <c r="AB472" t="b">
        <v>0</v>
      </c>
      <c r="AD472" t="s">
        <v>3595</v>
      </c>
      <c r="AF472" t="b">
        <v>0</v>
      </c>
      <c r="AG472" t="b">
        <v>0</v>
      </c>
      <c r="AH472" t="b">
        <v>0</v>
      </c>
      <c r="AI472" t="b">
        <v>0</v>
      </c>
      <c r="AK472" t="b">
        <f t="shared" si="9"/>
        <v>1</v>
      </c>
      <c r="AM472" t="b">
        <f t="shared" si="10"/>
        <v>1</v>
      </c>
      <c r="AN472" t="b">
        <f t="shared" si="11"/>
        <v>1</v>
      </c>
      <c r="AO472" t="b">
        <f t="shared" si="12"/>
        <v>1</v>
      </c>
      <c r="AP472" t="b">
        <f t="shared" si="13"/>
        <v>1</v>
      </c>
    </row>
    <row r="473" spans="1:42" x14ac:dyDescent="0.25">
      <c r="A473" t="s">
        <v>3600</v>
      </c>
      <c r="B473" t="s">
        <v>54</v>
      </c>
      <c r="C473" t="s">
        <v>3601</v>
      </c>
      <c r="D473" t="s">
        <v>80</v>
      </c>
      <c r="E473" t="s">
        <v>3602</v>
      </c>
      <c r="F473" t="s">
        <v>3603</v>
      </c>
      <c r="G473">
        <v>2009</v>
      </c>
      <c r="H473" t="s">
        <v>3604</v>
      </c>
      <c r="J473">
        <v>5</v>
      </c>
      <c r="K473" t="s">
        <v>3890</v>
      </c>
      <c r="P473" t="s">
        <v>3912</v>
      </c>
      <c r="Q473" t="s">
        <v>86</v>
      </c>
      <c r="R473" t="s">
        <v>3913</v>
      </c>
      <c r="S473" t="s">
        <v>3893</v>
      </c>
      <c r="V473" t="s">
        <v>3894</v>
      </c>
      <c r="W473" t="s">
        <v>90</v>
      </c>
      <c r="Y473" t="b">
        <v>0</v>
      </c>
      <c r="Z473" t="b">
        <v>0</v>
      </c>
      <c r="AA473" t="b">
        <v>0</v>
      </c>
      <c r="AB473" t="b">
        <v>0</v>
      </c>
      <c r="AD473" t="s">
        <v>3600</v>
      </c>
      <c r="AF473" t="b">
        <v>0</v>
      </c>
      <c r="AG473" t="b">
        <v>0</v>
      </c>
      <c r="AH473" t="b">
        <v>0</v>
      </c>
      <c r="AI473" t="b">
        <v>0</v>
      </c>
      <c r="AK473" t="b">
        <f t="shared" si="9"/>
        <v>1</v>
      </c>
      <c r="AM473" t="b">
        <f t="shared" si="10"/>
        <v>1</v>
      </c>
      <c r="AN473" t="b">
        <f t="shared" si="11"/>
        <v>1</v>
      </c>
      <c r="AO473" t="b">
        <f t="shared" si="12"/>
        <v>1</v>
      </c>
      <c r="AP473" t="b">
        <f t="shared" si="13"/>
        <v>1</v>
      </c>
    </row>
    <row r="474" spans="1:42" x14ac:dyDescent="0.25">
      <c r="A474">
        <v>4211780</v>
      </c>
      <c r="B474" t="s">
        <v>25</v>
      </c>
      <c r="C474" t="s">
        <v>3605</v>
      </c>
      <c r="D474" t="s">
        <v>45</v>
      </c>
      <c r="E474" t="s">
        <v>3606</v>
      </c>
      <c r="F474" t="s">
        <v>3607</v>
      </c>
      <c r="G474">
        <v>2007</v>
      </c>
      <c r="H474" t="s">
        <v>3608</v>
      </c>
      <c r="I474" t="s">
        <v>3609</v>
      </c>
      <c r="J474">
        <v>6</v>
      </c>
      <c r="O474" t="s">
        <v>934</v>
      </c>
      <c r="P474" s="1">
        <v>42887</v>
      </c>
      <c r="S474" t="s">
        <v>3914</v>
      </c>
      <c r="Y474" t="b">
        <v>0</v>
      </c>
      <c r="Z474" t="b">
        <v>0</v>
      </c>
      <c r="AA474" t="b">
        <v>0</v>
      </c>
      <c r="AB474" t="b">
        <v>0</v>
      </c>
      <c r="AD474">
        <v>4211780</v>
      </c>
      <c r="AF474" t="b">
        <v>0</v>
      </c>
      <c r="AG474" t="b">
        <v>0</v>
      </c>
      <c r="AH474" t="b">
        <v>0</v>
      </c>
      <c r="AI474" t="b">
        <v>0</v>
      </c>
      <c r="AK474" t="b">
        <f t="shared" si="9"/>
        <v>1</v>
      </c>
      <c r="AM474" t="b">
        <f t="shared" si="10"/>
        <v>1</v>
      </c>
      <c r="AN474" t="b">
        <f t="shared" si="11"/>
        <v>1</v>
      </c>
      <c r="AO474" t="b">
        <f t="shared" si="12"/>
        <v>1</v>
      </c>
      <c r="AP474" t="b">
        <f t="shared" si="13"/>
        <v>1</v>
      </c>
    </row>
    <row r="475" spans="1:42" x14ac:dyDescent="0.25">
      <c r="A475" t="s">
        <v>3610</v>
      </c>
      <c r="B475" t="s">
        <v>54</v>
      </c>
      <c r="C475" t="s">
        <v>3611</v>
      </c>
      <c r="D475" t="s">
        <v>80</v>
      </c>
      <c r="E475" t="s">
        <v>3612</v>
      </c>
      <c r="F475" t="s">
        <v>3613</v>
      </c>
      <c r="G475">
        <v>2015</v>
      </c>
      <c r="H475" t="s">
        <v>3614</v>
      </c>
      <c r="J475">
        <v>5</v>
      </c>
      <c r="K475" t="s">
        <v>3915</v>
      </c>
      <c r="P475" s="1" t="s">
        <v>3916</v>
      </c>
      <c r="Q475" t="s">
        <v>596</v>
      </c>
      <c r="R475" t="s">
        <v>3917</v>
      </c>
      <c r="S475" t="s">
        <v>3918</v>
      </c>
      <c r="W475" t="s">
        <v>600</v>
      </c>
      <c r="Y475" t="b">
        <v>0</v>
      </c>
      <c r="Z475" t="b">
        <v>0</v>
      </c>
      <c r="AA475" t="b">
        <v>0</v>
      </c>
      <c r="AB475" t="b">
        <v>0</v>
      </c>
      <c r="AD475" t="s">
        <v>3610</v>
      </c>
      <c r="AF475" t="b">
        <v>0</v>
      </c>
      <c r="AG475" t="b">
        <v>0</v>
      </c>
      <c r="AH475" t="b">
        <v>0</v>
      </c>
      <c r="AI475" t="b">
        <v>0</v>
      </c>
      <c r="AK475" t="b">
        <f t="shared" si="9"/>
        <v>1</v>
      </c>
      <c r="AM475" t="b">
        <f t="shared" si="10"/>
        <v>1</v>
      </c>
      <c r="AN475" t="b">
        <f t="shared" si="11"/>
        <v>1</v>
      </c>
      <c r="AO475" t="b">
        <f t="shared" si="12"/>
        <v>1</v>
      </c>
      <c r="AP475" t="b">
        <f t="shared" si="13"/>
        <v>1</v>
      </c>
    </row>
    <row r="476" spans="1:42" x14ac:dyDescent="0.25">
      <c r="A476">
        <v>7589063</v>
      </c>
      <c r="B476" t="s">
        <v>25</v>
      </c>
      <c r="C476" t="s">
        <v>3615</v>
      </c>
      <c r="D476" t="s">
        <v>27</v>
      </c>
      <c r="E476" t="s">
        <v>3616</v>
      </c>
      <c r="F476" t="s">
        <v>3617</v>
      </c>
      <c r="G476">
        <v>2016</v>
      </c>
      <c r="H476" t="s">
        <v>3618</v>
      </c>
      <c r="I476" t="s">
        <v>3619</v>
      </c>
      <c r="J476">
        <v>7</v>
      </c>
      <c r="L476" t="s">
        <v>2144</v>
      </c>
      <c r="M476">
        <v>8</v>
      </c>
      <c r="N476">
        <v>4</v>
      </c>
      <c r="O476" t="s">
        <v>124</v>
      </c>
      <c r="P476" t="s">
        <v>3919</v>
      </c>
      <c r="Y476" t="b">
        <v>0</v>
      </c>
      <c r="Z476" t="b">
        <v>0</v>
      </c>
      <c r="AA476" t="b">
        <v>0</v>
      </c>
      <c r="AB476" t="b">
        <v>0</v>
      </c>
      <c r="AD476">
        <v>7589063</v>
      </c>
      <c r="AF476" t="b">
        <v>0</v>
      </c>
      <c r="AG476" t="b">
        <v>0</v>
      </c>
      <c r="AH476" t="b">
        <v>0</v>
      </c>
      <c r="AI476" t="b">
        <v>0</v>
      </c>
      <c r="AK476" t="b">
        <f t="shared" si="9"/>
        <v>1</v>
      </c>
      <c r="AM476" t="b">
        <f t="shared" si="10"/>
        <v>1</v>
      </c>
      <c r="AN476" t="b">
        <f t="shared" si="11"/>
        <v>1</v>
      </c>
      <c r="AO476" t="b">
        <f t="shared" si="12"/>
        <v>1</v>
      </c>
      <c r="AP476" t="b">
        <f t="shared" si="13"/>
        <v>1</v>
      </c>
    </row>
    <row r="477" spans="1:42" x14ac:dyDescent="0.25">
      <c r="A477">
        <v>5722205</v>
      </c>
      <c r="B477" t="s">
        <v>25</v>
      </c>
      <c r="C477" t="s">
        <v>3620</v>
      </c>
      <c r="D477" t="s">
        <v>45</v>
      </c>
      <c r="E477" t="s">
        <v>3621</v>
      </c>
      <c r="F477" t="s">
        <v>3622</v>
      </c>
      <c r="G477">
        <v>2011</v>
      </c>
      <c r="H477" t="s">
        <v>3623</v>
      </c>
      <c r="I477" t="s">
        <v>3624</v>
      </c>
      <c r="J477">
        <v>6</v>
      </c>
      <c r="O477" t="s">
        <v>76</v>
      </c>
      <c r="P477" s="1" t="s">
        <v>3920</v>
      </c>
      <c r="S477" t="s">
        <v>3921</v>
      </c>
      <c r="Y477" t="b">
        <v>0</v>
      </c>
      <c r="Z477" t="b">
        <v>0</v>
      </c>
      <c r="AA477" t="b">
        <v>0</v>
      </c>
      <c r="AB477" t="b">
        <v>0</v>
      </c>
      <c r="AD477">
        <v>5722205</v>
      </c>
      <c r="AF477" t="b">
        <v>0</v>
      </c>
      <c r="AG477" t="b">
        <v>0</v>
      </c>
      <c r="AH477" t="b">
        <v>0</v>
      </c>
      <c r="AI477" t="b">
        <v>0</v>
      </c>
      <c r="AK477" t="b">
        <f t="shared" si="9"/>
        <v>1</v>
      </c>
      <c r="AM477" t="b">
        <f t="shared" si="10"/>
        <v>1</v>
      </c>
      <c r="AN477" t="b">
        <f t="shared" si="11"/>
        <v>1</v>
      </c>
      <c r="AO477" t="b">
        <f t="shared" si="12"/>
        <v>1</v>
      </c>
      <c r="AP477" t="b">
        <f t="shared" si="13"/>
        <v>1</v>
      </c>
    </row>
    <row r="478" spans="1:42" x14ac:dyDescent="0.25">
      <c r="A478" t="s">
        <v>3625</v>
      </c>
      <c r="B478" t="s">
        <v>186</v>
      </c>
      <c r="C478" t="s">
        <v>3626</v>
      </c>
      <c r="D478" t="s">
        <v>1116</v>
      </c>
      <c r="E478" t="s">
        <v>3627</v>
      </c>
      <c r="F478" t="s">
        <v>3628</v>
      </c>
      <c r="G478">
        <v>2017</v>
      </c>
      <c r="H478" t="s">
        <v>3629</v>
      </c>
      <c r="J478">
        <v>10</v>
      </c>
      <c r="L478" t="s">
        <v>3922</v>
      </c>
      <c r="M478">
        <v>56</v>
      </c>
      <c r="R478" t="s">
        <v>3923</v>
      </c>
      <c r="Y478" t="b">
        <v>0</v>
      </c>
      <c r="Z478" t="b">
        <v>0</v>
      </c>
      <c r="AA478" t="b">
        <v>0</v>
      </c>
      <c r="AB478" t="b">
        <v>0</v>
      </c>
      <c r="AD478" t="s">
        <v>3625</v>
      </c>
      <c r="AF478" t="b">
        <v>0</v>
      </c>
      <c r="AG478" t="b">
        <v>0</v>
      </c>
      <c r="AH478" t="b">
        <v>0</v>
      </c>
      <c r="AI478" t="b">
        <v>0</v>
      </c>
      <c r="AK478" t="b">
        <f t="shared" si="9"/>
        <v>1</v>
      </c>
      <c r="AM478" t="b">
        <f t="shared" si="10"/>
        <v>1</v>
      </c>
      <c r="AN478" t="b">
        <f t="shared" si="11"/>
        <v>1</v>
      </c>
      <c r="AO478" t="b">
        <f t="shared" si="12"/>
        <v>1</v>
      </c>
      <c r="AP478" t="b">
        <f t="shared" si="13"/>
        <v>1</v>
      </c>
    </row>
    <row r="479" spans="1:42" x14ac:dyDescent="0.25">
      <c r="A479">
        <v>4394138</v>
      </c>
      <c r="B479" t="s">
        <v>25</v>
      </c>
      <c r="C479" t="s">
        <v>3630</v>
      </c>
      <c r="D479" t="s">
        <v>45</v>
      </c>
      <c r="E479" t="s">
        <v>3631</v>
      </c>
      <c r="F479" t="s">
        <v>3632</v>
      </c>
      <c r="G479">
        <v>2007</v>
      </c>
      <c r="H479" t="s">
        <v>3633</v>
      </c>
      <c r="I479" t="s">
        <v>3634</v>
      </c>
      <c r="J479">
        <v>6</v>
      </c>
      <c r="O479" t="s">
        <v>472</v>
      </c>
      <c r="P479" s="2">
        <v>42856</v>
      </c>
      <c r="S479" t="s">
        <v>2754</v>
      </c>
      <c r="Y479" t="b">
        <v>0</v>
      </c>
      <c r="Z479" t="b">
        <v>0</v>
      </c>
      <c r="AA479" t="b">
        <v>0</v>
      </c>
      <c r="AB479" t="b">
        <v>0</v>
      </c>
      <c r="AD479">
        <v>4394138</v>
      </c>
      <c r="AF479" t="b">
        <v>0</v>
      </c>
      <c r="AG479" t="b">
        <v>0</v>
      </c>
      <c r="AH479" t="b">
        <v>0</v>
      </c>
      <c r="AI479" t="b">
        <v>0</v>
      </c>
      <c r="AK479" t="b">
        <f t="shared" si="9"/>
        <v>1</v>
      </c>
      <c r="AM479" t="b">
        <f t="shared" si="10"/>
        <v>1</v>
      </c>
      <c r="AN479" t="b">
        <f t="shared" si="11"/>
        <v>1</v>
      </c>
      <c r="AO479" t="b">
        <f t="shared" si="12"/>
        <v>1</v>
      </c>
      <c r="AP479" t="b">
        <f t="shared" si="13"/>
        <v>1</v>
      </c>
    </row>
    <row r="480" spans="1:42" x14ac:dyDescent="0.25">
      <c r="A480" t="s">
        <v>3635</v>
      </c>
      <c r="B480" t="s">
        <v>186</v>
      </c>
      <c r="C480" t="s">
        <v>3630</v>
      </c>
      <c r="D480" t="s">
        <v>1116</v>
      </c>
      <c r="E480" t="s">
        <v>3631</v>
      </c>
      <c r="F480" t="s">
        <v>3636</v>
      </c>
      <c r="G480">
        <v>2007</v>
      </c>
      <c r="H480" t="s">
        <v>3637</v>
      </c>
      <c r="J480">
        <v>10</v>
      </c>
      <c r="L480" t="s">
        <v>3924</v>
      </c>
      <c r="R480" t="s">
        <v>3925</v>
      </c>
      <c r="Y480" t="b">
        <v>1</v>
      </c>
      <c r="Z480" t="b">
        <v>0</v>
      </c>
      <c r="AA480" t="b">
        <v>0</v>
      </c>
      <c r="AB480" t="b">
        <v>0</v>
      </c>
      <c r="AD480" t="s">
        <v>3635</v>
      </c>
      <c r="AF480" t="b">
        <v>1</v>
      </c>
      <c r="AG480" t="b">
        <v>0</v>
      </c>
      <c r="AH480" t="b">
        <v>0</v>
      </c>
      <c r="AI480" t="b">
        <v>0</v>
      </c>
      <c r="AK480" t="b">
        <f t="shared" si="9"/>
        <v>1</v>
      </c>
      <c r="AM480" t="b">
        <f t="shared" si="10"/>
        <v>1</v>
      </c>
      <c r="AN480" t="b">
        <f t="shared" si="11"/>
        <v>1</v>
      </c>
      <c r="AO480" t="b">
        <f t="shared" si="12"/>
        <v>1</v>
      </c>
      <c r="AP480" t="b">
        <f t="shared" si="13"/>
        <v>1</v>
      </c>
    </row>
    <row r="481" spans="1:42" x14ac:dyDescent="0.25">
      <c r="A481" t="s">
        <v>3638</v>
      </c>
      <c r="B481" t="s">
        <v>712</v>
      </c>
      <c r="D481" t="s">
        <v>45</v>
      </c>
      <c r="E481" t="s">
        <v>3639</v>
      </c>
      <c r="F481" t="s">
        <v>3640</v>
      </c>
      <c r="G481">
        <v>2007</v>
      </c>
      <c r="H481" t="s">
        <v>3641</v>
      </c>
      <c r="J481">
        <v>6</v>
      </c>
      <c r="K481" t="s">
        <v>3926</v>
      </c>
      <c r="P481" t="s">
        <v>3927</v>
      </c>
      <c r="Q481" t="s">
        <v>3928</v>
      </c>
      <c r="S481" t="s">
        <v>3929</v>
      </c>
      <c r="W481" t="s">
        <v>25</v>
      </c>
      <c r="Y481" t="b">
        <v>1</v>
      </c>
      <c r="Z481" t="b">
        <v>0</v>
      </c>
      <c r="AA481" t="b">
        <v>0</v>
      </c>
      <c r="AB481" t="b">
        <v>0</v>
      </c>
      <c r="AD481" t="s">
        <v>3638</v>
      </c>
      <c r="AF481" t="b">
        <v>1</v>
      </c>
      <c r="AG481" t="b">
        <v>0</v>
      </c>
      <c r="AH481" t="b">
        <v>0</v>
      </c>
      <c r="AI481" t="b">
        <v>0</v>
      </c>
      <c r="AK481" t="b">
        <f t="shared" si="9"/>
        <v>1</v>
      </c>
      <c r="AM481" t="b">
        <f t="shared" si="10"/>
        <v>1</v>
      </c>
      <c r="AN481" t="b">
        <f t="shared" si="11"/>
        <v>1</v>
      </c>
      <c r="AO481" t="b">
        <f t="shared" si="12"/>
        <v>1</v>
      </c>
      <c r="AP481" t="b">
        <f t="shared" si="13"/>
        <v>1</v>
      </c>
    </row>
    <row r="482" spans="1:42" x14ac:dyDescent="0.25">
      <c r="A482">
        <v>4416802</v>
      </c>
      <c r="B482" t="s">
        <v>25</v>
      </c>
      <c r="C482" t="s">
        <v>3642</v>
      </c>
      <c r="D482" t="s">
        <v>45</v>
      </c>
      <c r="E482" t="s">
        <v>3643</v>
      </c>
      <c r="F482" t="s">
        <v>3644</v>
      </c>
      <c r="G482">
        <v>2007</v>
      </c>
      <c r="H482" t="s">
        <v>3645</v>
      </c>
      <c r="I482" t="s">
        <v>3646</v>
      </c>
      <c r="J482">
        <v>6</v>
      </c>
      <c r="O482" t="s">
        <v>472</v>
      </c>
      <c r="P482" t="s">
        <v>3930</v>
      </c>
      <c r="S482" t="s">
        <v>3931</v>
      </c>
      <c r="Y482" t="b">
        <v>0</v>
      </c>
      <c r="Z482" t="b">
        <v>0</v>
      </c>
      <c r="AA482" t="b">
        <v>0</v>
      </c>
      <c r="AB482" t="b">
        <v>0</v>
      </c>
      <c r="AD482">
        <v>4416802</v>
      </c>
      <c r="AF482" t="b">
        <v>0</v>
      </c>
      <c r="AG482" t="b">
        <v>0</v>
      </c>
      <c r="AH482" t="b">
        <v>0</v>
      </c>
      <c r="AI482" t="b">
        <v>0</v>
      </c>
      <c r="AK482" t="b">
        <f t="shared" si="9"/>
        <v>1</v>
      </c>
      <c r="AM482" t="b">
        <f t="shared" si="10"/>
        <v>1</v>
      </c>
      <c r="AN482" t="b">
        <f t="shared" si="11"/>
        <v>1</v>
      </c>
      <c r="AO482" t="b">
        <f t="shared" si="12"/>
        <v>1</v>
      </c>
      <c r="AP482" t="b">
        <f t="shared" si="13"/>
        <v>1</v>
      </c>
    </row>
    <row r="483" spans="1:42" x14ac:dyDescent="0.25">
      <c r="A483" t="s">
        <v>3647</v>
      </c>
      <c r="B483" t="s">
        <v>54</v>
      </c>
      <c r="C483" t="s">
        <v>3648</v>
      </c>
      <c r="D483" t="s">
        <v>80</v>
      </c>
      <c r="E483" t="s">
        <v>3649</v>
      </c>
      <c r="F483" t="s">
        <v>3650</v>
      </c>
      <c r="G483">
        <v>2010</v>
      </c>
      <c r="H483" t="s">
        <v>3651</v>
      </c>
      <c r="J483">
        <v>5</v>
      </c>
      <c r="K483" t="s">
        <v>3932</v>
      </c>
      <c r="P483" s="1" t="s">
        <v>3933</v>
      </c>
      <c r="Q483" t="s">
        <v>86</v>
      </c>
      <c r="R483" t="s">
        <v>3934</v>
      </c>
      <c r="S483" t="s">
        <v>3935</v>
      </c>
      <c r="V483" t="s">
        <v>3936</v>
      </c>
      <c r="W483" t="s">
        <v>90</v>
      </c>
      <c r="Y483" t="b">
        <v>0</v>
      </c>
      <c r="Z483" t="b">
        <v>0</v>
      </c>
      <c r="AA483" t="b">
        <v>0</v>
      </c>
      <c r="AB483" t="b">
        <v>0</v>
      </c>
      <c r="AD483" t="s">
        <v>3647</v>
      </c>
      <c r="AF483" t="b">
        <v>0</v>
      </c>
      <c r="AG483" t="b">
        <v>0</v>
      </c>
      <c r="AH483" t="b">
        <v>0</v>
      </c>
      <c r="AI483" t="b">
        <v>0</v>
      </c>
      <c r="AK483" t="b">
        <f t="shared" si="9"/>
        <v>1</v>
      </c>
      <c r="AM483" t="b">
        <f t="shared" si="10"/>
        <v>1</v>
      </c>
      <c r="AN483" t="b">
        <f t="shared" si="11"/>
        <v>1</v>
      </c>
      <c r="AO483" t="b">
        <f t="shared" si="12"/>
        <v>1</v>
      </c>
      <c r="AP483" t="b">
        <f t="shared" si="13"/>
        <v>1</v>
      </c>
    </row>
    <row r="484" spans="1:42" x14ac:dyDescent="0.25">
      <c r="A484" t="s">
        <v>3652</v>
      </c>
      <c r="B484" t="s">
        <v>54</v>
      </c>
      <c r="C484" t="s">
        <v>3653</v>
      </c>
      <c r="D484" t="s">
        <v>80</v>
      </c>
      <c r="E484" t="s">
        <v>3654</v>
      </c>
      <c r="F484" t="s">
        <v>3655</v>
      </c>
      <c r="G484">
        <v>2011</v>
      </c>
      <c r="H484" t="s">
        <v>3656</v>
      </c>
      <c r="J484">
        <v>5</v>
      </c>
      <c r="K484" t="s">
        <v>3937</v>
      </c>
      <c r="P484" t="s">
        <v>3938</v>
      </c>
      <c r="Q484" t="s">
        <v>86</v>
      </c>
      <c r="R484" t="s">
        <v>3939</v>
      </c>
      <c r="S484" t="s">
        <v>3940</v>
      </c>
      <c r="V484" t="s">
        <v>3941</v>
      </c>
      <c r="W484" t="s">
        <v>90</v>
      </c>
      <c r="Y484" t="b">
        <v>0</v>
      </c>
      <c r="Z484" t="b">
        <v>0</v>
      </c>
      <c r="AA484" t="b">
        <v>0</v>
      </c>
      <c r="AB484" t="b">
        <v>0</v>
      </c>
      <c r="AD484" t="s">
        <v>3652</v>
      </c>
      <c r="AF484" t="b">
        <v>0</v>
      </c>
      <c r="AG484" t="b">
        <v>0</v>
      </c>
      <c r="AH484" t="b">
        <v>0</v>
      </c>
      <c r="AI484" t="b">
        <v>0</v>
      </c>
      <c r="AK484" t="b">
        <f t="shared" si="9"/>
        <v>1</v>
      </c>
      <c r="AM484" t="b">
        <f t="shared" si="10"/>
        <v>1</v>
      </c>
      <c r="AN484" t="b">
        <f t="shared" si="11"/>
        <v>1</v>
      </c>
      <c r="AO484" t="b">
        <f t="shared" si="12"/>
        <v>1</v>
      </c>
      <c r="AP484" t="b">
        <f t="shared" si="13"/>
        <v>1</v>
      </c>
    </row>
    <row r="485" spans="1:42" x14ac:dyDescent="0.25">
      <c r="A485">
        <v>7166231</v>
      </c>
      <c r="B485" t="s">
        <v>25</v>
      </c>
      <c r="C485" t="s">
        <v>3657</v>
      </c>
      <c r="D485" t="s">
        <v>45</v>
      </c>
      <c r="E485" t="s">
        <v>3658</v>
      </c>
      <c r="F485" t="s">
        <v>3659</v>
      </c>
      <c r="G485">
        <v>2015</v>
      </c>
      <c r="H485" t="s">
        <v>3660</v>
      </c>
      <c r="I485" t="s">
        <v>3661</v>
      </c>
      <c r="J485">
        <v>6</v>
      </c>
      <c r="O485" t="s">
        <v>42</v>
      </c>
      <c r="P485" t="s">
        <v>3942</v>
      </c>
      <c r="S485" t="s">
        <v>3943</v>
      </c>
      <c r="Y485" t="b">
        <v>0</v>
      </c>
      <c r="Z485" t="b">
        <v>0</v>
      </c>
      <c r="AA485" t="b">
        <v>0</v>
      </c>
      <c r="AB485" t="b">
        <v>0</v>
      </c>
      <c r="AD485">
        <v>7166231</v>
      </c>
      <c r="AF485" t="b">
        <v>0</v>
      </c>
      <c r="AG485" t="b">
        <v>0</v>
      </c>
      <c r="AH485" t="b">
        <v>0</v>
      </c>
      <c r="AI485" t="b">
        <v>0</v>
      </c>
      <c r="AK485" t="b">
        <f t="shared" si="9"/>
        <v>1</v>
      </c>
      <c r="AM485" t="b">
        <f t="shared" si="10"/>
        <v>1</v>
      </c>
      <c r="AN485" t="b">
        <f t="shared" si="11"/>
        <v>1</v>
      </c>
      <c r="AO485" t="b">
        <f t="shared" si="12"/>
        <v>1</v>
      </c>
      <c r="AP485" t="b">
        <f t="shared" si="13"/>
        <v>1</v>
      </c>
    </row>
    <row r="486" spans="1:42" x14ac:dyDescent="0.25">
      <c r="A486">
        <v>6225038</v>
      </c>
      <c r="B486" t="s">
        <v>25</v>
      </c>
      <c r="C486" t="s">
        <v>3662</v>
      </c>
      <c r="D486" t="s">
        <v>45</v>
      </c>
      <c r="E486" t="s">
        <v>3663</v>
      </c>
      <c r="F486" t="s">
        <v>3664</v>
      </c>
      <c r="G486">
        <v>2012</v>
      </c>
      <c r="H486" t="s">
        <v>3665</v>
      </c>
      <c r="I486" t="s">
        <v>3666</v>
      </c>
      <c r="J486">
        <v>6</v>
      </c>
      <c r="O486" t="s">
        <v>42</v>
      </c>
      <c r="P486" t="s">
        <v>3944</v>
      </c>
      <c r="S486" t="s">
        <v>3945</v>
      </c>
      <c r="Y486" t="b">
        <v>0</v>
      </c>
      <c r="Z486" t="b">
        <v>0</v>
      </c>
      <c r="AA486" t="b">
        <v>0</v>
      </c>
      <c r="AB486" t="b">
        <v>0</v>
      </c>
      <c r="AD486">
        <v>6225038</v>
      </c>
      <c r="AF486" t="b">
        <v>0</v>
      </c>
      <c r="AG486" t="b">
        <v>0</v>
      </c>
      <c r="AH486" t="b">
        <v>0</v>
      </c>
      <c r="AI486" t="b">
        <v>0</v>
      </c>
      <c r="AK486" t="b">
        <f t="shared" si="9"/>
        <v>1</v>
      </c>
      <c r="AM486" t="b">
        <f t="shared" si="10"/>
        <v>1</v>
      </c>
      <c r="AN486" t="b">
        <f t="shared" si="11"/>
        <v>1</v>
      </c>
      <c r="AO486" t="b">
        <f t="shared" si="12"/>
        <v>1</v>
      </c>
      <c r="AP486" t="b">
        <f t="shared" si="13"/>
        <v>1</v>
      </c>
    </row>
    <row r="487" spans="1:42" x14ac:dyDescent="0.25">
      <c r="A487">
        <v>7272955</v>
      </c>
      <c r="B487" t="s">
        <v>25</v>
      </c>
      <c r="C487" t="s">
        <v>3667</v>
      </c>
      <c r="D487" t="s">
        <v>45</v>
      </c>
      <c r="E487" t="s">
        <v>3668</v>
      </c>
      <c r="F487" t="s">
        <v>3669</v>
      </c>
      <c r="G487">
        <v>2015</v>
      </c>
      <c r="H487" t="s">
        <v>3670</v>
      </c>
      <c r="I487" t="s">
        <v>3671</v>
      </c>
      <c r="J487">
        <v>6</v>
      </c>
      <c r="O487" t="s">
        <v>430</v>
      </c>
      <c r="P487" s="1" t="s">
        <v>3946</v>
      </c>
      <c r="S487" t="s">
        <v>3947</v>
      </c>
      <c r="Y487" t="b">
        <v>0</v>
      </c>
      <c r="Z487" t="b">
        <v>0</v>
      </c>
      <c r="AA487" t="b">
        <v>0</v>
      </c>
      <c r="AB487" t="b">
        <v>0</v>
      </c>
      <c r="AD487">
        <v>7272955</v>
      </c>
      <c r="AF487" t="b">
        <v>0</v>
      </c>
      <c r="AG487" t="b">
        <v>0</v>
      </c>
      <c r="AH487" t="b">
        <v>0</v>
      </c>
      <c r="AI487" t="b">
        <v>0</v>
      </c>
      <c r="AK487" t="b">
        <f t="shared" si="9"/>
        <v>1</v>
      </c>
      <c r="AM487" t="b">
        <f t="shared" si="10"/>
        <v>1</v>
      </c>
      <c r="AN487" t="b">
        <f t="shared" si="11"/>
        <v>1</v>
      </c>
      <c r="AO487" t="b">
        <f t="shared" si="12"/>
        <v>1</v>
      </c>
      <c r="AP487" t="b">
        <f t="shared" si="13"/>
        <v>1</v>
      </c>
    </row>
    <row r="488" spans="1:42" x14ac:dyDescent="0.25">
      <c r="A488">
        <v>6935289</v>
      </c>
      <c r="B488" t="s">
        <v>25</v>
      </c>
      <c r="C488" t="s">
        <v>3672</v>
      </c>
      <c r="D488" t="s">
        <v>45</v>
      </c>
      <c r="E488" t="s">
        <v>3673</v>
      </c>
      <c r="F488" t="s">
        <v>3674</v>
      </c>
      <c r="G488">
        <v>2014</v>
      </c>
      <c r="H488" t="s">
        <v>3675</v>
      </c>
      <c r="I488" t="s">
        <v>3676</v>
      </c>
      <c r="J488">
        <v>6</v>
      </c>
      <c r="O488" t="s">
        <v>472</v>
      </c>
      <c r="P488" t="s">
        <v>3948</v>
      </c>
      <c r="S488" t="s">
        <v>3949</v>
      </c>
      <c r="Y488" t="b">
        <v>0</v>
      </c>
      <c r="Z488" t="b">
        <v>0</v>
      </c>
      <c r="AA488" t="b">
        <v>0</v>
      </c>
      <c r="AB488" t="b">
        <v>0</v>
      </c>
      <c r="AD488">
        <v>6935289</v>
      </c>
      <c r="AF488" t="b">
        <v>0</v>
      </c>
      <c r="AG488" t="b">
        <v>0</v>
      </c>
      <c r="AH488" t="b">
        <v>0</v>
      </c>
      <c r="AI488" t="b">
        <v>0</v>
      </c>
      <c r="AK488" t="b">
        <f t="shared" si="9"/>
        <v>1</v>
      </c>
      <c r="AM488" t="b">
        <f t="shared" si="10"/>
        <v>1</v>
      </c>
      <c r="AN488" t="b">
        <f t="shared" si="11"/>
        <v>1</v>
      </c>
      <c r="AO488" t="b">
        <f t="shared" si="12"/>
        <v>1</v>
      </c>
      <c r="AP488" t="b">
        <f t="shared" si="13"/>
        <v>1</v>
      </c>
    </row>
    <row r="489" spans="1:42" x14ac:dyDescent="0.25">
      <c r="A489" t="s">
        <v>3677</v>
      </c>
      <c r="B489" t="s">
        <v>54</v>
      </c>
      <c r="C489" t="s">
        <v>3678</v>
      </c>
      <c r="D489" t="s">
        <v>80</v>
      </c>
      <c r="E489" t="s">
        <v>3679</v>
      </c>
      <c r="F489" t="s">
        <v>3680</v>
      </c>
      <c r="G489">
        <v>2010</v>
      </c>
      <c r="H489" t="s">
        <v>3681</v>
      </c>
      <c r="J489">
        <v>5</v>
      </c>
      <c r="K489" t="s">
        <v>3950</v>
      </c>
      <c r="P489" t="s">
        <v>3951</v>
      </c>
      <c r="Q489" t="s">
        <v>2312</v>
      </c>
      <c r="R489" t="s">
        <v>3952</v>
      </c>
      <c r="S489" t="s">
        <v>3953</v>
      </c>
      <c r="V489" t="s">
        <v>3954</v>
      </c>
      <c r="W489" t="s">
        <v>2316</v>
      </c>
      <c r="Y489" t="b">
        <v>0</v>
      </c>
      <c r="Z489" t="b">
        <v>0</v>
      </c>
      <c r="AA489" t="b">
        <v>0</v>
      </c>
      <c r="AB489" t="b">
        <v>0</v>
      </c>
      <c r="AD489" t="s">
        <v>3677</v>
      </c>
      <c r="AF489" t="b">
        <v>0</v>
      </c>
      <c r="AG489" t="b">
        <v>0</v>
      </c>
      <c r="AH489" t="b">
        <v>0</v>
      </c>
      <c r="AI489" t="b">
        <v>0</v>
      </c>
      <c r="AK489" t="b">
        <f t="shared" si="9"/>
        <v>1</v>
      </c>
      <c r="AM489" t="b">
        <f t="shared" si="10"/>
        <v>1</v>
      </c>
      <c r="AN489" t="b">
        <f t="shared" si="11"/>
        <v>1</v>
      </c>
      <c r="AO489" t="b">
        <f t="shared" si="12"/>
        <v>1</v>
      </c>
      <c r="AP489" t="b">
        <f t="shared" si="13"/>
        <v>1</v>
      </c>
    </row>
    <row r="490" spans="1:42" x14ac:dyDescent="0.25">
      <c r="A490" t="s">
        <v>3682</v>
      </c>
      <c r="B490" t="s">
        <v>54</v>
      </c>
      <c r="C490" t="s">
        <v>3683</v>
      </c>
      <c r="D490" t="s">
        <v>80</v>
      </c>
      <c r="E490" t="s">
        <v>3684</v>
      </c>
      <c r="F490" t="s">
        <v>3685</v>
      </c>
      <c r="G490">
        <v>2010</v>
      </c>
      <c r="H490" t="s">
        <v>3686</v>
      </c>
      <c r="J490">
        <v>5</v>
      </c>
      <c r="K490" t="s">
        <v>3955</v>
      </c>
      <c r="P490" t="s">
        <v>3956</v>
      </c>
      <c r="Q490" t="s">
        <v>86</v>
      </c>
      <c r="R490" t="s">
        <v>3957</v>
      </c>
      <c r="S490" t="s">
        <v>3958</v>
      </c>
      <c r="V490" t="s">
        <v>3959</v>
      </c>
      <c r="W490" t="s">
        <v>90</v>
      </c>
      <c r="Y490" t="b">
        <v>0</v>
      </c>
      <c r="Z490" t="b">
        <v>0</v>
      </c>
      <c r="AA490" t="b">
        <v>0</v>
      </c>
      <c r="AB490" t="b">
        <v>0</v>
      </c>
      <c r="AD490" t="s">
        <v>3682</v>
      </c>
      <c r="AF490" t="b">
        <v>0</v>
      </c>
      <c r="AG490" t="b">
        <v>0</v>
      </c>
      <c r="AH490" t="b">
        <v>0</v>
      </c>
      <c r="AI490" t="b">
        <v>0</v>
      </c>
      <c r="AK490" t="b">
        <f t="shared" si="9"/>
        <v>1</v>
      </c>
      <c r="AM490" t="b">
        <f t="shared" si="10"/>
        <v>1</v>
      </c>
      <c r="AN490" t="b">
        <f t="shared" si="11"/>
        <v>1</v>
      </c>
      <c r="AO490" t="b">
        <f t="shared" si="12"/>
        <v>1</v>
      </c>
      <c r="AP490" t="b">
        <f t="shared" si="13"/>
        <v>1</v>
      </c>
    </row>
    <row r="491" spans="1:42" x14ac:dyDescent="0.25">
      <c r="A491" t="s">
        <v>3687</v>
      </c>
      <c r="B491" t="s">
        <v>54</v>
      </c>
      <c r="C491" t="s">
        <v>3688</v>
      </c>
      <c r="D491" t="s">
        <v>27</v>
      </c>
      <c r="E491" t="s">
        <v>3689</v>
      </c>
      <c r="F491" t="s">
        <v>3690</v>
      </c>
      <c r="G491">
        <v>2012</v>
      </c>
      <c r="H491" t="s">
        <v>3691</v>
      </c>
      <c r="J491">
        <v>7</v>
      </c>
      <c r="L491" t="s">
        <v>3249</v>
      </c>
      <c r="M491">
        <v>61</v>
      </c>
      <c r="N491">
        <v>1</v>
      </c>
      <c r="O491" t="s">
        <v>133</v>
      </c>
      <c r="P491" t="s">
        <v>3960</v>
      </c>
      <c r="R491" t="s">
        <v>3961</v>
      </c>
      <c r="Y491" t="b">
        <v>0</v>
      </c>
      <c r="Z491" t="b">
        <v>0</v>
      </c>
      <c r="AA491" t="b">
        <v>0</v>
      </c>
      <c r="AB491" t="b">
        <v>0</v>
      </c>
      <c r="AD491" t="s">
        <v>3687</v>
      </c>
      <c r="AF491" t="b">
        <v>0</v>
      </c>
      <c r="AG491" t="b">
        <v>0</v>
      </c>
      <c r="AH491" t="b">
        <v>0</v>
      </c>
      <c r="AI491" t="b">
        <v>0</v>
      </c>
      <c r="AK491" t="b">
        <f t="shared" si="9"/>
        <v>1</v>
      </c>
      <c r="AM491" t="b">
        <f t="shared" si="10"/>
        <v>1</v>
      </c>
      <c r="AN491" t="b">
        <f t="shared" si="11"/>
        <v>1</v>
      </c>
      <c r="AO491" t="b">
        <f t="shared" si="12"/>
        <v>1</v>
      </c>
      <c r="AP491" t="b">
        <f t="shared" si="13"/>
        <v>1</v>
      </c>
    </row>
    <row r="492" spans="1:42" x14ac:dyDescent="0.25">
      <c r="A492">
        <v>7020144</v>
      </c>
      <c r="B492" t="s">
        <v>25</v>
      </c>
      <c r="C492" t="s">
        <v>3692</v>
      </c>
      <c r="D492" t="s">
        <v>45</v>
      </c>
      <c r="E492" t="s">
        <v>3693</v>
      </c>
      <c r="F492" t="s">
        <v>3694</v>
      </c>
      <c r="G492">
        <v>2014</v>
      </c>
      <c r="H492" t="s">
        <v>3695</v>
      </c>
      <c r="I492" t="s">
        <v>3696</v>
      </c>
      <c r="J492">
        <v>6</v>
      </c>
      <c r="O492" t="s">
        <v>124</v>
      </c>
      <c r="P492" t="s">
        <v>3962</v>
      </c>
      <c r="S492" t="s">
        <v>3963</v>
      </c>
      <c r="Y492" t="b">
        <v>0</v>
      </c>
      <c r="Z492" t="b">
        <v>0</v>
      </c>
      <c r="AA492" t="b">
        <v>0</v>
      </c>
      <c r="AB492" t="b">
        <v>0</v>
      </c>
      <c r="AD492">
        <v>7020144</v>
      </c>
      <c r="AF492" t="b">
        <v>0</v>
      </c>
      <c r="AG492" t="b">
        <v>0</v>
      </c>
      <c r="AH492" t="b">
        <v>0</v>
      </c>
      <c r="AI492" t="b">
        <v>0</v>
      </c>
      <c r="AK492" t="b">
        <f t="shared" si="9"/>
        <v>1</v>
      </c>
      <c r="AM492" t="b">
        <f t="shared" si="10"/>
        <v>1</v>
      </c>
      <c r="AN492" t="b">
        <f t="shared" si="11"/>
        <v>1</v>
      </c>
      <c r="AO492" t="b">
        <f t="shared" si="12"/>
        <v>1</v>
      </c>
      <c r="AP492" t="b">
        <f t="shared" si="13"/>
        <v>1</v>
      </c>
    </row>
    <row r="493" spans="1:42" x14ac:dyDescent="0.25">
      <c r="A493">
        <v>4755269</v>
      </c>
      <c r="B493" t="s">
        <v>25</v>
      </c>
      <c r="C493" t="s">
        <v>3697</v>
      </c>
      <c r="D493" t="s">
        <v>45</v>
      </c>
      <c r="E493" t="s">
        <v>3698</v>
      </c>
      <c r="F493" t="s">
        <v>3699</v>
      </c>
      <c r="G493">
        <v>2008</v>
      </c>
      <c r="H493" t="s">
        <v>3700</v>
      </c>
      <c r="I493" t="s">
        <v>3701</v>
      </c>
      <c r="J493">
        <v>6</v>
      </c>
      <c r="M493">
        <v>2</v>
      </c>
      <c r="O493" t="s">
        <v>124</v>
      </c>
      <c r="P493" t="s">
        <v>3964</v>
      </c>
      <c r="S493" t="s">
        <v>3965</v>
      </c>
      <c r="Y493" t="b">
        <v>0</v>
      </c>
      <c r="Z493" t="b">
        <v>0</v>
      </c>
      <c r="AA493" t="b">
        <v>0</v>
      </c>
      <c r="AB493" t="b">
        <v>0</v>
      </c>
      <c r="AD493">
        <v>4755269</v>
      </c>
      <c r="AF493" t="b">
        <v>0</v>
      </c>
      <c r="AG493" t="b">
        <v>0</v>
      </c>
      <c r="AH493" t="b">
        <v>0</v>
      </c>
      <c r="AI493" t="b">
        <v>0</v>
      </c>
      <c r="AK493" t="b">
        <f t="shared" si="9"/>
        <v>1</v>
      </c>
      <c r="AM493" t="b">
        <f t="shared" si="10"/>
        <v>1</v>
      </c>
      <c r="AN493" t="b">
        <f t="shared" si="11"/>
        <v>1</v>
      </c>
      <c r="AO493" t="b">
        <f t="shared" si="12"/>
        <v>1</v>
      </c>
      <c r="AP493" t="b">
        <f t="shared" si="13"/>
        <v>1</v>
      </c>
    </row>
    <row r="494" spans="1:42" x14ac:dyDescent="0.25">
      <c r="A494" s="2">
        <v>39995</v>
      </c>
      <c r="B494" t="s">
        <v>54</v>
      </c>
      <c r="C494" t="s">
        <v>3702</v>
      </c>
      <c r="D494" t="s">
        <v>80</v>
      </c>
      <c r="E494" t="s">
        <v>3703</v>
      </c>
      <c r="F494" t="s">
        <v>3704</v>
      </c>
      <c r="G494">
        <v>2009</v>
      </c>
      <c r="H494" t="s">
        <v>3705</v>
      </c>
      <c r="J494">
        <v>5</v>
      </c>
      <c r="K494" t="s">
        <v>3966</v>
      </c>
      <c r="P494" t="s">
        <v>3967</v>
      </c>
      <c r="Q494" t="s">
        <v>86</v>
      </c>
      <c r="R494" t="s">
        <v>3968</v>
      </c>
      <c r="S494" t="s">
        <v>3969</v>
      </c>
      <c r="V494" t="s">
        <v>3970</v>
      </c>
      <c r="W494" t="s">
        <v>90</v>
      </c>
      <c r="Y494" t="b">
        <v>0</v>
      </c>
      <c r="Z494" t="b">
        <v>0</v>
      </c>
      <c r="AA494" t="b">
        <v>0</v>
      </c>
      <c r="AB494" t="b">
        <v>0</v>
      </c>
      <c r="AD494" s="2">
        <v>39995</v>
      </c>
      <c r="AF494" t="b">
        <v>0</v>
      </c>
      <c r="AG494" t="b">
        <v>0</v>
      </c>
      <c r="AH494" t="b">
        <v>0</v>
      </c>
      <c r="AI494" t="b">
        <v>0</v>
      </c>
      <c r="AK494" t="b">
        <f t="shared" si="9"/>
        <v>1</v>
      </c>
      <c r="AM494" t="b">
        <f t="shared" si="10"/>
        <v>1</v>
      </c>
      <c r="AN494" t="b">
        <f t="shared" si="11"/>
        <v>1</v>
      </c>
      <c r="AO494" t="b">
        <f t="shared" si="12"/>
        <v>1</v>
      </c>
      <c r="AP494" t="b">
        <f t="shared" si="13"/>
        <v>1</v>
      </c>
    </row>
    <row r="495" spans="1:42" x14ac:dyDescent="0.25">
      <c r="A495" t="s">
        <v>3706</v>
      </c>
      <c r="B495" t="s">
        <v>151</v>
      </c>
      <c r="C495" t="s">
        <v>3707</v>
      </c>
      <c r="D495" t="s">
        <v>27</v>
      </c>
      <c r="E495" t="s">
        <v>3708</v>
      </c>
      <c r="F495" t="s">
        <v>3709</v>
      </c>
      <c r="G495">
        <v>2017</v>
      </c>
      <c r="H495" t="s">
        <v>3710</v>
      </c>
      <c r="I495" t="s">
        <v>3711</v>
      </c>
      <c r="J495">
        <v>7</v>
      </c>
      <c r="L495" t="s">
        <v>3971</v>
      </c>
      <c r="M495" t="s">
        <v>3972</v>
      </c>
      <c r="P495" t="s">
        <v>3973</v>
      </c>
      <c r="R495" t="s">
        <v>3974</v>
      </c>
      <c r="Y495" t="b">
        <v>0</v>
      </c>
      <c r="Z495" t="b">
        <v>0</v>
      </c>
      <c r="AA495" t="b">
        <v>0</v>
      </c>
      <c r="AB495" t="b">
        <v>0</v>
      </c>
      <c r="AD495" t="s">
        <v>3706</v>
      </c>
      <c r="AF495" t="b">
        <v>0</v>
      </c>
      <c r="AG495" t="b">
        <v>0</v>
      </c>
      <c r="AH495" t="b">
        <v>0</v>
      </c>
      <c r="AI495" t="b">
        <v>0</v>
      </c>
      <c r="AK495" t="b">
        <f t="shared" si="9"/>
        <v>1</v>
      </c>
      <c r="AM495" t="b">
        <f t="shared" si="10"/>
        <v>1</v>
      </c>
      <c r="AN495" t="b">
        <f t="shared" si="11"/>
        <v>1</v>
      </c>
      <c r="AO495" t="b">
        <f t="shared" si="12"/>
        <v>1</v>
      </c>
      <c r="AP495" t="b">
        <f t="shared" si="13"/>
        <v>1</v>
      </c>
    </row>
    <row r="496" spans="1:42" x14ac:dyDescent="0.25">
      <c r="A496" t="s">
        <v>3712</v>
      </c>
      <c r="B496" t="s">
        <v>54</v>
      </c>
      <c r="C496" t="s">
        <v>3713</v>
      </c>
      <c r="D496" t="s">
        <v>80</v>
      </c>
      <c r="E496" t="s">
        <v>3714</v>
      </c>
      <c r="F496" t="s">
        <v>3715</v>
      </c>
      <c r="G496">
        <v>2011</v>
      </c>
      <c r="H496" t="s">
        <v>3716</v>
      </c>
      <c r="J496">
        <v>5</v>
      </c>
      <c r="K496" t="s">
        <v>3975</v>
      </c>
      <c r="P496" t="s">
        <v>3976</v>
      </c>
      <c r="Q496" t="s">
        <v>413</v>
      </c>
      <c r="R496" t="s">
        <v>3977</v>
      </c>
      <c r="S496" t="s">
        <v>3978</v>
      </c>
      <c r="W496" t="s">
        <v>416</v>
      </c>
      <c r="Y496" t="b">
        <v>0</v>
      </c>
      <c r="Z496" t="b">
        <v>0</v>
      </c>
      <c r="AA496" t="b">
        <v>0</v>
      </c>
      <c r="AB496" t="b">
        <v>0</v>
      </c>
      <c r="AD496" t="s">
        <v>3712</v>
      </c>
      <c r="AF496" t="b">
        <v>0</v>
      </c>
      <c r="AG496" t="b">
        <v>0</v>
      </c>
      <c r="AH496" t="b">
        <v>0</v>
      </c>
      <c r="AI496" t="b">
        <v>0</v>
      </c>
      <c r="AK496" t="b">
        <f t="shared" si="9"/>
        <v>1</v>
      </c>
      <c r="AM496" t="b">
        <f t="shared" si="10"/>
        <v>1</v>
      </c>
      <c r="AN496" t="b">
        <f t="shared" si="11"/>
        <v>1</v>
      </c>
      <c r="AO496" t="b">
        <f t="shared" si="12"/>
        <v>1</v>
      </c>
      <c r="AP496" t="b">
        <f t="shared" si="13"/>
        <v>1</v>
      </c>
    </row>
    <row r="497" spans="1:42" x14ac:dyDescent="0.25">
      <c r="A497" t="s">
        <v>3717</v>
      </c>
      <c r="B497" t="s">
        <v>54</v>
      </c>
      <c r="C497" t="s">
        <v>3718</v>
      </c>
      <c r="D497" t="s">
        <v>80</v>
      </c>
      <c r="E497" t="s">
        <v>3719</v>
      </c>
      <c r="F497" t="s">
        <v>3720</v>
      </c>
      <c r="G497">
        <v>2014</v>
      </c>
      <c r="H497" t="s">
        <v>3721</v>
      </c>
      <c r="J497">
        <v>5</v>
      </c>
      <c r="K497" t="s">
        <v>3979</v>
      </c>
      <c r="P497" t="s">
        <v>3980</v>
      </c>
      <c r="Q497" t="s">
        <v>596</v>
      </c>
      <c r="R497" t="s">
        <v>3981</v>
      </c>
      <c r="S497" t="s">
        <v>3982</v>
      </c>
      <c r="V497" t="s">
        <v>3983</v>
      </c>
      <c r="W497" t="s">
        <v>600</v>
      </c>
      <c r="Y497" t="b">
        <v>0</v>
      </c>
      <c r="Z497" t="b">
        <v>0</v>
      </c>
      <c r="AA497" t="b">
        <v>0</v>
      </c>
      <c r="AB497" t="b">
        <v>0</v>
      </c>
      <c r="AD497" t="s">
        <v>3717</v>
      </c>
      <c r="AF497" t="b">
        <v>0</v>
      </c>
      <c r="AG497" t="b">
        <v>0</v>
      </c>
      <c r="AH497" t="b">
        <v>0</v>
      </c>
      <c r="AI497" t="b">
        <v>0</v>
      </c>
      <c r="AK497" t="b">
        <f t="shared" si="9"/>
        <v>1</v>
      </c>
      <c r="AM497" t="b">
        <f t="shared" si="10"/>
        <v>1</v>
      </c>
      <c r="AN497" t="b">
        <f t="shared" si="11"/>
        <v>1</v>
      </c>
      <c r="AO497" t="b">
        <f t="shared" si="12"/>
        <v>1</v>
      </c>
      <c r="AP497" t="b">
        <f t="shared" si="13"/>
        <v>1</v>
      </c>
    </row>
    <row r="498" spans="1:42" x14ac:dyDescent="0.25">
      <c r="A498">
        <v>7748262</v>
      </c>
      <c r="B498" t="s">
        <v>25</v>
      </c>
      <c r="C498" t="s">
        <v>3722</v>
      </c>
      <c r="D498" t="s">
        <v>45</v>
      </c>
      <c r="E498" t="s">
        <v>3723</v>
      </c>
      <c r="F498" t="s">
        <v>3724</v>
      </c>
      <c r="G498">
        <v>2016</v>
      </c>
      <c r="H498" t="s">
        <v>3725</v>
      </c>
      <c r="I498" t="s">
        <v>3726</v>
      </c>
      <c r="J498">
        <v>6</v>
      </c>
      <c r="O498" t="s">
        <v>33</v>
      </c>
      <c r="P498" t="s">
        <v>3984</v>
      </c>
      <c r="S498" t="s">
        <v>3985</v>
      </c>
      <c r="Y498" t="b">
        <v>0</v>
      </c>
      <c r="Z498" t="b">
        <v>0</v>
      </c>
      <c r="AA498" t="b">
        <v>0</v>
      </c>
      <c r="AB498" t="b">
        <v>0</v>
      </c>
      <c r="AD498">
        <v>7748262</v>
      </c>
      <c r="AF498" t="b">
        <v>0</v>
      </c>
      <c r="AG498" t="b">
        <v>0</v>
      </c>
      <c r="AH498" t="b">
        <v>0</v>
      </c>
      <c r="AI498" t="b">
        <v>0</v>
      </c>
      <c r="AK498" t="b">
        <f t="shared" si="9"/>
        <v>1</v>
      </c>
      <c r="AM498" t="b">
        <f t="shared" si="10"/>
        <v>1</v>
      </c>
      <c r="AN498" t="b">
        <f t="shared" si="11"/>
        <v>1</v>
      </c>
      <c r="AO498" t="b">
        <f t="shared" si="12"/>
        <v>1</v>
      </c>
      <c r="AP498" t="b">
        <f t="shared" si="13"/>
        <v>1</v>
      </c>
    </row>
    <row r="499" spans="1:42" x14ac:dyDescent="0.25">
      <c r="A499" t="s">
        <v>3727</v>
      </c>
      <c r="B499" t="s">
        <v>712</v>
      </c>
      <c r="C499" t="s">
        <v>2139</v>
      </c>
      <c r="D499" t="s">
        <v>27</v>
      </c>
      <c r="E499" t="s">
        <v>3728</v>
      </c>
      <c r="F499" t="s">
        <v>2141</v>
      </c>
      <c r="G499">
        <v>2011</v>
      </c>
      <c r="H499" t="s">
        <v>3729</v>
      </c>
      <c r="I499" t="s">
        <v>3730</v>
      </c>
      <c r="J499">
        <v>7</v>
      </c>
      <c r="L499" t="s">
        <v>3986</v>
      </c>
      <c r="M499">
        <v>3</v>
      </c>
      <c r="N499">
        <v>1</v>
      </c>
      <c r="O499" t="s">
        <v>3987</v>
      </c>
      <c r="P499" t="s">
        <v>2145</v>
      </c>
      <c r="Q499" t="s">
        <v>3988</v>
      </c>
      <c r="W499" t="s">
        <v>3989</v>
      </c>
      <c r="Y499" t="b">
        <v>1</v>
      </c>
      <c r="Z499" t="b">
        <v>0</v>
      </c>
      <c r="AA499" t="b">
        <v>0</v>
      </c>
      <c r="AB499" t="b">
        <v>0</v>
      </c>
      <c r="AD499" t="s">
        <v>3727</v>
      </c>
      <c r="AF499" t="b">
        <v>1</v>
      </c>
      <c r="AG499" t="b">
        <v>0</v>
      </c>
      <c r="AH499" t="b">
        <v>0</v>
      </c>
      <c r="AI499" t="b">
        <v>0</v>
      </c>
      <c r="AK499" t="b">
        <f t="shared" si="9"/>
        <v>1</v>
      </c>
      <c r="AM499" t="b">
        <f t="shared" si="10"/>
        <v>1</v>
      </c>
      <c r="AN499" t="b">
        <f t="shared" si="11"/>
        <v>1</v>
      </c>
      <c r="AO499" t="b">
        <f t="shared" si="12"/>
        <v>1</v>
      </c>
      <c r="AP499" t="b">
        <f t="shared" si="13"/>
        <v>1</v>
      </c>
    </row>
    <row r="500" spans="1:42" x14ac:dyDescent="0.25">
      <c r="A500">
        <v>6418695</v>
      </c>
      <c r="B500" t="s">
        <v>25</v>
      </c>
      <c r="D500" t="s">
        <v>45</v>
      </c>
      <c r="E500" t="s">
        <v>3731</v>
      </c>
      <c r="F500" t="s">
        <v>3732</v>
      </c>
      <c r="G500">
        <v>2012</v>
      </c>
      <c r="H500" t="s">
        <v>3733</v>
      </c>
      <c r="I500" t="s">
        <v>3734</v>
      </c>
      <c r="J500">
        <v>6</v>
      </c>
      <c r="O500" t="s">
        <v>50</v>
      </c>
      <c r="P500" t="s">
        <v>3990</v>
      </c>
      <c r="S500" t="s">
        <v>3991</v>
      </c>
      <c r="Y500" t="b">
        <v>0</v>
      </c>
      <c r="Z500" t="b">
        <v>1</v>
      </c>
      <c r="AA500" t="b">
        <v>0</v>
      </c>
      <c r="AB500" t="b">
        <v>0</v>
      </c>
      <c r="AD500">
        <v>6418695</v>
      </c>
      <c r="AF500" t="b">
        <v>0</v>
      </c>
      <c r="AG500" t="b">
        <v>1</v>
      </c>
      <c r="AH500" t="b">
        <v>0</v>
      </c>
      <c r="AI500" t="b">
        <v>0</v>
      </c>
      <c r="AK500" t="b">
        <f t="shared" si="9"/>
        <v>1</v>
      </c>
      <c r="AM500" t="b">
        <f t="shared" si="10"/>
        <v>1</v>
      </c>
      <c r="AN500" t="b">
        <f t="shared" si="11"/>
        <v>1</v>
      </c>
      <c r="AO500" t="b">
        <f t="shared" si="12"/>
        <v>1</v>
      </c>
      <c r="AP500" t="b">
        <f t="shared" si="13"/>
        <v>1</v>
      </c>
    </row>
    <row r="501" spans="1:42" x14ac:dyDescent="0.25">
      <c r="A501" t="s">
        <v>3735</v>
      </c>
      <c r="B501" t="s">
        <v>54</v>
      </c>
      <c r="C501" t="s">
        <v>3736</v>
      </c>
      <c r="D501" t="s">
        <v>80</v>
      </c>
      <c r="E501" t="s">
        <v>3737</v>
      </c>
      <c r="F501" t="s">
        <v>3738</v>
      </c>
      <c r="G501">
        <v>2017</v>
      </c>
      <c r="H501" t="s">
        <v>3739</v>
      </c>
      <c r="J501">
        <v>5</v>
      </c>
      <c r="K501" t="s">
        <v>3992</v>
      </c>
      <c r="P501" t="s">
        <v>3993</v>
      </c>
      <c r="Q501" t="s">
        <v>3994</v>
      </c>
      <c r="R501" t="s">
        <v>3995</v>
      </c>
      <c r="S501" t="s">
        <v>3996</v>
      </c>
      <c r="W501" t="s">
        <v>3997</v>
      </c>
      <c r="Y501" t="b">
        <v>0</v>
      </c>
      <c r="Z501" t="b">
        <v>0</v>
      </c>
      <c r="AA501" t="b">
        <v>0</v>
      </c>
      <c r="AB501" t="b">
        <v>0</v>
      </c>
      <c r="AD501" t="s">
        <v>3735</v>
      </c>
      <c r="AF501" t="b">
        <v>0</v>
      </c>
      <c r="AG501" t="b">
        <v>0</v>
      </c>
      <c r="AH501" t="b">
        <v>0</v>
      </c>
      <c r="AI501" t="b">
        <v>0</v>
      </c>
      <c r="AK501" t="b">
        <f t="shared" si="9"/>
        <v>1</v>
      </c>
      <c r="AM501" t="b">
        <f t="shared" si="10"/>
        <v>1</v>
      </c>
      <c r="AN501" t="b">
        <f t="shared" si="11"/>
        <v>1</v>
      </c>
      <c r="AO501" t="b">
        <f t="shared" si="12"/>
        <v>1</v>
      </c>
      <c r="AP501" t="b">
        <f t="shared" si="13"/>
        <v>1</v>
      </c>
    </row>
    <row r="502" spans="1:42" x14ac:dyDescent="0.25">
      <c r="A502">
        <v>5283844</v>
      </c>
      <c r="B502" t="s">
        <v>25</v>
      </c>
      <c r="C502" t="s">
        <v>3740</v>
      </c>
      <c r="D502" t="s">
        <v>45</v>
      </c>
      <c r="E502" t="s">
        <v>3741</v>
      </c>
      <c r="F502" t="s">
        <v>3742</v>
      </c>
      <c r="G502">
        <v>2009</v>
      </c>
      <c r="H502" t="s">
        <v>3743</v>
      </c>
      <c r="I502" t="s">
        <v>3744</v>
      </c>
      <c r="J502">
        <v>6</v>
      </c>
      <c r="M502">
        <v>2</v>
      </c>
      <c r="O502" t="s">
        <v>50</v>
      </c>
      <c r="P502" t="s">
        <v>3998</v>
      </c>
      <c r="S502" t="s">
        <v>3999</v>
      </c>
      <c r="Y502" t="b">
        <v>0</v>
      </c>
      <c r="Z502" t="b">
        <v>0</v>
      </c>
      <c r="AA502" t="b">
        <v>0</v>
      </c>
      <c r="AB502" t="b">
        <v>0</v>
      </c>
      <c r="AD502">
        <v>5283844</v>
      </c>
      <c r="AF502" t="b">
        <v>0</v>
      </c>
      <c r="AG502" t="b">
        <v>0</v>
      </c>
      <c r="AH502" t="b">
        <v>0</v>
      </c>
      <c r="AI502" t="b">
        <v>0</v>
      </c>
      <c r="AK502" t="b">
        <f t="shared" si="9"/>
        <v>1</v>
      </c>
      <c r="AM502" t="b">
        <f t="shared" si="10"/>
        <v>1</v>
      </c>
      <c r="AN502" t="b">
        <f t="shared" si="11"/>
        <v>1</v>
      </c>
      <c r="AO502" t="b">
        <f t="shared" si="12"/>
        <v>1</v>
      </c>
      <c r="AP502" t="b">
        <f t="shared" si="13"/>
        <v>1</v>
      </c>
    </row>
    <row r="503" spans="1:42" x14ac:dyDescent="0.25">
      <c r="A503">
        <v>4651001</v>
      </c>
      <c r="B503" t="s">
        <v>25</v>
      </c>
      <c r="C503" t="s">
        <v>3745</v>
      </c>
      <c r="D503" t="s">
        <v>45</v>
      </c>
      <c r="E503" t="s">
        <v>3746</v>
      </c>
      <c r="F503" t="s">
        <v>3747</v>
      </c>
      <c r="G503">
        <v>2008</v>
      </c>
      <c r="H503" t="s">
        <v>3748</v>
      </c>
      <c r="I503" t="s">
        <v>3749</v>
      </c>
      <c r="J503">
        <v>6</v>
      </c>
      <c r="O503" t="s">
        <v>472</v>
      </c>
      <c r="P503" t="s">
        <v>4000</v>
      </c>
      <c r="S503" t="s">
        <v>4001</v>
      </c>
      <c r="Y503" t="b">
        <v>0</v>
      </c>
      <c r="Z503" t="b">
        <v>0</v>
      </c>
      <c r="AA503" t="b">
        <v>0</v>
      </c>
      <c r="AB503" t="b">
        <v>0</v>
      </c>
      <c r="AD503">
        <v>4651001</v>
      </c>
      <c r="AF503" t="b">
        <v>0</v>
      </c>
      <c r="AG503" t="b">
        <v>0</v>
      </c>
      <c r="AH503" t="b">
        <v>0</v>
      </c>
      <c r="AI503" t="b">
        <v>0</v>
      </c>
      <c r="AK503" t="b">
        <f t="shared" si="9"/>
        <v>1</v>
      </c>
      <c r="AM503" t="b">
        <f t="shared" si="10"/>
        <v>1</v>
      </c>
      <c r="AN503" t="b">
        <f t="shared" si="11"/>
        <v>1</v>
      </c>
      <c r="AO503" t="b">
        <f t="shared" si="12"/>
        <v>1</v>
      </c>
      <c r="AP503" t="b">
        <f t="shared" si="13"/>
        <v>1</v>
      </c>
    </row>
    <row r="504" spans="1:42" x14ac:dyDescent="0.25">
      <c r="A504">
        <v>5548830</v>
      </c>
      <c r="B504" t="s">
        <v>25</v>
      </c>
      <c r="C504" t="s">
        <v>3750</v>
      </c>
      <c r="D504" t="s">
        <v>45</v>
      </c>
      <c r="E504" t="s">
        <v>3751</v>
      </c>
      <c r="F504" t="s">
        <v>3752</v>
      </c>
      <c r="G504">
        <v>2010</v>
      </c>
      <c r="H504" t="s">
        <v>3753</v>
      </c>
      <c r="I504" t="s">
        <v>3754</v>
      </c>
      <c r="J504">
        <v>6</v>
      </c>
      <c r="O504" t="s">
        <v>50</v>
      </c>
      <c r="P504" t="s">
        <v>4002</v>
      </c>
      <c r="S504" t="s">
        <v>4003</v>
      </c>
      <c r="Y504" t="b">
        <v>0</v>
      </c>
      <c r="Z504" t="b">
        <v>0</v>
      </c>
      <c r="AA504" t="b">
        <v>0</v>
      </c>
      <c r="AB504" t="b">
        <v>0</v>
      </c>
      <c r="AD504">
        <v>5548830</v>
      </c>
      <c r="AF504" t="b">
        <v>0</v>
      </c>
      <c r="AG504" t="b">
        <v>0</v>
      </c>
      <c r="AH504" t="b">
        <v>0</v>
      </c>
      <c r="AI504" t="b">
        <v>0</v>
      </c>
      <c r="AK504" t="b">
        <f t="shared" si="9"/>
        <v>1</v>
      </c>
      <c r="AM504" t="b">
        <f t="shared" si="10"/>
        <v>1</v>
      </c>
      <c r="AN504" t="b">
        <f t="shared" si="11"/>
        <v>1</v>
      </c>
      <c r="AO504" t="b">
        <f t="shared" si="12"/>
        <v>1</v>
      </c>
      <c r="AP504" t="b">
        <f t="shared" si="13"/>
        <v>1</v>
      </c>
    </row>
    <row r="505" spans="1:42" x14ac:dyDescent="0.25">
      <c r="A505">
        <v>8071323</v>
      </c>
      <c r="B505" t="s">
        <v>25</v>
      </c>
      <c r="C505" t="s">
        <v>3755</v>
      </c>
      <c r="D505" t="s">
        <v>45</v>
      </c>
      <c r="E505" t="s">
        <v>3756</v>
      </c>
      <c r="F505" t="s">
        <v>3757</v>
      </c>
      <c r="G505">
        <v>2017</v>
      </c>
      <c r="H505" t="s">
        <v>3758</v>
      </c>
      <c r="I505" t="s">
        <v>3759</v>
      </c>
      <c r="J505">
        <v>6</v>
      </c>
      <c r="O505" t="s">
        <v>934</v>
      </c>
      <c r="P505" s="1" t="s">
        <v>4004</v>
      </c>
      <c r="S505" t="s">
        <v>4005</v>
      </c>
      <c r="Y505" t="b">
        <v>0</v>
      </c>
      <c r="Z505" t="b">
        <v>0</v>
      </c>
      <c r="AA505" t="b">
        <v>0</v>
      </c>
      <c r="AB505" t="b">
        <v>0</v>
      </c>
      <c r="AD505">
        <v>8071323</v>
      </c>
      <c r="AF505" t="b">
        <v>0</v>
      </c>
      <c r="AG505" t="b">
        <v>0</v>
      </c>
      <c r="AH505" t="b">
        <v>0</v>
      </c>
      <c r="AI505" t="b">
        <v>0</v>
      </c>
      <c r="AK505" t="b">
        <f t="shared" si="9"/>
        <v>1</v>
      </c>
      <c r="AM505" t="b">
        <f t="shared" si="10"/>
        <v>1</v>
      </c>
      <c r="AN505" t="b">
        <f t="shared" si="11"/>
        <v>1</v>
      </c>
      <c r="AO505" t="b">
        <f t="shared" si="12"/>
        <v>1</v>
      </c>
      <c r="AP505" t="b">
        <f t="shared" si="13"/>
        <v>1</v>
      </c>
    </row>
    <row r="506" spans="1:42" x14ac:dyDescent="0.25">
      <c r="A506">
        <v>5429305</v>
      </c>
      <c r="B506" t="s">
        <v>25</v>
      </c>
      <c r="C506" t="s">
        <v>3760</v>
      </c>
      <c r="D506" t="s">
        <v>45</v>
      </c>
      <c r="E506" t="s">
        <v>3761</v>
      </c>
      <c r="F506" t="s">
        <v>3762</v>
      </c>
      <c r="G506">
        <v>2009</v>
      </c>
      <c r="H506" t="s">
        <v>3763</v>
      </c>
      <c r="I506" t="s">
        <v>3764</v>
      </c>
      <c r="J506">
        <v>6</v>
      </c>
      <c r="O506" t="s">
        <v>124</v>
      </c>
      <c r="P506" t="s">
        <v>4006</v>
      </c>
      <c r="S506" t="s">
        <v>4007</v>
      </c>
      <c r="Y506" t="b">
        <v>0</v>
      </c>
      <c r="Z506" t="b">
        <v>0</v>
      </c>
      <c r="AA506" t="b">
        <v>0</v>
      </c>
      <c r="AB506" t="b">
        <v>0</v>
      </c>
      <c r="AD506">
        <v>5429305</v>
      </c>
      <c r="AF506" t="b">
        <v>0</v>
      </c>
      <c r="AG506" t="b">
        <v>0</v>
      </c>
      <c r="AH506" t="b">
        <v>0</v>
      </c>
      <c r="AI506" t="b">
        <v>0</v>
      </c>
      <c r="AK506" t="b">
        <f t="shared" si="9"/>
        <v>1</v>
      </c>
      <c r="AM506" t="b">
        <f t="shared" si="10"/>
        <v>1</v>
      </c>
      <c r="AN506" t="b">
        <f t="shared" si="11"/>
        <v>1</v>
      </c>
      <c r="AO506" t="b">
        <f t="shared" si="12"/>
        <v>1</v>
      </c>
      <c r="AP506" t="b">
        <f t="shared" si="13"/>
        <v>1</v>
      </c>
    </row>
    <row r="507" spans="1:42" x14ac:dyDescent="0.25">
      <c r="A507">
        <v>6513463</v>
      </c>
      <c r="B507" t="s">
        <v>25</v>
      </c>
      <c r="C507" t="s">
        <v>3765</v>
      </c>
      <c r="D507" t="s">
        <v>45</v>
      </c>
      <c r="E507" t="s">
        <v>3766</v>
      </c>
      <c r="F507" t="s">
        <v>3767</v>
      </c>
      <c r="G507">
        <v>2013</v>
      </c>
      <c r="H507" t="s">
        <v>3768</v>
      </c>
      <c r="I507" t="s">
        <v>3769</v>
      </c>
      <c r="J507">
        <v>6</v>
      </c>
      <c r="O507" t="s">
        <v>1219</v>
      </c>
      <c r="P507" s="2">
        <v>41883</v>
      </c>
      <c r="S507" t="s">
        <v>2113</v>
      </c>
      <c r="Y507" t="b">
        <v>0</v>
      </c>
      <c r="Z507" t="b">
        <v>0</v>
      </c>
      <c r="AA507" t="b">
        <v>0</v>
      </c>
      <c r="AB507" t="b">
        <v>0</v>
      </c>
      <c r="AD507">
        <v>6513463</v>
      </c>
      <c r="AF507" t="b">
        <v>0</v>
      </c>
      <c r="AG507" t="b">
        <v>0</v>
      </c>
      <c r="AH507" t="b">
        <v>0</v>
      </c>
      <c r="AI507" t="b">
        <v>0</v>
      </c>
      <c r="AK507" t="b">
        <f t="shared" si="9"/>
        <v>1</v>
      </c>
      <c r="AM507" t="b">
        <f t="shared" si="10"/>
        <v>1</v>
      </c>
      <c r="AN507" t="b">
        <f t="shared" si="11"/>
        <v>1</v>
      </c>
      <c r="AO507" t="b">
        <f t="shared" si="12"/>
        <v>1</v>
      </c>
      <c r="AP507" t="b">
        <f t="shared" si="13"/>
        <v>1</v>
      </c>
    </row>
    <row r="508" spans="1:42" x14ac:dyDescent="0.25">
      <c r="A508">
        <v>4231784</v>
      </c>
      <c r="B508" t="s">
        <v>25</v>
      </c>
      <c r="C508" t="s">
        <v>3770</v>
      </c>
      <c r="D508" t="s">
        <v>45</v>
      </c>
      <c r="E508" t="s">
        <v>3771</v>
      </c>
      <c r="F508" t="s">
        <v>3772</v>
      </c>
      <c r="G508">
        <v>2007</v>
      </c>
      <c r="H508" t="s">
        <v>3773</v>
      </c>
      <c r="I508" t="s">
        <v>3774</v>
      </c>
      <c r="J508">
        <v>6</v>
      </c>
      <c r="O508" t="s">
        <v>42</v>
      </c>
      <c r="P508" s="1" t="s">
        <v>4008</v>
      </c>
      <c r="S508" t="s">
        <v>4009</v>
      </c>
      <c r="Y508" t="b">
        <v>0</v>
      </c>
      <c r="Z508" t="b">
        <v>0</v>
      </c>
      <c r="AA508" t="b">
        <v>0</v>
      </c>
      <c r="AB508" t="b">
        <v>0</v>
      </c>
      <c r="AD508">
        <v>4231784</v>
      </c>
      <c r="AF508" t="b">
        <v>0</v>
      </c>
      <c r="AG508" t="b">
        <v>0</v>
      </c>
      <c r="AH508" t="b">
        <v>0</v>
      </c>
      <c r="AI508" t="b">
        <v>0</v>
      </c>
      <c r="AK508" t="b">
        <f t="shared" si="9"/>
        <v>1</v>
      </c>
      <c r="AM508" t="b">
        <f t="shared" si="10"/>
        <v>1</v>
      </c>
      <c r="AN508" t="b">
        <f t="shared" si="11"/>
        <v>1</v>
      </c>
      <c r="AO508" t="b">
        <f t="shared" si="12"/>
        <v>1</v>
      </c>
      <c r="AP508" t="b">
        <f t="shared" si="13"/>
        <v>1</v>
      </c>
    </row>
    <row r="509" spans="1:42" x14ac:dyDescent="0.25">
      <c r="A509" t="s">
        <v>3775</v>
      </c>
      <c r="B509" t="s">
        <v>54</v>
      </c>
      <c r="C509" t="s">
        <v>3776</v>
      </c>
      <c r="D509" t="s">
        <v>80</v>
      </c>
      <c r="E509" t="s">
        <v>3777</v>
      </c>
      <c r="F509" t="s">
        <v>3778</v>
      </c>
      <c r="G509">
        <v>2007</v>
      </c>
      <c r="H509" t="s">
        <v>3779</v>
      </c>
      <c r="J509">
        <v>5</v>
      </c>
      <c r="K509" t="s">
        <v>4010</v>
      </c>
      <c r="P509" s="1" t="s">
        <v>4011</v>
      </c>
      <c r="Q509" t="s">
        <v>86</v>
      </c>
      <c r="R509" t="s">
        <v>4012</v>
      </c>
      <c r="S509" t="s">
        <v>4013</v>
      </c>
      <c r="V509" t="s">
        <v>4014</v>
      </c>
      <c r="W509" t="s">
        <v>90</v>
      </c>
      <c r="Y509" t="b">
        <v>0</v>
      </c>
      <c r="Z509" t="b">
        <v>0</v>
      </c>
      <c r="AA509" t="b">
        <v>0</v>
      </c>
      <c r="AB509" t="b">
        <v>0</v>
      </c>
      <c r="AD509" t="s">
        <v>3775</v>
      </c>
      <c r="AF509" t="b">
        <v>0</v>
      </c>
      <c r="AG509" t="b">
        <v>0</v>
      </c>
      <c r="AH509" t="b">
        <v>0</v>
      </c>
      <c r="AI509" t="b">
        <v>0</v>
      </c>
      <c r="AK509" t="b">
        <f t="shared" si="9"/>
        <v>1</v>
      </c>
      <c r="AM509" t="b">
        <f t="shared" si="10"/>
        <v>1</v>
      </c>
      <c r="AN509" t="b">
        <f t="shared" si="11"/>
        <v>1</v>
      </c>
      <c r="AO509" t="b">
        <f t="shared" si="12"/>
        <v>1</v>
      </c>
      <c r="AP509" t="b">
        <f t="shared" si="13"/>
        <v>1</v>
      </c>
    </row>
    <row r="510" spans="1:42" x14ac:dyDescent="0.25">
      <c r="A510">
        <v>7779420</v>
      </c>
      <c r="B510" t="s">
        <v>25</v>
      </c>
      <c r="C510" t="s">
        <v>3780</v>
      </c>
      <c r="D510" t="s">
        <v>45</v>
      </c>
      <c r="E510" t="s">
        <v>3781</v>
      </c>
      <c r="F510" t="s">
        <v>3782</v>
      </c>
      <c r="G510">
        <v>2016</v>
      </c>
      <c r="H510" t="s">
        <v>3783</v>
      </c>
      <c r="I510" t="s">
        <v>3784</v>
      </c>
      <c r="J510">
        <v>6</v>
      </c>
      <c r="O510" t="s">
        <v>33</v>
      </c>
      <c r="P510" t="s">
        <v>4015</v>
      </c>
      <c r="S510" t="s">
        <v>4016</v>
      </c>
      <c r="Y510" t="b">
        <v>0</v>
      </c>
      <c r="Z510" t="b">
        <v>0</v>
      </c>
      <c r="AA510" t="b">
        <v>0</v>
      </c>
      <c r="AB510" t="b">
        <v>0</v>
      </c>
      <c r="AD510">
        <v>7779420</v>
      </c>
      <c r="AF510" t="b">
        <v>0</v>
      </c>
      <c r="AG510" t="b">
        <v>0</v>
      </c>
      <c r="AH510" t="b">
        <v>0</v>
      </c>
      <c r="AI510" t="b">
        <v>0</v>
      </c>
      <c r="AK510" t="b">
        <f t="shared" si="9"/>
        <v>1</v>
      </c>
      <c r="AM510" t="b">
        <f t="shared" si="10"/>
        <v>1</v>
      </c>
      <c r="AN510" t="b">
        <f t="shared" si="11"/>
        <v>1</v>
      </c>
      <c r="AO510" t="b">
        <f t="shared" si="12"/>
        <v>1</v>
      </c>
      <c r="AP510" t="b">
        <f t="shared" si="13"/>
        <v>1</v>
      </c>
    </row>
    <row r="511" spans="1:42" x14ac:dyDescent="0.25">
      <c r="A511">
        <v>6836377</v>
      </c>
      <c r="B511" t="s">
        <v>25</v>
      </c>
      <c r="C511" t="s">
        <v>3785</v>
      </c>
      <c r="D511" t="s">
        <v>45</v>
      </c>
      <c r="E511" t="s">
        <v>3786</v>
      </c>
      <c r="F511" t="s">
        <v>3787</v>
      </c>
      <c r="G511">
        <v>2014</v>
      </c>
      <c r="H511" t="s">
        <v>3788</v>
      </c>
      <c r="I511" t="s">
        <v>3789</v>
      </c>
      <c r="J511">
        <v>6</v>
      </c>
      <c r="O511" t="s">
        <v>1219</v>
      </c>
      <c r="P511" s="2">
        <v>41275</v>
      </c>
      <c r="S511" t="s">
        <v>4017</v>
      </c>
      <c r="Y511" t="b">
        <v>0</v>
      </c>
      <c r="Z511" t="b">
        <v>0</v>
      </c>
      <c r="AA511" t="b">
        <v>0</v>
      </c>
      <c r="AB511" t="b">
        <v>0</v>
      </c>
      <c r="AD511">
        <v>6836377</v>
      </c>
      <c r="AF511" t="b">
        <v>0</v>
      </c>
      <c r="AG511" t="b">
        <v>0</v>
      </c>
      <c r="AH511" t="b">
        <v>0</v>
      </c>
      <c r="AI511" t="b">
        <v>0</v>
      </c>
      <c r="AK511" t="b">
        <f t="shared" si="9"/>
        <v>1</v>
      </c>
      <c r="AM511" t="b">
        <f t="shared" si="10"/>
        <v>1</v>
      </c>
      <c r="AN511" t="b">
        <f t="shared" si="11"/>
        <v>1</v>
      </c>
      <c r="AO511" t="b">
        <f t="shared" si="12"/>
        <v>1</v>
      </c>
      <c r="AP511" t="b">
        <f t="shared" si="13"/>
        <v>1</v>
      </c>
    </row>
    <row r="512" spans="1:42" x14ac:dyDescent="0.25">
      <c r="A512">
        <v>4482881</v>
      </c>
      <c r="B512" t="s">
        <v>25</v>
      </c>
      <c r="C512" t="s">
        <v>3790</v>
      </c>
      <c r="D512" t="s">
        <v>45</v>
      </c>
      <c r="E512" t="s">
        <v>3791</v>
      </c>
      <c r="F512" t="s">
        <v>3792</v>
      </c>
      <c r="G512">
        <v>2008</v>
      </c>
      <c r="H512" t="s">
        <v>3793</v>
      </c>
      <c r="I512" t="s">
        <v>3794</v>
      </c>
      <c r="J512">
        <v>6</v>
      </c>
      <c r="O512" t="s">
        <v>1219</v>
      </c>
      <c r="P512" s="1">
        <v>42887</v>
      </c>
      <c r="S512" t="s">
        <v>4018</v>
      </c>
      <c r="Y512" t="b">
        <v>0</v>
      </c>
      <c r="Z512" t="b">
        <v>0</v>
      </c>
      <c r="AA512" t="b">
        <v>0</v>
      </c>
      <c r="AB512" t="b">
        <v>0</v>
      </c>
      <c r="AD512">
        <v>4482881</v>
      </c>
      <c r="AF512" t="b">
        <v>0</v>
      </c>
      <c r="AG512" t="b">
        <v>0</v>
      </c>
      <c r="AH512" t="b">
        <v>0</v>
      </c>
      <c r="AI512" t="b">
        <v>0</v>
      </c>
      <c r="AK512" t="b">
        <f t="shared" si="9"/>
        <v>1</v>
      </c>
      <c r="AM512" t="b">
        <f t="shared" si="10"/>
        <v>1</v>
      </c>
      <c r="AN512" t="b">
        <f t="shared" si="11"/>
        <v>1</v>
      </c>
      <c r="AO512" t="b">
        <f t="shared" si="12"/>
        <v>1</v>
      </c>
      <c r="AP512" t="b">
        <f t="shared" si="13"/>
        <v>1</v>
      </c>
    </row>
    <row r="513" spans="1:42" x14ac:dyDescent="0.25">
      <c r="A513">
        <v>7500626</v>
      </c>
      <c r="B513" t="s">
        <v>25</v>
      </c>
      <c r="C513" t="s">
        <v>3795</v>
      </c>
      <c r="D513" t="s">
        <v>45</v>
      </c>
      <c r="E513" t="s">
        <v>3796</v>
      </c>
      <c r="F513" t="s">
        <v>3797</v>
      </c>
      <c r="G513">
        <v>2016</v>
      </c>
      <c r="H513" t="s">
        <v>3798</v>
      </c>
      <c r="I513" t="s">
        <v>3799</v>
      </c>
      <c r="J513">
        <v>6</v>
      </c>
      <c r="O513" t="s">
        <v>1219</v>
      </c>
      <c r="P513" s="1">
        <v>42887</v>
      </c>
      <c r="S513" t="s">
        <v>4019</v>
      </c>
      <c r="Y513" t="b">
        <v>0</v>
      </c>
      <c r="Z513" t="b">
        <v>0</v>
      </c>
      <c r="AA513" t="b">
        <v>0</v>
      </c>
      <c r="AB513" t="b">
        <v>0</v>
      </c>
      <c r="AD513">
        <v>7500626</v>
      </c>
      <c r="AF513" t="b">
        <v>0</v>
      </c>
      <c r="AG513" t="b">
        <v>0</v>
      </c>
      <c r="AH513" t="b">
        <v>0</v>
      </c>
      <c r="AI513" t="b">
        <v>0</v>
      </c>
      <c r="AK513" t="b">
        <f t="shared" si="9"/>
        <v>1</v>
      </c>
      <c r="AM513" t="b">
        <f t="shared" si="10"/>
        <v>1</v>
      </c>
      <c r="AN513" t="b">
        <f t="shared" si="11"/>
        <v>1</v>
      </c>
      <c r="AO513" t="b">
        <f t="shared" si="12"/>
        <v>1</v>
      </c>
      <c r="AP513" t="b">
        <f t="shared" si="13"/>
        <v>1</v>
      </c>
    </row>
    <row r="514" spans="1:42" x14ac:dyDescent="0.25">
      <c r="A514">
        <v>7408405</v>
      </c>
      <c r="B514" t="s">
        <v>25</v>
      </c>
      <c r="C514" t="s">
        <v>3800</v>
      </c>
      <c r="D514" t="s">
        <v>45</v>
      </c>
      <c r="E514" t="s">
        <v>3801</v>
      </c>
      <c r="F514" t="s">
        <v>3802</v>
      </c>
      <c r="G514">
        <v>2015</v>
      </c>
      <c r="H514" t="s">
        <v>3803</v>
      </c>
      <c r="I514" t="s">
        <v>3804</v>
      </c>
      <c r="J514">
        <v>6</v>
      </c>
      <c r="O514" t="s">
        <v>124</v>
      </c>
      <c r="P514" t="s">
        <v>4020</v>
      </c>
      <c r="S514" t="s">
        <v>4021</v>
      </c>
      <c r="Y514" t="b">
        <v>0</v>
      </c>
      <c r="Z514" t="b">
        <v>0</v>
      </c>
      <c r="AA514" t="b">
        <v>0</v>
      </c>
      <c r="AB514" t="b">
        <v>0</v>
      </c>
      <c r="AD514">
        <v>7408405</v>
      </c>
      <c r="AF514" t="b">
        <v>0</v>
      </c>
      <c r="AG514" t="b">
        <v>0</v>
      </c>
      <c r="AH514" t="b">
        <v>0</v>
      </c>
      <c r="AI514" t="b">
        <v>0</v>
      </c>
      <c r="AK514" t="b">
        <f t="shared" si="9"/>
        <v>1</v>
      </c>
      <c r="AM514" t="b">
        <f t="shared" si="10"/>
        <v>1</v>
      </c>
      <c r="AN514" t="b">
        <f t="shared" si="11"/>
        <v>1</v>
      </c>
      <c r="AO514" t="b">
        <f t="shared" si="12"/>
        <v>1</v>
      </c>
      <c r="AP514" t="b">
        <f t="shared" si="13"/>
        <v>1</v>
      </c>
    </row>
    <row r="515" spans="1:42" x14ac:dyDescent="0.25">
      <c r="A515" t="s">
        <v>3805</v>
      </c>
      <c r="B515" t="s">
        <v>54</v>
      </c>
      <c r="C515" t="s">
        <v>3806</v>
      </c>
      <c r="D515" t="s">
        <v>80</v>
      </c>
      <c r="E515" t="s">
        <v>3807</v>
      </c>
      <c r="F515" t="s">
        <v>3808</v>
      </c>
      <c r="G515">
        <v>2016</v>
      </c>
      <c r="H515" t="s">
        <v>3809</v>
      </c>
      <c r="J515">
        <v>5</v>
      </c>
      <c r="K515" t="s">
        <v>4022</v>
      </c>
      <c r="P515" t="s">
        <v>4023</v>
      </c>
      <c r="Q515" t="s">
        <v>888</v>
      </c>
      <c r="R515" t="s">
        <v>4024</v>
      </c>
      <c r="S515" t="s">
        <v>4025</v>
      </c>
      <c r="W515" t="s">
        <v>891</v>
      </c>
      <c r="Y515" t="b">
        <v>0</v>
      </c>
      <c r="Z515" t="b">
        <v>0</v>
      </c>
      <c r="AA515" t="b">
        <v>0</v>
      </c>
      <c r="AB515" t="b">
        <v>0</v>
      </c>
      <c r="AD515" t="s">
        <v>3805</v>
      </c>
      <c r="AF515" t="b">
        <v>0</v>
      </c>
      <c r="AG515" t="b">
        <v>0</v>
      </c>
      <c r="AH515" t="b">
        <v>0</v>
      </c>
      <c r="AI515" t="b">
        <v>0</v>
      </c>
      <c r="AK515" t="b">
        <f t="shared" si="9"/>
        <v>1</v>
      </c>
      <c r="AM515" t="b">
        <f t="shared" si="10"/>
        <v>1</v>
      </c>
      <c r="AN515" t="b">
        <f t="shared" si="11"/>
        <v>1</v>
      </c>
      <c r="AO515" t="b">
        <f t="shared" si="12"/>
        <v>1</v>
      </c>
      <c r="AP515" t="b">
        <f t="shared" si="13"/>
        <v>1</v>
      </c>
    </row>
    <row r="516" spans="1:42" x14ac:dyDescent="0.25">
      <c r="A516" t="s">
        <v>3810</v>
      </c>
      <c r="B516" t="s">
        <v>54</v>
      </c>
      <c r="C516" t="s">
        <v>3811</v>
      </c>
      <c r="D516" t="s">
        <v>80</v>
      </c>
      <c r="E516" t="s">
        <v>3812</v>
      </c>
      <c r="F516" t="s">
        <v>3813</v>
      </c>
      <c r="G516">
        <v>2010</v>
      </c>
      <c r="H516" t="s">
        <v>3814</v>
      </c>
      <c r="J516">
        <v>5</v>
      </c>
      <c r="K516" t="s">
        <v>4026</v>
      </c>
      <c r="P516" t="s">
        <v>4027</v>
      </c>
      <c r="Q516" t="s">
        <v>86</v>
      </c>
      <c r="R516" t="s">
        <v>4028</v>
      </c>
      <c r="S516" t="s">
        <v>4029</v>
      </c>
      <c r="V516" t="s">
        <v>4030</v>
      </c>
      <c r="W516" t="s">
        <v>90</v>
      </c>
      <c r="Y516" t="b">
        <v>0</v>
      </c>
      <c r="Z516" t="b">
        <v>0</v>
      </c>
      <c r="AA516" t="b">
        <v>0</v>
      </c>
      <c r="AB516" t="b">
        <v>0</v>
      </c>
      <c r="AD516" t="s">
        <v>3810</v>
      </c>
      <c r="AF516" t="b">
        <v>0</v>
      </c>
      <c r="AG516" t="b">
        <v>0</v>
      </c>
      <c r="AH516" t="b">
        <v>0</v>
      </c>
      <c r="AI516" t="b">
        <v>0</v>
      </c>
      <c r="AK516" t="b">
        <f t="shared" si="9"/>
        <v>1</v>
      </c>
      <c r="AM516" t="b">
        <f t="shared" si="10"/>
        <v>1</v>
      </c>
      <c r="AN516" t="b">
        <f t="shared" si="11"/>
        <v>1</v>
      </c>
      <c r="AO516" t="b">
        <f t="shared" si="12"/>
        <v>1</v>
      </c>
      <c r="AP516" t="b">
        <f t="shared" si="13"/>
        <v>1</v>
      </c>
    </row>
    <row r="517" spans="1:42" x14ac:dyDescent="0.25">
      <c r="A517">
        <v>8082139</v>
      </c>
      <c r="B517" t="s">
        <v>25</v>
      </c>
      <c r="C517" t="s">
        <v>3815</v>
      </c>
      <c r="D517" t="s">
        <v>27</v>
      </c>
      <c r="E517" t="s">
        <v>3816</v>
      </c>
      <c r="F517" t="s">
        <v>3817</v>
      </c>
      <c r="G517">
        <v>2017</v>
      </c>
      <c r="H517" t="s">
        <v>3818</v>
      </c>
      <c r="I517" t="s">
        <v>3819</v>
      </c>
      <c r="J517">
        <v>7</v>
      </c>
      <c r="L517" t="s">
        <v>1187</v>
      </c>
      <c r="M517" t="s">
        <v>4031</v>
      </c>
      <c r="N517">
        <v>99</v>
      </c>
      <c r="P517" s="1">
        <v>42736</v>
      </c>
      <c r="Y517" t="b">
        <v>0</v>
      </c>
      <c r="Z517" t="b">
        <v>0</v>
      </c>
      <c r="AA517" t="b">
        <v>0</v>
      </c>
      <c r="AB517" t="b">
        <v>0</v>
      </c>
      <c r="AD517">
        <v>8082139</v>
      </c>
      <c r="AF517" t="b">
        <v>0</v>
      </c>
      <c r="AG517" t="b">
        <v>0</v>
      </c>
      <c r="AH517" t="b">
        <v>0</v>
      </c>
      <c r="AI517" t="b">
        <v>0</v>
      </c>
      <c r="AK517" t="b">
        <f t="shared" si="9"/>
        <v>1</v>
      </c>
      <c r="AM517" t="b">
        <f t="shared" si="10"/>
        <v>1</v>
      </c>
      <c r="AN517" t="b">
        <f t="shared" si="11"/>
        <v>1</v>
      </c>
      <c r="AO517" t="b">
        <f t="shared" si="12"/>
        <v>1</v>
      </c>
      <c r="AP517" t="b">
        <f t="shared" si="13"/>
        <v>1</v>
      </c>
    </row>
    <row r="518" spans="1:42" x14ac:dyDescent="0.25">
      <c r="A518" t="s">
        <v>3820</v>
      </c>
      <c r="B518" t="s">
        <v>54</v>
      </c>
      <c r="C518" t="s">
        <v>3821</v>
      </c>
      <c r="D518" t="s">
        <v>80</v>
      </c>
      <c r="E518" t="s">
        <v>3822</v>
      </c>
      <c r="F518" t="s">
        <v>3823</v>
      </c>
      <c r="G518">
        <v>2007</v>
      </c>
      <c r="H518" t="s">
        <v>3824</v>
      </c>
      <c r="J518">
        <v>5</v>
      </c>
      <c r="K518" t="s">
        <v>4032</v>
      </c>
      <c r="P518" t="s">
        <v>4033</v>
      </c>
      <c r="Q518" t="s">
        <v>86</v>
      </c>
      <c r="R518" t="s">
        <v>4034</v>
      </c>
      <c r="S518" t="s">
        <v>4035</v>
      </c>
      <c r="V518" t="s">
        <v>4036</v>
      </c>
      <c r="W518" t="s">
        <v>90</v>
      </c>
      <c r="Y518" t="b">
        <v>0</v>
      </c>
      <c r="Z518" t="b">
        <v>0</v>
      </c>
      <c r="AA518" t="b">
        <v>0</v>
      </c>
      <c r="AB518" t="b">
        <v>0</v>
      </c>
      <c r="AD518" t="s">
        <v>3820</v>
      </c>
      <c r="AF518" t="b">
        <v>0</v>
      </c>
      <c r="AG518" t="b">
        <v>0</v>
      </c>
      <c r="AH518" t="b">
        <v>0</v>
      </c>
      <c r="AI518" t="b">
        <v>0</v>
      </c>
      <c r="AK518" t="b">
        <f t="shared" si="9"/>
        <v>1</v>
      </c>
      <c r="AM518" t="b">
        <f t="shared" si="10"/>
        <v>1</v>
      </c>
      <c r="AN518" t="b">
        <f t="shared" si="11"/>
        <v>1</v>
      </c>
      <c r="AO518" t="b">
        <f t="shared" si="12"/>
        <v>1</v>
      </c>
      <c r="AP518" t="b">
        <f t="shared" si="13"/>
        <v>1</v>
      </c>
    </row>
    <row r="519" spans="1:42" x14ac:dyDescent="0.25">
      <c r="A519" t="s">
        <v>3825</v>
      </c>
      <c r="B519" t="s">
        <v>151</v>
      </c>
      <c r="C519" t="s">
        <v>3826</v>
      </c>
      <c r="D519" t="s">
        <v>27</v>
      </c>
      <c r="E519" t="s">
        <v>3827</v>
      </c>
      <c r="F519" t="s">
        <v>3828</v>
      </c>
      <c r="G519">
        <v>2016</v>
      </c>
      <c r="H519" t="s">
        <v>3829</v>
      </c>
      <c r="I519" t="s">
        <v>3830</v>
      </c>
      <c r="J519">
        <v>7</v>
      </c>
      <c r="L519" t="s">
        <v>4037</v>
      </c>
      <c r="M519">
        <v>21</v>
      </c>
      <c r="P519" s="2" t="s">
        <v>4038</v>
      </c>
      <c r="R519" t="s">
        <v>4039</v>
      </c>
      <c r="Y519" t="b">
        <v>0</v>
      </c>
      <c r="Z519" t="b">
        <v>0</v>
      </c>
      <c r="AA519" t="b">
        <v>0</v>
      </c>
      <c r="AB519" t="b">
        <v>0</v>
      </c>
      <c r="AD519" t="s">
        <v>3825</v>
      </c>
      <c r="AF519" t="b">
        <v>0</v>
      </c>
      <c r="AG519" t="b">
        <v>0</v>
      </c>
      <c r="AH519" t="b">
        <v>0</v>
      </c>
      <c r="AI519" t="b">
        <v>0</v>
      </c>
      <c r="AK519" t="b">
        <f t="shared" si="9"/>
        <v>1</v>
      </c>
      <c r="AM519" t="b">
        <f t="shared" si="10"/>
        <v>1</v>
      </c>
      <c r="AN519" t="b">
        <f t="shared" si="11"/>
        <v>1</v>
      </c>
      <c r="AO519" t="b">
        <f t="shared" si="12"/>
        <v>1</v>
      </c>
      <c r="AP519" t="b">
        <f t="shared" si="13"/>
        <v>1</v>
      </c>
    </row>
    <row r="520" spans="1:42" x14ac:dyDescent="0.25">
      <c r="A520">
        <v>8049764</v>
      </c>
      <c r="B520" t="s">
        <v>25</v>
      </c>
      <c r="C520" t="s">
        <v>3831</v>
      </c>
      <c r="D520" t="s">
        <v>45</v>
      </c>
      <c r="E520" t="s">
        <v>3832</v>
      </c>
      <c r="F520" t="s">
        <v>3833</v>
      </c>
      <c r="G520">
        <v>2017</v>
      </c>
      <c r="H520" t="s">
        <v>3834</v>
      </c>
      <c r="I520" t="s">
        <v>3835</v>
      </c>
      <c r="J520">
        <v>6</v>
      </c>
      <c r="O520" t="s">
        <v>50</v>
      </c>
      <c r="P520" s="1" t="s">
        <v>4040</v>
      </c>
      <c r="S520" t="s">
        <v>4041</v>
      </c>
      <c r="Y520" t="b">
        <v>0</v>
      </c>
      <c r="Z520" t="b">
        <v>0</v>
      </c>
      <c r="AA520" t="b">
        <v>0</v>
      </c>
      <c r="AB520" t="b">
        <v>0</v>
      </c>
      <c r="AD520">
        <v>8049764</v>
      </c>
      <c r="AF520" t="b">
        <v>0</v>
      </c>
      <c r="AG520" t="b">
        <v>0</v>
      </c>
      <c r="AH520" t="b">
        <v>0</v>
      </c>
      <c r="AI520" t="b">
        <v>0</v>
      </c>
      <c r="AK520" t="b">
        <f t="shared" si="9"/>
        <v>1</v>
      </c>
      <c r="AM520" t="b">
        <f t="shared" si="10"/>
        <v>1</v>
      </c>
      <c r="AN520" t="b">
        <f t="shared" si="11"/>
        <v>1</v>
      </c>
      <c r="AO520" t="b">
        <f t="shared" si="12"/>
        <v>1</v>
      </c>
      <c r="AP520" t="b">
        <f t="shared" si="13"/>
        <v>1</v>
      </c>
    </row>
    <row r="521" spans="1:42" x14ac:dyDescent="0.25">
      <c r="A521">
        <v>5591861</v>
      </c>
      <c r="B521" t="s">
        <v>25</v>
      </c>
      <c r="C521" t="s">
        <v>3836</v>
      </c>
      <c r="D521" t="s">
        <v>45</v>
      </c>
      <c r="E521" t="s">
        <v>3837</v>
      </c>
      <c r="F521" t="s">
        <v>3838</v>
      </c>
      <c r="G521">
        <v>2010</v>
      </c>
      <c r="H521" t="s">
        <v>3839</v>
      </c>
      <c r="I521" t="s">
        <v>3840</v>
      </c>
      <c r="J521">
        <v>6</v>
      </c>
      <c r="O521" t="s">
        <v>50</v>
      </c>
      <c r="P521" t="s">
        <v>4042</v>
      </c>
      <c r="S521" t="s">
        <v>4043</v>
      </c>
      <c r="Y521" t="b">
        <v>0</v>
      </c>
      <c r="Z521" t="b">
        <v>0</v>
      </c>
      <c r="AA521" t="b">
        <v>0</v>
      </c>
      <c r="AB521" t="b">
        <v>0</v>
      </c>
      <c r="AD521">
        <v>5591861</v>
      </c>
      <c r="AF521" t="b">
        <v>0</v>
      </c>
      <c r="AG521" t="b">
        <v>0</v>
      </c>
      <c r="AH521" t="b">
        <v>0</v>
      </c>
      <c r="AI521" t="b">
        <v>0</v>
      </c>
      <c r="AK521" t="b">
        <f t="shared" si="9"/>
        <v>1</v>
      </c>
      <c r="AM521" t="b">
        <f t="shared" si="10"/>
        <v>1</v>
      </c>
      <c r="AN521" t="b">
        <f t="shared" si="11"/>
        <v>1</v>
      </c>
      <c r="AO521" t="b">
        <f t="shared" si="12"/>
        <v>1</v>
      </c>
      <c r="AP521" t="b">
        <f t="shared" si="13"/>
        <v>1</v>
      </c>
    </row>
    <row r="522" spans="1:42" x14ac:dyDescent="0.25">
      <c r="A522">
        <v>5335678</v>
      </c>
      <c r="B522" t="s">
        <v>25</v>
      </c>
      <c r="C522" t="s">
        <v>3841</v>
      </c>
      <c r="D522" t="s">
        <v>45</v>
      </c>
      <c r="E522" t="s">
        <v>3842</v>
      </c>
      <c r="F522" t="s">
        <v>3843</v>
      </c>
      <c r="G522">
        <v>2009</v>
      </c>
      <c r="H522" t="s">
        <v>3844</v>
      </c>
      <c r="I522" t="s">
        <v>3845</v>
      </c>
      <c r="J522">
        <v>6</v>
      </c>
      <c r="O522" t="s">
        <v>33</v>
      </c>
      <c r="P522" t="s">
        <v>4044</v>
      </c>
      <c r="S522" t="s">
        <v>4045</v>
      </c>
      <c r="Y522" t="b">
        <v>0</v>
      </c>
      <c r="Z522" t="b">
        <v>0</v>
      </c>
      <c r="AA522" t="b">
        <v>0</v>
      </c>
      <c r="AB522" t="b">
        <v>0</v>
      </c>
      <c r="AD522">
        <v>5335678</v>
      </c>
      <c r="AF522" t="b">
        <v>0</v>
      </c>
      <c r="AG522" t="b">
        <v>0</v>
      </c>
      <c r="AH522" t="b">
        <v>0</v>
      </c>
      <c r="AI522" t="b">
        <v>0</v>
      </c>
      <c r="AK522" t="b">
        <f t="shared" si="9"/>
        <v>1</v>
      </c>
      <c r="AM522" t="b">
        <f t="shared" si="10"/>
        <v>1</v>
      </c>
      <c r="AN522" t="b">
        <f t="shared" si="11"/>
        <v>1</v>
      </c>
      <c r="AO522" t="b">
        <f t="shared" si="12"/>
        <v>1</v>
      </c>
      <c r="AP522" t="b">
        <f t="shared" si="13"/>
        <v>1</v>
      </c>
    </row>
    <row r="523" spans="1:42" x14ac:dyDescent="0.25">
      <c r="A523" t="s">
        <v>3846</v>
      </c>
      <c r="B523" t="s">
        <v>54</v>
      </c>
      <c r="C523" t="s">
        <v>3847</v>
      </c>
      <c r="D523" t="s">
        <v>27</v>
      </c>
      <c r="E523" t="s">
        <v>3848</v>
      </c>
      <c r="F523" t="s">
        <v>3849</v>
      </c>
      <c r="G523">
        <v>2016</v>
      </c>
      <c r="H523" t="s">
        <v>3850</v>
      </c>
      <c r="J523">
        <v>7</v>
      </c>
      <c r="L523" t="s">
        <v>3152</v>
      </c>
      <c r="M523">
        <v>61</v>
      </c>
      <c r="N523">
        <v>2</v>
      </c>
      <c r="O523" t="s">
        <v>541</v>
      </c>
      <c r="P523" t="s">
        <v>4046</v>
      </c>
      <c r="R523" t="s">
        <v>4047</v>
      </c>
      <c r="Y523" t="b">
        <v>0</v>
      </c>
      <c r="Z523" t="b">
        <v>0</v>
      </c>
      <c r="AA523" t="b">
        <v>0</v>
      </c>
      <c r="AB523" t="b">
        <v>0</v>
      </c>
      <c r="AD523" t="s">
        <v>3846</v>
      </c>
      <c r="AF523" t="b">
        <v>0</v>
      </c>
      <c r="AG523" t="b">
        <v>0</v>
      </c>
      <c r="AH523" t="b">
        <v>0</v>
      </c>
      <c r="AI523" t="b">
        <v>0</v>
      </c>
      <c r="AK523" t="b">
        <f t="shared" si="9"/>
        <v>1</v>
      </c>
      <c r="AM523" t="b">
        <f t="shared" si="10"/>
        <v>1</v>
      </c>
      <c r="AN523" t="b">
        <f t="shared" si="11"/>
        <v>1</v>
      </c>
      <c r="AO523" t="b">
        <f t="shared" si="12"/>
        <v>1</v>
      </c>
      <c r="AP523" t="b">
        <f t="shared" si="13"/>
        <v>1</v>
      </c>
    </row>
    <row r="524" spans="1:42" x14ac:dyDescent="0.25">
      <c r="A524" t="s">
        <v>3851</v>
      </c>
      <c r="B524" t="s">
        <v>54</v>
      </c>
      <c r="C524" t="s">
        <v>3852</v>
      </c>
      <c r="D524" t="s">
        <v>27</v>
      </c>
      <c r="E524" t="s">
        <v>3853</v>
      </c>
      <c r="F524" t="s">
        <v>3854</v>
      </c>
      <c r="G524">
        <v>2013</v>
      </c>
      <c r="H524" t="s">
        <v>3855</v>
      </c>
      <c r="J524">
        <v>7</v>
      </c>
      <c r="L524" t="s">
        <v>3249</v>
      </c>
      <c r="M524">
        <v>63</v>
      </c>
      <c r="N524">
        <v>1</v>
      </c>
      <c r="O524" t="s">
        <v>76</v>
      </c>
      <c r="P524" s="2" t="s">
        <v>4048</v>
      </c>
      <c r="R524" t="s">
        <v>4049</v>
      </c>
      <c r="Y524" t="b">
        <v>0</v>
      </c>
      <c r="Z524" t="b">
        <v>0</v>
      </c>
      <c r="AA524" t="b">
        <v>0</v>
      </c>
      <c r="AB524" t="b">
        <v>0</v>
      </c>
      <c r="AD524" t="s">
        <v>3851</v>
      </c>
      <c r="AF524" t="b">
        <v>0</v>
      </c>
      <c r="AG524" t="b">
        <v>0</v>
      </c>
      <c r="AH524" t="b">
        <v>0</v>
      </c>
      <c r="AI524" t="b">
        <v>0</v>
      </c>
      <c r="AK524" t="b">
        <f t="shared" si="9"/>
        <v>1</v>
      </c>
      <c r="AM524" t="b">
        <f t="shared" si="10"/>
        <v>1</v>
      </c>
      <c r="AN524" t="b">
        <f t="shared" si="11"/>
        <v>1</v>
      </c>
      <c r="AO524" t="b">
        <f t="shared" si="12"/>
        <v>1</v>
      </c>
      <c r="AP524" t="b">
        <f t="shared" si="13"/>
        <v>1</v>
      </c>
    </row>
    <row r="525" spans="1:42" x14ac:dyDescent="0.25">
      <c r="A525">
        <v>8053626</v>
      </c>
      <c r="B525" t="s">
        <v>25</v>
      </c>
      <c r="C525" t="s">
        <v>3856</v>
      </c>
      <c r="D525" t="s">
        <v>45</v>
      </c>
      <c r="E525" t="s">
        <v>3857</v>
      </c>
      <c r="F525" t="s">
        <v>3858</v>
      </c>
      <c r="G525">
        <v>2017</v>
      </c>
      <c r="H525" t="s">
        <v>3859</v>
      </c>
      <c r="I525" t="s">
        <v>3860</v>
      </c>
      <c r="J525">
        <v>6</v>
      </c>
      <c r="O525" t="s">
        <v>472</v>
      </c>
      <c r="P525" s="1">
        <v>42887</v>
      </c>
      <c r="S525" t="s">
        <v>4050</v>
      </c>
      <c r="Y525" t="b">
        <v>0</v>
      </c>
      <c r="Z525" t="b">
        <v>0</v>
      </c>
      <c r="AA525" t="b">
        <v>0</v>
      </c>
      <c r="AB525" t="b">
        <v>0</v>
      </c>
      <c r="AD525">
        <v>8053626</v>
      </c>
      <c r="AF525" t="b">
        <v>0</v>
      </c>
      <c r="AG525" t="b">
        <v>0</v>
      </c>
      <c r="AH525" t="b">
        <v>0</v>
      </c>
      <c r="AI525" t="b">
        <v>0</v>
      </c>
      <c r="AK525" t="b">
        <f t="shared" si="9"/>
        <v>1</v>
      </c>
      <c r="AM525" t="b">
        <f t="shared" si="10"/>
        <v>1</v>
      </c>
      <c r="AN525" t="b">
        <f t="shared" si="11"/>
        <v>1</v>
      </c>
      <c r="AO525" t="b">
        <f t="shared" si="12"/>
        <v>1</v>
      </c>
      <c r="AP525" t="b">
        <f t="shared" si="13"/>
        <v>1</v>
      </c>
    </row>
    <row r="526" spans="1:42" x14ac:dyDescent="0.25">
      <c r="A526" t="s">
        <v>3861</v>
      </c>
      <c r="B526" t="s">
        <v>54</v>
      </c>
      <c r="C526" t="s">
        <v>3862</v>
      </c>
      <c r="D526" t="s">
        <v>80</v>
      </c>
      <c r="E526" t="s">
        <v>3863</v>
      </c>
      <c r="F526" t="s">
        <v>3864</v>
      </c>
      <c r="G526">
        <v>2017</v>
      </c>
      <c r="H526" t="s">
        <v>3865</v>
      </c>
      <c r="J526">
        <v>5</v>
      </c>
      <c r="K526" t="s">
        <v>4051</v>
      </c>
      <c r="P526" s="1" t="s">
        <v>4052</v>
      </c>
      <c r="Q526" t="s">
        <v>596</v>
      </c>
      <c r="R526" t="s">
        <v>4053</v>
      </c>
      <c r="S526" t="s">
        <v>4054</v>
      </c>
      <c r="W526" t="s">
        <v>600</v>
      </c>
      <c r="Y526" t="b">
        <v>0</v>
      </c>
      <c r="Z526" t="b">
        <v>0</v>
      </c>
      <c r="AA526" t="b">
        <v>0</v>
      </c>
      <c r="AB526" t="b">
        <v>0</v>
      </c>
      <c r="AD526" t="s">
        <v>3861</v>
      </c>
      <c r="AF526" t="b">
        <v>0</v>
      </c>
      <c r="AG526" t="b">
        <v>0</v>
      </c>
      <c r="AH526" t="b">
        <v>0</v>
      </c>
      <c r="AI526" t="b">
        <v>0</v>
      </c>
      <c r="AK526" t="b">
        <f t="shared" si="9"/>
        <v>1</v>
      </c>
      <c r="AM526" t="b">
        <f t="shared" si="10"/>
        <v>1</v>
      </c>
      <c r="AN526" t="b">
        <f t="shared" si="11"/>
        <v>1</v>
      </c>
      <c r="AO526" t="b">
        <f t="shared" si="12"/>
        <v>1</v>
      </c>
      <c r="AP526" t="b">
        <f t="shared" si="13"/>
        <v>1</v>
      </c>
    </row>
    <row r="527" spans="1:42" x14ac:dyDescent="0.25">
      <c r="A527" t="s">
        <v>3866</v>
      </c>
      <c r="B527" t="s">
        <v>54</v>
      </c>
      <c r="C527" t="s">
        <v>3867</v>
      </c>
      <c r="D527" t="s">
        <v>80</v>
      </c>
      <c r="E527" t="s">
        <v>3868</v>
      </c>
      <c r="F527" t="s">
        <v>3869</v>
      </c>
      <c r="G527">
        <v>2017</v>
      </c>
      <c r="H527" t="s">
        <v>3870</v>
      </c>
      <c r="J527">
        <v>5</v>
      </c>
      <c r="K527" t="s">
        <v>4055</v>
      </c>
      <c r="P527" t="s">
        <v>4056</v>
      </c>
      <c r="Q527" t="s">
        <v>596</v>
      </c>
      <c r="R527" t="s">
        <v>4057</v>
      </c>
      <c r="S527" t="s">
        <v>4058</v>
      </c>
      <c r="V527" t="s">
        <v>4059</v>
      </c>
      <c r="W527" t="s">
        <v>600</v>
      </c>
      <c r="Y527" t="b">
        <v>0</v>
      </c>
      <c r="Z527" t="b">
        <v>0</v>
      </c>
      <c r="AA527" t="b">
        <v>0</v>
      </c>
      <c r="AB527" t="b">
        <v>0</v>
      </c>
      <c r="AD527" t="s">
        <v>3866</v>
      </c>
      <c r="AF527" t="b">
        <v>0</v>
      </c>
      <c r="AG527" t="b">
        <v>0</v>
      </c>
      <c r="AH527" t="b">
        <v>0</v>
      </c>
      <c r="AI527" t="b">
        <v>0</v>
      </c>
      <c r="AK527" t="b">
        <f t="shared" si="9"/>
        <v>1</v>
      </c>
      <c r="AM527" t="b">
        <f t="shared" si="10"/>
        <v>1</v>
      </c>
      <c r="AN527" t="b">
        <f t="shared" si="11"/>
        <v>1</v>
      </c>
      <c r="AO527" t="b">
        <f t="shared" si="12"/>
        <v>1</v>
      </c>
      <c r="AP527" t="b">
        <f t="shared" si="13"/>
        <v>1</v>
      </c>
    </row>
    <row r="528" spans="1:42" x14ac:dyDescent="0.25">
      <c r="A528" t="s">
        <v>3871</v>
      </c>
      <c r="B528" t="s">
        <v>54</v>
      </c>
      <c r="C528" t="s">
        <v>3872</v>
      </c>
      <c r="D528" t="s">
        <v>80</v>
      </c>
      <c r="E528" t="s">
        <v>3873</v>
      </c>
      <c r="F528" t="s">
        <v>3874</v>
      </c>
      <c r="G528">
        <v>2016</v>
      </c>
      <c r="H528" t="s">
        <v>3875</v>
      </c>
      <c r="J528">
        <v>5</v>
      </c>
      <c r="K528" t="s">
        <v>4060</v>
      </c>
      <c r="P528" t="s">
        <v>4061</v>
      </c>
      <c r="Q528" t="s">
        <v>596</v>
      </c>
      <c r="R528" t="s">
        <v>4062</v>
      </c>
      <c r="S528" t="s">
        <v>4063</v>
      </c>
      <c r="V528" t="s">
        <v>4064</v>
      </c>
      <c r="W528" t="s">
        <v>600</v>
      </c>
      <c r="Y528" t="b">
        <v>0</v>
      </c>
      <c r="Z528" t="b">
        <v>0</v>
      </c>
      <c r="AA528" t="b">
        <v>0</v>
      </c>
      <c r="AB528" t="b">
        <v>0</v>
      </c>
      <c r="AD528" t="s">
        <v>3871</v>
      </c>
      <c r="AF528" t="b">
        <v>0</v>
      </c>
      <c r="AG528" t="b">
        <v>0</v>
      </c>
      <c r="AH528" t="b">
        <v>0</v>
      </c>
      <c r="AI528" t="b">
        <v>0</v>
      </c>
      <c r="AK528" t="b">
        <f t="shared" ref="AK528:AK530" si="14">AD528=A528</f>
        <v>1</v>
      </c>
      <c r="AM528" t="b">
        <f t="shared" ref="AM528:AM530" si="15">AF528=Y528</f>
        <v>1</v>
      </c>
      <c r="AN528" t="b">
        <f t="shared" ref="AN528:AN530" si="16">AG528=Z528</f>
        <v>1</v>
      </c>
      <c r="AO528" t="b">
        <f t="shared" ref="AO528:AO530" si="17">AH528=AA528</f>
        <v>1</v>
      </c>
      <c r="AP528" t="b">
        <f t="shared" ref="AP528:AP530" si="18">AI528=AB528</f>
        <v>1</v>
      </c>
    </row>
    <row r="529" spans="1:42" x14ac:dyDescent="0.25">
      <c r="A529">
        <v>7796587</v>
      </c>
      <c r="B529" t="s">
        <v>25</v>
      </c>
      <c r="C529" t="s">
        <v>3876</v>
      </c>
      <c r="D529" t="s">
        <v>45</v>
      </c>
      <c r="E529" t="s">
        <v>3877</v>
      </c>
      <c r="F529" t="s">
        <v>3878</v>
      </c>
      <c r="G529">
        <v>2016</v>
      </c>
      <c r="H529" t="s">
        <v>3879</v>
      </c>
      <c r="I529" t="s">
        <v>3880</v>
      </c>
      <c r="J529">
        <v>6</v>
      </c>
      <c r="O529" t="s">
        <v>33</v>
      </c>
      <c r="P529" t="s">
        <v>4065</v>
      </c>
      <c r="S529" t="s">
        <v>4066</v>
      </c>
      <c r="Y529" t="b">
        <v>0</v>
      </c>
      <c r="Z529" t="b">
        <v>0</v>
      </c>
      <c r="AA529" t="b">
        <v>0</v>
      </c>
      <c r="AB529" t="b">
        <v>0</v>
      </c>
      <c r="AD529">
        <v>7796587</v>
      </c>
      <c r="AF529" t="b">
        <v>0</v>
      </c>
      <c r="AG529" t="b">
        <v>0</v>
      </c>
      <c r="AH529" t="b">
        <v>0</v>
      </c>
      <c r="AI529" t="b">
        <v>0</v>
      </c>
      <c r="AK529" t="b">
        <f t="shared" si="14"/>
        <v>1</v>
      </c>
      <c r="AM529" t="b">
        <f t="shared" si="15"/>
        <v>1</v>
      </c>
      <c r="AN529" t="b">
        <f t="shared" si="16"/>
        <v>1</v>
      </c>
      <c r="AO529" t="b">
        <f t="shared" si="17"/>
        <v>1</v>
      </c>
      <c r="AP529" t="b">
        <f t="shared" si="18"/>
        <v>1</v>
      </c>
    </row>
    <row r="530" spans="1:42" x14ac:dyDescent="0.25">
      <c r="A530">
        <v>4635502</v>
      </c>
      <c r="B530" t="s">
        <v>25</v>
      </c>
      <c r="C530" t="s">
        <v>3881</v>
      </c>
      <c r="D530" t="s">
        <v>45</v>
      </c>
      <c r="E530" t="s">
        <v>2623</v>
      </c>
      <c r="F530" t="s">
        <v>3882</v>
      </c>
      <c r="G530">
        <v>2008</v>
      </c>
      <c r="H530" t="s">
        <v>3883</v>
      </c>
      <c r="I530" t="s">
        <v>3884</v>
      </c>
      <c r="J530">
        <v>6</v>
      </c>
      <c r="O530" t="s">
        <v>472</v>
      </c>
      <c r="P530" t="s">
        <v>4067</v>
      </c>
      <c r="S530" t="s">
        <v>4068</v>
      </c>
      <c r="Y530" t="b">
        <v>0</v>
      </c>
      <c r="Z530" t="b">
        <v>0</v>
      </c>
      <c r="AA530" t="b">
        <v>0</v>
      </c>
      <c r="AB530" t="b">
        <v>0</v>
      </c>
      <c r="AD530">
        <v>4635502</v>
      </c>
      <c r="AF530" t="b">
        <v>0</v>
      </c>
      <c r="AG530" t="b">
        <v>0</v>
      </c>
      <c r="AH530" t="b">
        <v>0</v>
      </c>
      <c r="AI530" t="b">
        <v>0</v>
      </c>
      <c r="AK530" t="b">
        <f t="shared" si="14"/>
        <v>1</v>
      </c>
      <c r="AM530" t="b">
        <f t="shared" si="15"/>
        <v>1</v>
      </c>
      <c r="AN530" t="b">
        <f t="shared" si="16"/>
        <v>1</v>
      </c>
      <c r="AO530" t="b">
        <f t="shared" si="17"/>
        <v>1</v>
      </c>
      <c r="AP530" t="b">
        <f t="shared" si="18"/>
        <v>1</v>
      </c>
    </row>
    <row r="531" spans="1:42" x14ac:dyDescent="0.25">
      <c r="AK531">
        <f>COUNTIF(AK463:AK530,TRUE)</f>
        <v>68</v>
      </c>
      <c r="AM531">
        <f t="shared" ref="AM531:AP531" si="19">COUNTIF(AM463:AM530,TRUE)</f>
        <v>68</v>
      </c>
      <c r="AN531">
        <f t="shared" si="19"/>
        <v>68</v>
      </c>
      <c r="AO531">
        <f t="shared" si="19"/>
        <v>68</v>
      </c>
      <c r="AP531">
        <f t="shared" si="19"/>
        <v>68</v>
      </c>
    </row>
  </sheetData>
  <autoFilter ref="A4:AB53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268"/>
  <sheetViews>
    <sheetView workbookViewId="0">
      <pane xSplit="7" ySplit="4" topLeftCell="H5" activePane="bottomRight" state="frozen"/>
      <selection pane="topRight" activeCell="H1" sqref="H1"/>
      <selection pane="bottomLeft" activeCell="A4" sqref="A4"/>
      <selection pane="bottomRight" activeCell="H5" sqref="H5"/>
    </sheetView>
  </sheetViews>
  <sheetFormatPr defaultRowHeight="15" x14ac:dyDescent="0.25"/>
  <cols>
    <col min="5" max="5" width="31.5703125" customWidth="1"/>
  </cols>
  <sheetData>
    <row r="1" spans="1:30" ht="20.25" thickBot="1" x14ac:dyDescent="0.35">
      <c r="A1" s="10" t="s">
        <v>4548</v>
      </c>
      <c r="B1" s="10"/>
      <c r="C1" s="10"/>
      <c r="D1" s="10"/>
      <c r="E1" s="10"/>
    </row>
    <row r="2" spans="1:30" ht="15.75" thickTop="1" x14ac:dyDescent="0.25">
      <c r="A2" t="s">
        <v>4462</v>
      </c>
    </row>
    <row r="4" spans="1:30"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row>
    <row r="5" spans="1:30"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row>
    <row r="6" spans="1:30" x14ac:dyDescent="0.25">
      <c r="A6">
        <v>6913222</v>
      </c>
      <c r="B6" t="s">
        <v>25</v>
      </c>
      <c r="C6" t="s">
        <v>63</v>
      </c>
      <c r="D6" t="s">
        <v>45</v>
      </c>
      <c r="E6" t="s">
        <v>64</v>
      </c>
      <c r="F6" t="s">
        <v>65</v>
      </c>
      <c r="G6">
        <v>2013</v>
      </c>
      <c r="H6" t="s">
        <v>66</v>
      </c>
      <c r="I6" t="s">
        <v>67</v>
      </c>
      <c r="J6">
        <v>6</v>
      </c>
      <c r="O6" t="s">
        <v>68</v>
      </c>
      <c r="P6" s="1">
        <v>42948</v>
      </c>
      <c r="S6" t="s">
        <v>69</v>
      </c>
      <c r="X6" t="s">
        <v>4080</v>
      </c>
      <c r="AA6" t="b">
        <v>1</v>
      </c>
      <c r="AD6" t="b">
        <v>1</v>
      </c>
    </row>
    <row r="7" spans="1:30" x14ac:dyDescent="0.25">
      <c r="A7" t="s">
        <v>78</v>
      </c>
      <c r="B7" t="s">
        <v>54</v>
      </c>
      <c r="C7" t="s">
        <v>79</v>
      </c>
      <c r="D7" t="s">
        <v>80</v>
      </c>
      <c r="E7" t="s">
        <v>81</v>
      </c>
      <c r="F7" t="s">
        <v>82</v>
      </c>
      <c r="G7">
        <v>2013</v>
      </c>
      <c r="H7" t="s">
        <v>83</v>
      </c>
      <c r="J7">
        <v>5</v>
      </c>
      <c r="K7" t="s">
        <v>84</v>
      </c>
      <c r="P7" t="s">
        <v>85</v>
      </c>
      <c r="Q7" t="s">
        <v>86</v>
      </c>
      <c r="R7" t="s">
        <v>87</v>
      </c>
      <c r="S7" t="s">
        <v>88</v>
      </c>
      <c r="V7" t="s">
        <v>89</v>
      </c>
      <c r="W7" t="s">
        <v>90</v>
      </c>
      <c r="X7" t="s">
        <v>4080</v>
      </c>
      <c r="AD7" t="b">
        <v>0</v>
      </c>
    </row>
    <row r="8" spans="1:30" x14ac:dyDescent="0.25">
      <c r="A8">
        <v>7972165</v>
      </c>
      <c r="B8" t="s">
        <v>25</v>
      </c>
      <c r="C8" t="s">
        <v>106</v>
      </c>
      <c r="D8" t="s">
        <v>45</v>
      </c>
      <c r="E8" t="s">
        <v>107</v>
      </c>
      <c r="F8" t="s">
        <v>108</v>
      </c>
      <c r="G8">
        <v>2017</v>
      </c>
      <c r="H8" t="s">
        <v>109</v>
      </c>
      <c r="I8" t="s">
        <v>110</v>
      </c>
      <c r="J8">
        <v>6</v>
      </c>
      <c r="O8" t="s">
        <v>68</v>
      </c>
      <c r="P8" s="1">
        <v>42887</v>
      </c>
      <c r="S8" t="s">
        <v>111</v>
      </c>
      <c r="X8" t="s">
        <v>4080</v>
      </c>
      <c r="AD8" t="b">
        <v>0</v>
      </c>
    </row>
    <row r="9" spans="1:30" x14ac:dyDescent="0.25">
      <c r="A9" t="s">
        <v>150</v>
      </c>
      <c r="B9" t="s">
        <v>151</v>
      </c>
      <c r="C9" t="s">
        <v>152</v>
      </c>
      <c r="D9" t="s">
        <v>27</v>
      </c>
      <c r="E9" t="s">
        <v>153</v>
      </c>
      <c r="F9" t="s">
        <v>154</v>
      </c>
      <c r="G9">
        <v>2007</v>
      </c>
      <c r="H9" t="s">
        <v>155</v>
      </c>
      <c r="I9" t="s">
        <v>156</v>
      </c>
      <c r="J9">
        <v>7</v>
      </c>
      <c r="L9" t="s">
        <v>157</v>
      </c>
      <c r="M9">
        <v>80</v>
      </c>
      <c r="N9">
        <v>11</v>
      </c>
      <c r="P9" t="s">
        <v>158</v>
      </c>
      <c r="R9" t="s">
        <v>159</v>
      </c>
      <c r="X9" t="s">
        <v>4080</v>
      </c>
      <c r="AD9" t="b">
        <v>0</v>
      </c>
    </row>
    <row r="10" spans="1:30" x14ac:dyDescent="0.25">
      <c r="A10" t="s">
        <v>177</v>
      </c>
      <c r="B10" t="s">
        <v>151</v>
      </c>
      <c r="C10" t="s">
        <v>178</v>
      </c>
      <c r="D10" t="s">
        <v>27</v>
      </c>
      <c r="E10" t="s">
        <v>179</v>
      </c>
      <c r="F10" t="s">
        <v>180</v>
      </c>
      <c r="G10">
        <v>2009</v>
      </c>
      <c r="H10" t="s">
        <v>181</v>
      </c>
      <c r="I10" t="s">
        <v>182</v>
      </c>
      <c r="J10">
        <v>7</v>
      </c>
      <c r="L10" t="s">
        <v>183</v>
      </c>
      <c r="M10">
        <v>156</v>
      </c>
      <c r="N10">
        <v>1</v>
      </c>
      <c r="P10" t="s">
        <v>184</v>
      </c>
      <c r="R10" t="s">
        <v>185</v>
      </c>
      <c r="X10" t="s">
        <v>4080</v>
      </c>
      <c r="AD10" t="b">
        <v>1</v>
      </c>
    </row>
    <row r="11" spans="1:30" x14ac:dyDescent="0.25">
      <c r="A11" t="s">
        <v>207</v>
      </c>
      <c r="B11" t="s">
        <v>151</v>
      </c>
      <c r="C11" t="s">
        <v>208</v>
      </c>
      <c r="D11" t="s">
        <v>209</v>
      </c>
      <c r="E11" t="s">
        <v>210</v>
      </c>
      <c r="F11" t="s">
        <v>211</v>
      </c>
      <c r="G11">
        <v>2014</v>
      </c>
      <c r="H11" t="s">
        <v>212</v>
      </c>
      <c r="I11" t="s">
        <v>213</v>
      </c>
      <c r="J11">
        <v>5</v>
      </c>
      <c r="M11">
        <v>92</v>
      </c>
      <c r="P11" t="s">
        <v>214</v>
      </c>
      <c r="R11" t="s">
        <v>215</v>
      </c>
      <c r="U11" t="s">
        <v>216</v>
      </c>
      <c r="V11" t="s">
        <v>217</v>
      </c>
      <c r="W11" t="s">
        <v>218</v>
      </c>
      <c r="X11" t="s">
        <v>4080</v>
      </c>
      <c r="AB11" t="b">
        <v>1</v>
      </c>
      <c r="AD11" t="b">
        <v>0</v>
      </c>
    </row>
    <row r="12" spans="1:30" x14ac:dyDescent="0.25">
      <c r="A12" t="s">
        <v>219</v>
      </c>
      <c r="B12" t="s">
        <v>151</v>
      </c>
      <c r="C12" t="s">
        <v>220</v>
      </c>
      <c r="D12" t="s">
        <v>209</v>
      </c>
      <c r="E12" t="s">
        <v>221</v>
      </c>
      <c r="F12" t="s">
        <v>222</v>
      </c>
      <c r="G12">
        <v>2009</v>
      </c>
      <c r="H12" t="s">
        <v>223</v>
      </c>
      <c r="J12">
        <v>5</v>
      </c>
      <c r="M12">
        <v>77</v>
      </c>
      <c r="P12" t="s">
        <v>224</v>
      </c>
      <c r="R12" t="s">
        <v>225</v>
      </c>
      <c r="U12" t="s">
        <v>216</v>
      </c>
      <c r="W12" t="s">
        <v>218</v>
      </c>
      <c r="X12" t="s">
        <v>4080</v>
      </c>
      <c r="AB12" t="b">
        <v>1</v>
      </c>
      <c r="AD12" t="b">
        <v>0</v>
      </c>
    </row>
    <row r="13" spans="1:30" x14ac:dyDescent="0.25">
      <c r="A13" t="s">
        <v>254</v>
      </c>
      <c r="B13" t="s">
        <v>151</v>
      </c>
      <c r="C13" t="s">
        <v>255</v>
      </c>
      <c r="D13" t="s">
        <v>27</v>
      </c>
      <c r="E13" t="s">
        <v>256</v>
      </c>
      <c r="F13" t="s">
        <v>257</v>
      </c>
      <c r="G13">
        <v>2017</v>
      </c>
      <c r="H13" t="s">
        <v>258</v>
      </c>
      <c r="I13" t="s">
        <v>259</v>
      </c>
      <c r="J13">
        <v>7</v>
      </c>
      <c r="L13" t="s">
        <v>260</v>
      </c>
      <c r="P13" t="s">
        <v>261</v>
      </c>
      <c r="R13" t="s">
        <v>262</v>
      </c>
      <c r="X13" t="s">
        <v>4080</v>
      </c>
      <c r="AD13" t="b">
        <v>0</v>
      </c>
    </row>
    <row r="14" spans="1:30" x14ac:dyDescent="0.25">
      <c r="A14" t="s">
        <v>263</v>
      </c>
      <c r="B14" t="s">
        <v>151</v>
      </c>
      <c r="C14" t="s">
        <v>264</v>
      </c>
      <c r="D14" t="s">
        <v>27</v>
      </c>
      <c r="E14" t="s">
        <v>265</v>
      </c>
      <c r="F14" t="s">
        <v>266</v>
      </c>
      <c r="G14">
        <v>2015</v>
      </c>
      <c r="H14" t="s">
        <v>267</v>
      </c>
      <c r="I14" t="s">
        <v>268</v>
      </c>
      <c r="J14">
        <v>7</v>
      </c>
      <c r="L14" t="s">
        <v>269</v>
      </c>
      <c r="M14">
        <v>48</v>
      </c>
      <c r="P14" t="s">
        <v>270</v>
      </c>
      <c r="R14" t="s">
        <v>271</v>
      </c>
      <c r="X14" t="s">
        <v>4080</v>
      </c>
      <c r="AD14" t="b">
        <v>0</v>
      </c>
    </row>
    <row r="15" spans="1:30" x14ac:dyDescent="0.25">
      <c r="A15" t="s">
        <v>272</v>
      </c>
      <c r="B15" t="s">
        <v>151</v>
      </c>
      <c r="C15" t="s">
        <v>273</v>
      </c>
      <c r="D15" t="s">
        <v>27</v>
      </c>
      <c r="E15" t="s">
        <v>274</v>
      </c>
      <c r="F15" t="s">
        <v>275</v>
      </c>
      <c r="G15">
        <v>2017</v>
      </c>
      <c r="H15" t="s">
        <v>276</v>
      </c>
      <c r="I15" t="s">
        <v>277</v>
      </c>
      <c r="J15">
        <v>7</v>
      </c>
      <c r="L15" t="s">
        <v>278</v>
      </c>
      <c r="M15">
        <v>58</v>
      </c>
      <c r="P15" t="s">
        <v>279</v>
      </c>
      <c r="R15" t="s">
        <v>280</v>
      </c>
      <c r="X15" t="s">
        <v>4080</v>
      </c>
      <c r="AD15" t="b">
        <v>0</v>
      </c>
    </row>
    <row r="16" spans="1:30" x14ac:dyDescent="0.25">
      <c r="A16" t="s">
        <v>298</v>
      </c>
      <c r="B16" t="s">
        <v>151</v>
      </c>
      <c r="C16" t="s">
        <v>299</v>
      </c>
      <c r="D16" t="s">
        <v>27</v>
      </c>
      <c r="E16" t="s">
        <v>300</v>
      </c>
      <c r="F16" t="s">
        <v>301</v>
      </c>
      <c r="G16">
        <v>2014</v>
      </c>
      <c r="H16" t="s">
        <v>302</v>
      </c>
      <c r="I16" t="s">
        <v>303</v>
      </c>
      <c r="J16">
        <v>7</v>
      </c>
      <c r="L16" t="s">
        <v>304</v>
      </c>
      <c r="M16">
        <v>82</v>
      </c>
      <c r="P16" t="s">
        <v>305</v>
      </c>
      <c r="R16" t="s">
        <v>306</v>
      </c>
      <c r="X16" t="s">
        <v>4080</v>
      </c>
      <c r="AD16" t="b">
        <v>0</v>
      </c>
    </row>
    <row r="17" spans="1:30" x14ac:dyDescent="0.25">
      <c r="A17" t="s">
        <v>307</v>
      </c>
      <c r="B17" t="s">
        <v>151</v>
      </c>
      <c r="C17" t="s">
        <v>308</v>
      </c>
      <c r="D17" t="s">
        <v>27</v>
      </c>
      <c r="E17" t="s">
        <v>309</v>
      </c>
      <c r="F17" t="s">
        <v>310</v>
      </c>
      <c r="G17">
        <v>2014</v>
      </c>
      <c r="H17" t="s">
        <v>311</v>
      </c>
      <c r="I17" t="s">
        <v>312</v>
      </c>
      <c r="J17">
        <v>7</v>
      </c>
      <c r="L17" t="s">
        <v>313</v>
      </c>
      <c r="M17">
        <v>60</v>
      </c>
      <c r="N17">
        <v>7</v>
      </c>
      <c r="P17" t="s">
        <v>314</v>
      </c>
      <c r="R17" t="s">
        <v>315</v>
      </c>
      <c r="X17" t="s">
        <v>4080</v>
      </c>
      <c r="AD17" t="b">
        <v>0</v>
      </c>
    </row>
    <row r="18" spans="1:30" x14ac:dyDescent="0.25">
      <c r="A18" t="s">
        <v>324</v>
      </c>
      <c r="B18" t="s">
        <v>151</v>
      </c>
      <c r="C18" t="s">
        <v>325</v>
      </c>
      <c r="D18" t="s">
        <v>209</v>
      </c>
      <c r="E18" t="s">
        <v>326</v>
      </c>
      <c r="F18" t="s">
        <v>327</v>
      </c>
      <c r="G18">
        <v>2014</v>
      </c>
      <c r="H18" t="s">
        <v>328</v>
      </c>
      <c r="I18" t="s">
        <v>329</v>
      </c>
      <c r="J18">
        <v>5</v>
      </c>
      <c r="K18" t="s">
        <v>330</v>
      </c>
      <c r="P18" t="s">
        <v>331</v>
      </c>
      <c r="Q18" t="s">
        <v>332</v>
      </c>
      <c r="R18" t="s">
        <v>333</v>
      </c>
      <c r="S18" t="s">
        <v>334</v>
      </c>
      <c r="T18" t="s">
        <v>335</v>
      </c>
      <c r="V18" t="s">
        <v>326</v>
      </c>
      <c r="W18" t="s">
        <v>336</v>
      </c>
      <c r="X18" t="s">
        <v>4080</v>
      </c>
      <c r="AB18" t="b">
        <v>1</v>
      </c>
      <c r="AD18" t="b">
        <v>0</v>
      </c>
    </row>
    <row r="19" spans="1:30" x14ac:dyDescent="0.25">
      <c r="A19" t="s">
        <v>337</v>
      </c>
      <c r="B19" t="s">
        <v>151</v>
      </c>
      <c r="C19" t="s">
        <v>338</v>
      </c>
      <c r="D19" t="s">
        <v>27</v>
      </c>
      <c r="E19" t="s">
        <v>339</v>
      </c>
      <c r="F19" t="s">
        <v>340</v>
      </c>
      <c r="G19">
        <v>2014</v>
      </c>
      <c r="H19" t="s">
        <v>341</v>
      </c>
      <c r="I19" t="s">
        <v>342</v>
      </c>
      <c r="J19">
        <v>7</v>
      </c>
      <c r="L19" t="s">
        <v>343</v>
      </c>
      <c r="M19">
        <v>74</v>
      </c>
      <c r="N19">
        <v>4</v>
      </c>
      <c r="P19" t="s">
        <v>344</v>
      </c>
      <c r="R19" t="s">
        <v>345</v>
      </c>
      <c r="X19" t="s">
        <v>4080</v>
      </c>
      <c r="AD19" t="b">
        <v>1</v>
      </c>
    </row>
    <row r="20" spans="1:30" x14ac:dyDescent="0.25">
      <c r="A20" t="s">
        <v>354</v>
      </c>
      <c r="B20" t="s">
        <v>151</v>
      </c>
      <c r="C20" t="s">
        <v>355</v>
      </c>
      <c r="D20" t="s">
        <v>209</v>
      </c>
      <c r="E20" t="s">
        <v>356</v>
      </c>
      <c r="F20" t="s">
        <v>357</v>
      </c>
      <c r="G20">
        <v>2014</v>
      </c>
      <c r="H20" t="s">
        <v>358</v>
      </c>
      <c r="I20" t="s">
        <v>359</v>
      </c>
      <c r="J20">
        <v>5</v>
      </c>
      <c r="K20" t="s">
        <v>360</v>
      </c>
      <c r="P20" t="s">
        <v>361</v>
      </c>
      <c r="Q20" t="s">
        <v>362</v>
      </c>
      <c r="R20" t="s">
        <v>363</v>
      </c>
      <c r="S20" t="s">
        <v>364</v>
      </c>
      <c r="T20" t="s">
        <v>335</v>
      </c>
      <c r="V20" t="s">
        <v>356</v>
      </c>
      <c r="W20" t="s">
        <v>245</v>
      </c>
      <c r="X20" t="s">
        <v>4080</v>
      </c>
      <c r="AB20" t="b">
        <v>1</v>
      </c>
      <c r="AD20" t="b">
        <v>0</v>
      </c>
    </row>
    <row r="21" spans="1:30" x14ac:dyDescent="0.25">
      <c r="A21" t="s">
        <v>388</v>
      </c>
      <c r="B21" t="s">
        <v>151</v>
      </c>
      <c r="C21" t="s">
        <v>389</v>
      </c>
      <c r="D21" t="s">
        <v>27</v>
      </c>
      <c r="E21" t="s">
        <v>390</v>
      </c>
      <c r="F21" t="s">
        <v>391</v>
      </c>
      <c r="G21">
        <v>2017</v>
      </c>
      <c r="H21" t="s">
        <v>392</v>
      </c>
      <c r="I21" t="s">
        <v>393</v>
      </c>
      <c r="J21">
        <v>7</v>
      </c>
      <c r="L21" t="s">
        <v>394</v>
      </c>
      <c r="M21">
        <v>81</v>
      </c>
      <c r="P21" t="s">
        <v>395</v>
      </c>
      <c r="R21" t="s">
        <v>396</v>
      </c>
      <c r="X21" t="s">
        <v>4080</v>
      </c>
      <c r="AD21" t="b">
        <v>1</v>
      </c>
    </row>
    <row r="22" spans="1:30" x14ac:dyDescent="0.25">
      <c r="A22" t="s">
        <v>397</v>
      </c>
      <c r="B22" t="s">
        <v>151</v>
      </c>
      <c r="C22" t="s">
        <v>398</v>
      </c>
      <c r="D22" t="s">
        <v>27</v>
      </c>
      <c r="E22" t="s">
        <v>399</v>
      </c>
      <c r="F22" t="s">
        <v>400</v>
      </c>
      <c r="G22">
        <v>2016</v>
      </c>
      <c r="H22" t="s">
        <v>401</v>
      </c>
      <c r="I22" t="s">
        <v>402</v>
      </c>
      <c r="J22">
        <v>7</v>
      </c>
      <c r="L22" t="s">
        <v>174</v>
      </c>
      <c r="M22" t="s">
        <v>403</v>
      </c>
      <c r="P22" t="s">
        <v>404</v>
      </c>
      <c r="R22" t="s">
        <v>405</v>
      </c>
      <c r="X22" t="s">
        <v>4080</v>
      </c>
      <c r="AD22" t="b">
        <v>1</v>
      </c>
    </row>
    <row r="23" spans="1:30" x14ac:dyDescent="0.25">
      <c r="A23" t="s">
        <v>431</v>
      </c>
      <c r="B23" t="s">
        <v>54</v>
      </c>
      <c r="C23" t="s">
        <v>432</v>
      </c>
      <c r="D23" t="s">
        <v>80</v>
      </c>
      <c r="E23" t="s">
        <v>433</v>
      </c>
      <c r="F23" t="s">
        <v>434</v>
      </c>
      <c r="G23">
        <v>2012</v>
      </c>
      <c r="H23" t="s">
        <v>435</v>
      </c>
      <c r="J23">
        <v>5</v>
      </c>
      <c r="K23" t="s">
        <v>436</v>
      </c>
      <c r="P23" t="s">
        <v>437</v>
      </c>
      <c r="Q23" t="s">
        <v>438</v>
      </c>
      <c r="R23" t="s">
        <v>439</v>
      </c>
      <c r="S23" t="s">
        <v>440</v>
      </c>
      <c r="W23" t="s">
        <v>441</v>
      </c>
      <c r="X23" t="s">
        <v>4080</v>
      </c>
      <c r="AB23" t="b">
        <v>1</v>
      </c>
      <c r="AD23" t="b">
        <v>0</v>
      </c>
    </row>
    <row r="24" spans="1:30" x14ac:dyDescent="0.25">
      <c r="A24">
        <v>4678868</v>
      </c>
      <c r="B24" t="s">
        <v>25</v>
      </c>
      <c r="C24" t="s">
        <v>451</v>
      </c>
      <c r="D24" t="s">
        <v>45</v>
      </c>
      <c r="E24" t="s">
        <v>452</v>
      </c>
      <c r="F24" t="s">
        <v>453</v>
      </c>
      <c r="G24">
        <v>2008</v>
      </c>
      <c r="H24" t="s">
        <v>454</v>
      </c>
      <c r="I24" t="s">
        <v>455</v>
      </c>
      <c r="J24">
        <v>6</v>
      </c>
      <c r="O24" t="s">
        <v>33</v>
      </c>
      <c r="P24" s="1">
        <v>42826</v>
      </c>
      <c r="S24" t="s">
        <v>456</v>
      </c>
      <c r="X24" t="s">
        <v>4080</v>
      </c>
      <c r="AD24" t="b">
        <v>1</v>
      </c>
    </row>
    <row r="25" spans="1:30" x14ac:dyDescent="0.25">
      <c r="A25" t="s">
        <v>482</v>
      </c>
      <c r="B25" t="s">
        <v>54</v>
      </c>
      <c r="C25" t="s">
        <v>483</v>
      </c>
      <c r="D25" t="s">
        <v>27</v>
      </c>
      <c r="E25" t="s">
        <v>484</v>
      </c>
      <c r="F25" t="s">
        <v>485</v>
      </c>
      <c r="G25">
        <v>2011</v>
      </c>
      <c r="H25" t="s">
        <v>486</v>
      </c>
      <c r="J25">
        <v>7</v>
      </c>
      <c r="L25" t="s">
        <v>487</v>
      </c>
      <c r="M25">
        <v>7</v>
      </c>
      <c r="N25">
        <v>1</v>
      </c>
      <c r="O25" t="s">
        <v>60</v>
      </c>
      <c r="P25" t="s">
        <v>488</v>
      </c>
      <c r="R25" t="s">
        <v>489</v>
      </c>
      <c r="X25" t="s">
        <v>4080</v>
      </c>
      <c r="AD25" t="b">
        <v>0</v>
      </c>
    </row>
    <row r="26" spans="1:30" x14ac:dyDescent="0.25">
      <c r="A26">
        <v>7383583</v>
      </c>
      <c r="B26" t="s">
        <v>25</v>
      </c>
      <c r="C26" t="s">
        <v>511</v>
      </c>
      <c r="D26" t="s">
        <v>45</v>
      </c>
      <c r="E26" t="s">
        <v>512</v>
      </c>
      <c r="F26" t="s">
        <v>513</v>
      </c>
      <c r="G26">
        <v>2015</v>
      </c>
      <c r="H26" t="s">
        <v>514</v>
      </c>
      <c r="I26" t="s">
        <v>515</v>
      </c>
      <c r="J26">
        <v>6</v>
      </c>
      <c r="O26" t="s">
        <v>124</v>
      </c>
      <c r="P26" t="s">
        <v>516</v>
      </c>
      <c r="S26" t="s">
        <v>517</v>
      </c>
      <c r="X26" t="s">
        <v>4080</v>
      </c>
      <c r="AD26" t="b">
        <v>1</v>
      </c>
    </row>
    <row r="27" spans="1:30" x14ac:dyDescent="0.25">
      <c r="A27" t="s">
        <v>518</v>
      </c>
      <c r="B27" t="s">
        <v>54</v>
      </c>
      <c r="C27" t="s">
        <v>519</v>
      </c>
      <c r="D27" t="s">
        <v>80</v>
      </c>
      <c r="E27" t="s">
        <v>520</v>
      </c>
      <c r="F27" t="s">
        <v>521</v>
      </c>
      <c r="G27">
        <v>2008</v>
      </c>
      <c r="H27" t="s">
        <v>522</v>
      </c>
      <c r="J27">
        <v>5</v>
      </c>
      <c r="K27" t="s">
        <v>523</v>
      </c>
      <c r="P27" t="s">
        <v>524</v>
      </c>
      <c r="Q27" t="s">
        <v>86</v>
      </c>
      <c r="R27" t="s">
        <v>525</v>
      </c>
      <c r="S27" t="s">
        <v>526</v>
      </c>
      <c r="V27" t="s">
        <v>527</v>
      </c>
      <c r="W27" t="s">
        <v>90</v>
      </c>
      <c r="X27" t="s">
        <v>4080</v>
      </c>
      <c r="AD27" t="b">
        <v>0</v>
      </c>
    </row>
    <row r="28" spans="1:30" x14ac:dyDescent="0.25">
      <c r="A28">
        <v>5314042</v>
      </c>
      <c r="B28" t="s">
        <v>25</v>
      </c>
      <c r="C28" t="s">
        <v>550</v>
      </c>
      <c r="D28" t="s">
        <v>45</v>
      </c>
      <c r="E28" t="s">
        <v>551</v>
      </c>
      <c r="F28" t="s">
        <v>552</v>
      </c>
      <c r="G28">
        <v>2009</v>
      </c>
      <c r="H28" t="s">
        <v>553</v>
      </c>
      <c r="I28" t="s">
        <v>554</v>
      </c>
      <c r="J28">
        <v>6</v>
      </c>
      <c r="O28" t="s">
        <v>472</v>
      </c>
      <c r="P28" s="1" t="s">
        <v>555</v>
      </c>
      <c r="S28" t="s">
        <v>556</v>
      </c>
      <c r="X28" t="s">
        <v>4080</v>
      </c>
      <c r="AD28" t="b">
        <v>1</v>
      </c>
    </row>
    <row r="29" spans="1:30" x14ac:dyDescent="0.25">
      <c r="A29">
        <v>6820867</v>
      </c>
      <c r="B29" t="s">
        <v>25</v>
      </c>
      <c r="C29" t="s">
        <v>557</v>
      </c>
      <c r="D29" t="s">
        <v>45</v>
      </c>
      <c r="E29" t="s">
        <v>558</v>
      </c>
      <c r="F29" t="s">
        <v>559</v>
      </c>
      <c r="G29">
        <v>2013</v>
      </c>
      <c r="H29" t="s">
        <v>560</v>
      </c>
      <c r="I29" t="s">
        <v>561</v>
      </c>
      <c r="J29">
        <v>6</v>
      </c>
      <c r="O29" t="s">
        <v>124</v>
      </c>
      <c r="P29" t="s">
        <v>562</v>
      </c>
      <c r="S29" t="s">
        <v>563</v>
      </c>
      <c r="X29" t="s">
        <v>4080</v>
      </c>
      <c r="AD29" t="b">
        <v>0</v>
      </c>
    </row>
    <row r="30" spans="1:30" x14ac:dyDescent="0.25">
      <c r="A30">
        <v>6269627</v>
      </c>
      <c r="B30" t="s">
        <v>25</v>
      </c>
      <c r="C30" t="s">
        <v>564</v>
      </c>
      <c r="D30" t="s">
        <v>45</v>
      </c>
      <c r="E30" t="s">
        <v>565</v>
      </c>
      <c r="F30" t="s">
        <v>566</v>
      </c>
      <c r="G30">
        <v>2012</v>
      </c>
      <c r="H30" t="s">
        <v>567</v>
      </c>
      <c r="I30" t="s">
        <v>568</v>
      </c>
      <c r="J30">
        <v>6</v>
      </c>
      <c r="O30" t="s">
        <v>430</v>
      </c>
      <c r="P30" t="s">
        <v>569</v>
      </c>
      <c r="S30" t="s">
        <v>570</v>
      </c>
      <c r="X30" t="s">
        <v>4080</v>
      </c>
      <c r="AA30" t="b">
        <v>1</v>
      </c>
      <c r="AD30" t="b">
        <v>0</v>
      </c>
    </row>
    <row r="31" spans="1:30" x14ac:dyDescent="0.25">
      <c r="A31" t="s">
        <v>571</v>
      </c>
      <c r="B31" t="s">
        <v>54</v>
      </c>
      <c r="C31" t="s">
        <v>572</v>
      </c>
      <c r="D31" t="s">
        <v>27</v>
      </c>
      <c r="E31" t="s">
        <v>573</v>
      </c>
      <c r="F31" t="s">
        <v>574</v>
      </c>
      <c r="G31">
        <v>2014</v>
      </c>
      <c r="H31" t="s">
        <v>575</v>
      </c>
      <c r="J31">
        <v>7</v>
      </c>
      <c r="L31" t="s">
        <v>576</v>
      </c>
      <c r="M31">
        <v>16</v>
      </c>
      <c r="N31">
        <v>4</v>
      </c>
      <c r="O31" t="s">
        <v>50</v>
      </c>
      <c r="P31" t="s">
        <v>577</v>
      </c>
      <c r="R31" t="s">
        <v>578</v>
      </c>
      <c r="X31" t="s">
        <v>4080</v>
      </c>
      <c r="AD31" t="b">
        <v>1</v>
      </c>
    </row>
    <row r="32" spans="1:30" x14ac:dyDescent="0.25">
      <c r="A32" t="s">
        <v>579</v>
      </c>
      <c r="B32" t="s">
        <v>54</v>
      </c>
      <c r="C32" t="s">
        <v>580</v>
      </c>
      <c r="D32" t="s">
        <v>80</v>
      </c>
      <c r="E32" t="s">
        <v>581</v>
      </c>
      <c r="F32" t="s">
        <v>582</v>
      </c>
      <c r="G32">
        <v>2012</v>
      </c>
      <c r="H32" t="s">
        <v>583</v>
      </c>
      <c r="J32">
        <v>5</v>
      </c>
      <c r="K32" t="s">
        <v>584</v>
      </c>
      <c r="P32" s="1" t="s">
        <v>585</v>
      </c>
      <c r="Q32" t="s">
        <v>86</v>
      </c>
      <c r="R32" t="s">
        <v>586</v>
      </c>
      <c r="S32" t="s">
        <v>587</v>
      </c>
      <c r="V32" t="s">
        <v>588</v>
      </c>
      <c r="W32" t="s">
        <v>90</v>
      </c>
      <c r="X32" t="s">
        <v>4080</v>
      </c>
      <c r="AD32" t="b">
        <v>1</v>
      </c>
    </row>
    <row r="33" spans="1:30" x14ac:dyDescent="0.25">
      <c r="A33" t="s">
        <v>589</v>
      </c>
      <c r="B33" t="s">
        <v>54</v>
      </c>
      <c r="C33" t="s">
        <v>590</v>
      </c>
      <c r="D33" t="s">
        <v>80</v>
      </c>
      <c r="E33" t="s">
        <v>591</v>
      </c>
      <c r="F33" t="s">
        <v>592</v>
      </c>
      <c r="G33">
        <v>2015</v>
      </c>
      <c r="H33" t="s">
        <v>593</v>
      </c>
      <c r="J33">
        <v>5</v>
      </c>
      <c r="K33" t="s">
        <v>594</v>
      </c>
      <c r="P33" t="s">
        <v>595</v>
      </c>
      <c r="Q33" t="s">
        <v>596</v>
      </c>
      <c r="R33" t="s">
        <v>597</v>
      </c>
      <c r="S33" t="s">
        <v>598</v>
      </c>
      <c r="V33" t="s">
        <v>599</v>
      </c>
      <c r="W33" t="s">
        <v>600</v>
      </c>
      <c r="X33" t="s">
        <v>4080</v>
      </c>
      <c r="AD33" t="b">
        <v>0</v>
      </c>
    </row>
    <row r="34" spans="1:30" x14ac:dyDescent="0.25">
      <c r="A34">
        <v>8016226</v>
      </c>
      <c r="B34" t="s">
        <v>25</v>
      </c>
      <c r="C34" t="s">
        <v>601</v>
      </c>
      <c r="D34" t="s">
        <v>45</v>
      </c>
      <c r="E34" t="s">
        <v>602</v>
      </c>
      <c r="F34" t="s">
        <v>603</v>
      </c>
      <c r="G34">
        <v>2017</v>
      </c>
      <c r="H34" t="s">
        <v>604</v>
      </c>
      <c r="I34" t="s">
        <v>605</v>
      </c>
      <c r="J34">
        <v>6</v>
      </c>
      <c r="O34" t="s">
        <v>68</v>
      </c>
      <c r="P34" s="1">
        <v>42887</v>
      </c>
      <c r="S34" t="s">
        <v>606</v>
      </c>
      <c r="X34" t="s">
        <v>4080</v>
      </c>
      <c r="AD34" t="b">
        <v>1</v>
      </c>
    </row>
    <row r="35" spans="1:30" x14ac:dyDescent="0.25">
      <c r="A35">
        <v>7374832</v>
      </c>
      <c r="B35" t="s">
        <v>25</v>
      </c>
      <c r="C35" t="s">
        <v>607</v>
      </c>
      <c r="D35" t="s">
        <v>27</v>
      </c>
      <c r="E35" t="s">
        <v>608</v>
      </c>
      <c r="F35" t="s">
        <v>609</v>
      </c>
      <c r="G35">
        <v>2016</v>
      </c>
      <c r="H35" t="s">
        <v>610</v>
      </c>
      <c r="I35" t="s">
        <v>611</v>
      </c>
      <c r="J35">
        <v>7</v>
      </c>
      <c r="L35" t="s">
        <v>612</v>
      </c>
      <c r="M35">
        <v>52</v>
      </c>
      <c r="N35">
        <v>1</v>
      </c>
      <c r="P35" t="s">
        <v>613</v>
      </c>
      <c r="X35" t="s">
        <v>4080</v>
      </c>
      <c r="AD35" t="b">
        <v>0</v>
      </c>
    </row>
    <row r="36" spans="1:30" x14ac:dyDescent="0.25">
      <c r="A36" t="s">
        <v>614</v>
      </c>
      <c r="B36" t="s">
        <v>54</v>
      </c>
      <c r="C36" t="s">
        <v>615</v>
      </c>
      <c r="D36" t="s">
        <v>80</v>
      </c>
      <c r="E36" t="s">
        <v>616</v>
      </c>
      <c r="F36" t="s">
        <v>617</v>
      </c>
      <c r="G36">
        <v>2012</v>
      </c>
      <c r="H36" t="s">
        <v>618</v>
      </c>
      <c r="J36">
        <v>5</v>
      </c>
      <c r="K36" t="s">
        <v>619</v>
      </c>
      <c r="P36" t="s">
        <v>620</v>
      </c>
      <c r="Q36" t="s">
        <v>86</v>
      </c>
      <c r="R36" t="s">
        <v>621</v>
      </c>
      <c r="S36" t="s">
        <v>622</v>
      </c>
      <c r="V36" t="s">
        <v>623</v>
      </c>
      <c r="W36" t="s">
        <v>90</v>
      </c>
      <c r="X36" t="s">
        <v>4080</v>
      </c>
      <c r="AD36" t="b">
        <v>1</v>
      </c>
    </row>
    <row r="37" spans="1:30" x14ac:dyDescent="0.25">
      <c r="A37">
        <v>6961841</v>
      </c>
      <c r="B37" t="s">
        <v>25</v>
      </c>
      <c r="C37" t="s">
        <v>624</v>
      </c>
      <c r="D37" t="s">
        <v>45</v>
      </c>
      <c r="E37" t="s">
        <v>625</v>
      </c>
      <c r="F37" t="s">
        <v>626</v>
      </c>
      <c r="G37">
        <v>2014</v>
      </c>
      <c r="H37" t="s">
        <v>627</v>
      </c>
      <c r="I37" t="s">
        <v>628</v>
      </c>
      <c r="J37">
        <v>6</v>
      </c>
      <c r="O37" t="s">
        <v>33</v>
      </c>
      <c r="P37" s="2" t="s">
        <v>629</v>
      </c>
      <c r="S37" t="s">
        <v>630</v>
      </c>
      <c r="X37" t="s">
        <v>4080</v>
      </c>
      <c r="AD37" t="b">
        <v>0</v>
      </c>
    </row>
    <row r="38" spans="1:30" x14ac:dyDescent="0.25">
      <c r="A38" t="s">
        <v>631</v>
      </c>
      <c r="B38" t="s">
        <v>54</v>
      </c>
      <c r="C38" t="s">
        <v>632</v>
      </c>
      <c r="D38" t="s">
        <v>80</v>
      </c>
      <c r="E38" t="s">
        <v>633</v>
      </c>
      <c r="F38" t="s">
        <v>634</v>
      </c>
      <c r="G38">
        <v>2016</v>
      </c>
      <c r="H38" t="s">
        <v>635</v>
      </c>
      <c r="J38">
        <v>5</v>
      </c>
      <c r="K38" t="s">
        <v>636</v>
      </c>
      <c r="P38" t="s">
        <v>637</v>
      </c>
      <c r="Q38" t="s">
        <v>596</v>
      </c>
      <c r="R38" t="s">
        <v>638</v>
      </c>
      <c r="S38" t="s">
        <v>639</v>
      </c>
      <c r="V38" t="s">
        <v>640</v>
      </c>
      <c r="W38" t="s">
        <v>600</v>
      </c>
      <c r="X38" t="s">
        <v>4080</v>
      </c>
      <c r="AD38" t="b">
        <v>0</v>
      </c>
    </row>
    <row r="39" spans="1:30" x14ac:dyDescent="0.25">
      <c r="A39">
        <v>7336309</v>
      </c>
      <c r="B39" t="s">
        <v>25</v>
      </c>
      <c r="C39" t="s">
        <v>641</v>
      </c>
      <c r="D39" t="s">
        <v>45</v>
      </c>
      <c r="E39" t="s">
        <v>642</v>
      </c>
      <c r="F39" t="s">
        <v>643</v>
      </c>
      <c r="G39">
        <v>2015</v>
      </c>
      <c r="H39" t="s">
        <v>644</v>
      </c>
      <c r="I39" t="s">
        <v>645</v>
      </c>
      <c r="J39">
        <v>6</v>
      </c>
      <c r="O39" t="s">
        <v>50</v>
      </c>
      <c r="P39" t="s">
        <v>646</v>
      </c>
      <c r="S39" t="s">
        <v>647</v>
      </c>
      <c r="X39" t="s">
        <v>4080</v>
      </c>
      <c r="AD39" t="b">
        <v>1</v>
      </c>
    </row>
    <row r="40" spans="1:30" x14ac:dyDescent="0.25">
      <c r="A40" t="s">
        <v>657</v>
      </c>
      <c r="B40" t="s">
        <v>54</v>
      </c>
      <c r="C40" t="s">
        <v>658</v>
      </c>
      <c r="D40" t="s">
        <v>80</v>
      </c>
      <c r="E40" t="s">
        <v>659</v>
      </c>
      <c r="F40" t="s">
        <v>660</v>
      </c>
      <c r="G40">
        <v>2010</v>
      </c>
      <c r="H40" t="s">
        <v>661</v>
      </c>
      <c r="J40">
        <v>5</v>
      </c>
      <c r="K40" t="s">
        <v>662</v>
      </c>
      <c r="P40" t="s">
        <v>663</v>
      </c>
      <c r="Q40" t="s">
        <v>86</v>
      </c>
      <c r="R40" t="s">
        <v>664</v>
      </c>
      <c r="S40" t="s">
        <v>665</v>
      </c>
      <c r="V40" t="s">
        <v>666</v>
      </c>
      <c r="W40" t="s">
        <v>90</v>
      </c>
      <c r="X40" t="s">
        <v>4080</v>
      </c>
      <c r="AD40" t="b">
        <v>0</v>
      </c>
    </row>
    <row r="41" spans="1:30" x14ac:dyDescent="0.25">
      <c r="A41">
        <v>6064506</v>
      </c>
      <c r="B41" t="s">
        <v>25</v>
      </c>
      <c r="C41" t="s">
        <v>667</v>
      </c>
      <c r="D41" t="s">
        <v>45</v>
      </c>
      <c r="E41" t="s">
        <v>668</v>
      </c>
      <c r="F41" t="s">
        <v>669</v>
      </c>
      <c r="G41">
        <v>2011</v>
      </c>
      <c r="H41" t="s">
        <v>670</v>
      </c>
      <c r="I41" t="s">
        <v>671</v>
      </c>
      <c r="J41">
        <v>6</v>
      </c>
      <c r="O41" t="s">
        <v>33</v>
      </c>
      <c r="P41" s="1">
        <v>43072</v>
      </c>
      <c r="S41" t="s">
        <v>672</v>
      </c>
      <c r="X41" t="s">
        <v>4080</v>
      </c>
      <c r="AD41" t="b">
        <v>0</v>
      </c>
    </row>
    <row r="42" spans="1:30" x14ac:dyDescent="0.25">
      <c r="A42">
        <v>7328218</v>
      </c>
      <c r="B42" t="s">
        <v>25</v>
      </c>
      <c r="C42" t="s">
        <v>704</v>
      </c>
      <c r="D42" t="s">
        <v>45</v>
      </c>
      <c r="E42" t="s">
        <v>705</v>
      </c>
      <c r="F42" t="s">
        <v>706</v>
      </c>
      <c r="G42">
        <v>2015</v>
      </c>
      <c r="H42" t="s">
        <v>707</v>
      </c>
      <c r="I42" t="s">
        <v>708</v>
      </c>
      <c r="J42">
        <v>6</v>
      </c>
      <c r="O42" t="s">
        <v>472</v>
      </c>
      <c r="P42" t="s">
        <v>709</v>
      </c>
      <c r="S42" t="s">
        <v>710</v>
      </c>
      <c r="X42" t="s">
        <v>4080</v>
      </c>
      <c r="AD42" t="b">
        <v>1</v>
      </c>
    </row>
    <row r="43" spans="1:30" x14ac:dyDescent="0.25">
      <c r="A43" t="s">
        <v>711</v>
      </c>
      <c r="B43" t="s">
        <v>712</v>
      </c>
      <c r="C43" t="s">
        <v>713</v>
      </c>
      <c r="D43" t="s">
        <v>45</v>
      </c>
      <c r="E43" t="s">
        <v>714</v>
      </c>
      <c r="F43" t="s">
        <v>715</v>
      </c>
      <c r="G43">
        <v>2010</v>
      </c>
      <c r="H43" t="s">
        <v>716</v>
      </c>
      <c r="J43">
        <v>6</v>
      </c>
      <c r="K43" t="s">
        <v>717</v>
      </c>
      <c r="M43">
        <v>7</v>
      </c>
      <c r="P43" t="s">
        <v>718</v>
      </c>
      <c r="S43" t="s">
        <v>719</v>
      </c>
      <c r="U43" t="s">
        <v>720</v>
      </c>
      <c r="V43" t="s">
        <v>721</v>
      </c>
      <c r="X43" t="s">
        <v>4080</v>
      </c>
      <c r="AD43" t="b">
        <v>0</v>
      </c>
    </row>
    <row r="44" spans="1:30" x14ac:dyDescent="0.25">
      <c r="A44" t="s">
        <v>722</v>
      </c>
      <c r="B44" t="s">
        <v>723</v>
      </c>
      <c r="C44" t="s">
        <v>724</v>
      </c>
      <c r="D44" t="s">
        <v>27</v>
      </c>
      <c r="E44" t="s">
        <v>725</v>
      </c>
      <c r="F44" t="s">
        <v>726</v>
      </c>
      <c r="G44">
        <v>2011</v>
      </c>
      <c r="H44" t="s">
        <v>727</v>
      </c>
      <c r="J44">
        <v>7</v>
      </c>
      <c r="L44" t="s">
        <v>728</v>
      </c>
      <c r="M44">
        <v>8</v>
      </c>
      <c r="N44">
        <v>2</v>
      </c>
      <c r="O44" t="s">
        <v>68</v>
      </c>
      <c r="P44" t="s">
        <v>729</v>
      </c>
      <c r="Q44" t="s">
        <v>730</v>
      </c>
      <c r="R44" t="s">
        <v>731</v>
      </c>
      <c r="W44" t="s">
        <v>723</v>
      </c>
      <c r="X44" t="s">
        <v>4080</v>
      </c>
      <c r="AD44" t="b">
        <v>0</v>
      </c>
    </row>
    <row r="45" spans="1:30" x14ac:dyDescent="0.25">
      <c r="A45">
        <v>7818327</v>
      </c>
      <c r="B45" t="s">
        <v>25</v>
      </c>
      <c r="C45" t="s">
        <v>732</v>
      </c>
      <c r="D45" t="s">
        <v>45</v>
      </c>
      <c r="E45" t="s">
        <v>733</v>
      </c>
      <c r="F45" t="s">
        <v>734</v>
      </c>
      <c r="G45">
        <v>2016</v>
      </c>
      <c r="H45" t="s">
        <v>735</v>
      </c>
      <c r="I45" t="s">
        <v>736</v>
      </c>
      <c r="J45">
        <v>6</v>
      </c>
      <c r="O45" t="s">
        <v>430</v>
      </c>
      <c r="P45" t="s">
        <v>51</v>
      </c>
      <c r="S45" t="s">
        <v>737</v>
      </c>
      <c r="X45" t="s">
        <v>4080</v>
      </c>
      <c r="AD45" t="b">
        <v>1</v>
      </c>
    </row>
    <row r="46" spans="1:30" x14ac:dyDescent="0.25">
      <c r="A46" t="s">
        <v>738</v>
      </c>
      <c r="B46" t="s">
        <v>723</v>
      </c>
      <c r="C46" t="s">
        <v>739</v>
      </c>
      <c r="D46" t="s">
        <v>45</v>
      </c>
      <c r="E46" t="s">
        <v>740</v>
      </c>
      <c r="F46" t="s">
        <v>741</v>
      </c>
      <c r="G46">
        <v>2016</v>
      </c>
      <c r="H46" t="s">
        <v>742</v>
      </c>
      <c r="I46" t="s">
        <v>743</v>
      </c>
      <c r="J46">
        <v>6</v>
      </c>
      <c r="K46" t="s">
        <v>744</v>
      </c>
      <c r="P46" t="s">
        <v>745</v>
      </c>
      <c r="Q46" t="s">
        <v>730</v>
      </c>
      <c r="R46" t="s">
        <v>746</v>
      </c>
      <c r="S46" t="s">
        <v>747</v>
      </c>
      <c r="U46" t="s">
        <v>748</v>
      </c>
      <c r="W46" t="s">
        <v>723</v>
      </c>
      <c r="X46" t="s">
        <v>4080</v>
      </c>
      <c r="AD46" t="b">
        <v>1</v>
      </c>
    </row>
    <row r="47" spans="1:30" x14ac:dyDescent="0.25">
      <c r="A47" t="s">
        <v>756</v>
      </c>
      <c r="B47" t="s">
        <v>54</v>
      </c>
      <c r="C47" t="s">
        <v>757</v>
      </c>
      <c r="D47" t="s">
        <v>27</v>
      </c>
      <c r="E47" t="s">
        <v>758</v>
      </c>
      <c r="F47" t="s">
        <v>759</v>
      </c>
      <c r="G47">
        <v>2007</v>
      </c>
      <c r="H47" t="s">
        <v>760</v>
      </c>
      <c r="J47">
        <v>7</v>
      </c>
      <c r="L47" t="s">
        <v>761</v>
      </c>
      <c r="M47">
        <v>22</v>
      </c>
      <c r="N47">
        <v>1</v>
      </c>
      <c r="O47" t="s">
        <v>124</v>
      </c>
      <c r="P47" t="s">
        <v>762</v>
      </c>
      <c r="R47" t="s">
        <v>763</v>
      </c>
      <c r="X47" t="s">
        <v>4080</v>
      </c>
      <c r="AD47" t="b">
        <v>1</v>
      </c>
    </row>
    <row r="48" spans="1:30" x14ac:dyDescent="0.25">
      <c r="A48">
        <v>7927932</v>
      </c>
      <c r="B48" t="s">
        <v>25</v>
      </c>
      <c r="C48" t="s">
        <v>783</v>
      </c>
      <c r="D48" t="s">
        <v>27</v>
      </c>
      <c r="E48" t="s">
        <v>784</v>
      </c>
      <c r="F48" t="s">
        <v>785</v>
      </c>
      <c r="G48">
        <v>2017</v>
      </c>
      <c r="H48" t="s">
        <v>786</v>
      </c>
      <c r="I48" t="s">
        <v>787</v>
      </c>
      <c r="J48">
        <v>7</v>
      </c>
      <c r="L48" t="s">
        <v>788</v>
      </c>
      <c r="M48">
        <v>21</v>
      </c>
      <c r="N48">
        <v>3</v>
      </c>
      <c r="O48" t="s">
        <v>42</v>
      </c>
      <c r="P48" t="s">
        <v>789</v>
      </c>
      <c r="X48" t="s">
        <v>4080</v>
      </c>
      <c r="AD48" t="b">
        <v>0</v>
      </c>
    </row>
    <row r="49" spans="1:30" x14ac:dyDescent="0.25">
      <c r="A49" t="s">
        <v>790</v>
      </c>
      <c r="B49" t="s">
        <v>54</v>
      </c>
      <c r="C49" t="s">
        <v>791</v>
      </c>
      <c r="D49" t="s">
        <v>80</v>
      </c>
      <c r="E49" t="s">
        <v>792</v>
      </c>
      <c r="F49" t="s">
        <v>793</v>
      </c>
      <c r="G49">
        <v>2010</v>
      </c>
      <c r="H49" t="s">
        <v>794</v>
      </c>
      <c r="J49">
        <v>5</v>
      </c>
      <c r="K49" t="s">
        <v>795</v>
      </c>
      <c r="P49" t="s">
        <v>796</v>
      </c>
      <c r="Q49" t="s">
        <v>86</v>
      </c>
      <c r="R49" t="s">
        <v>797</v>
      </c>
      <c r="S49" t="s">
        <v>798</v>
      </c>
      <c r="V49" t="s">
        <v>799</v>
      </c>
      <c r="W49" t="s">
        <v>90</v>
      </c>
      <c r="X49" t="s">
        <v>4080</v>
      </c>
      <c r="AD49" t="b">
        <v>1</v>
      </c>
    </row>
    <row r="50" spans="1:30" x14ac:dyDescent="0.25">
      <c r="A50">
        <v>4686688</v>
      </c>
      <c r="B50" t="s">
        <v>25</v>
      </c>
      <c r="C50" t="s">
        <v>800</v>
      </c>
      <c r="D50" t="s">
        <v>45</v>
      </c>
      <c r="E50" t="s">
        <v>801</v>
      </c>
      <c r="F50" t="s">
        <v>802</v>
      </c>
      <c r="G50">
        <v>2008</v>
      </c>
      <c r="H50" t="s">
        <v>803</v>
      </c>
      <c r="I50" t="s">
        <v>804</v>
      </c>
      <c r="J50">
        <v>6</v>
      </c>
      <c r="O50" t="s">
        <v>654</v>
      </c>
      <c r="P50" t="s">
        <v>805</v>
      </c>
      <c r="S50" t="s">
        <v>806</v>
      </c>
      <c r="X50" t="s">
        <v>4080</v>
      </c>
      <c r="AD50" t="b">
        <v>1</v>
      </c>
    </row>
    <row r="51" spans="1:30" x14ac:dyDescent="0.25">
      <c r="A51">
        <v>6403642</v>
      </c>
      <c r="B51" t="s">
        <v>25</v>
      </c>
      <c r="C51" t="s">
        <v>807</v>
      </c>
      <c r="D51" t="s">
        <v>27</v>
      </c>
      <c r="E51" t="s">
        <v>808</v>
      </c>
      <c r="F51" t="s">
        <v>809</v>
      </c>
      <c r="G51">
        <v>2012</v>
      </c>
      <c r="H51" t="s">
        <v>810</v>
      </c>
      <c r="I51" t="s">
        <v>811</v>
      </c>
      <c r="J51">
        <v>7</v>
      </c>
      <c r="L51" t="s">
        <v>812</v>
      </c>
      <c r="M51">
        <v>6</v>
      </c>
      <c r="N51">
        <v>6</v>
      </c>
      <c r="O51" t="s">
        <v>813</v>
      </c>
      <c r="P51" t="s">
        <v>814</v>
      </c>
      <c r="X51" t="s">
        <v>4080</v>
      </c>
      <c r="AD51" t="b">
        <v>1</v>
      </c>
    </row>
    <row r="52" spans="1:30" x14ac:dyDescent="0.25">
      <c r="A52">
        <v>6962305</v>
      </c>
      <c r="B52" t="s">
        <v>25</v>
      </c>
      <c r="C52" t="s">
        <v>827</v>
      </c>
      <c r="D52" t="s">
        <v>45</v>
      </c>
      <c r="E52" t="s">
        <v>828</v>
      </c>
      <c r="F52" t="s">
        <v>829</v>
      </c>
      <c r="G52">
        <v>2014</v>
      </c>
      <c r="H52" t="s">
        <v>830</v>
      </c>
      <c r="I52" t="s">
        <v>831</v>
      </c>
      <c r="J52">
        <v>6</v>
      </c>
      <c r="O52" t="s">
        <v>50</v>
      </c>
      <c r="P52" t="s">
        <v>832</v>
      </c>
      <c r="S52" t="s">
        <v>833</v>
      </c>
      <c r="X52" t="s">
        <v>4080</v>
      </c>
      <c r="AD52" t="b">
        <v>1</v>
      </c>
    </row>
    <row r="53" spans="1:30" x14ac:dyDescent="0.25">
      <c r="A53" t="s">
        <v>855</v>
      </c>
      <c r="B53" t="s">
        <v>151</v>
      </c>
      <c r="C53" t="s">
        <v>856</v>
      </c>
      <c r="D53" t="s">
        <v>27</v>
      </c>
      <c r="E53" t="s">
        <v>857</v>
      </c>
      <c r="F53" t="s">
        <v>858</v>
      </c>
      <c r="G53">
        <v>2010</v>
      </c>
      <c r="H53" t="s">
        <v>859</v>
      </c>
      <c r="I53" t="s">
        <v>860</v>
      </c>
      <c r="J53">
        <v>7</v>
      </c>
      <c r="L53" t="s">
        <v>157</v>
      </c>
      <c r="M53">
        <v>83</v>
      </c>
      <c r="N53">
        <v>10</v>
      </c>
      <c r="P53" t="s">
        <v>861</v>
      </c>
      <c r="R53" t="s">
        <v>862</v>
      </c>
      <c r="X53" t="s">
        <v>4080</v>
      </c>
      <c r="AD53" t="b">
        <v>0</v>
      </c>
    </row>
    <row r="54" spans="1:30" x14ac:dyDescent="0.25">
      <c r="A54" t="s">
        <v>863</v>
      </c>
      <c r="B54" t="s">
        <v>54</v>
      </c>
      <c r="C54" t="s">
        <v>864</v>
      </c>
      <c r="D54" t="s">
        <v>27</v>
      </c>
      <c r="E54" t="s">
        <v>865</v>
      </c>
      <c r="F54" t="s">
        <v>866</v>
      </c>
      <c r="G54">
        <v>2007</v>
      </c>
      <c r="H54" t="s">
        <v>867</v>
      </c>
      <c r="J54">
        <v>7</v>
      </c>
      <c r="L54" t="s">
        <v>653</v>
      </c>
      <c r="M54">
        <v>11</v>
      </c>
      <c r="N54">
        <v>4</v>
      </c>
      <c r="O54" t="s">
        <v>124</v>
      </c>
      <c r="P54" t="s">
        <v>868</v>
      </c>
      <c r="R54" t="s">
        <v>869</v>
      </c>
      <c r="X54" t="s">
        <v>4080</v>
      </c>
      <c r="AD54" t="b">
        <v>1</v>
      </c>
    </row>
    <row r="55" spans="1:30" x14ac:dyDescent="0.25">
      <c r="A55" t="s">
        <v>870</v>
      </c>
      <c r="B55" t="s">
        <v>54</v>
      </c>
      <c r="C55" t="s">
        <v>871</v>
      </c>
      <c r="D55" t="s">
        <v>80</v>
      </c>
      <c r="E55" t="s">
        <v>872</v>
      </c>
      <c r="F55" t="s">
        <v>873</v>
      </c>
      <c r="G55">
        <v>2010</v>
      </c>
      <c r="H55" t="s">
        <v>874</v>
      </c>
      <c r="J55">
        <v>5</v>
      </c>
      <c r="K55" t="s">
        <v>875</v>
      </c>
      <c r="P55" t="s">
        <v>876</v>
      </c>
      <c r="Q55" t="s">
        <v>877</v>
      </c>
      <c r="R55" t="s">
        <v>878</v>
      </c>
      <c r="S55" t="s">
        <v>879</v>
      </c>
      <c r="W55" t="s">
        <v>880</v>
      </c>
      <c r="X55" t="s">
        <v>4080</v>
      </c>
      <c r="AB55" t="b">
        <v>1</v>
      </c>
      <c r="AD55" t="b">
        <v>0</v>
      </c>
    </row>
    <row r="56" spans="1:30" x14ac:dyDescent="0.25">
      <c r="A56" t="s">
        <v>881</v>
      </c>
      <c r="B56" t="s">
        <v>54</v>
      </c>
      <c r="C56" t="s">
        <v>882</v>
      </c>
      <c r="D56" t="s">
        <v>80</v>
      </c>
      <c r="E56" t="s">
        <v>883</v>
      </c>
      <c r="F56" t="s">
        <v>884</v>
      </c>
      <c r="G56">
        <v>2015</v>
      </c>
      <c r="H56" t="s">
        <v>885</v>
      </c>
      <c r="J56">
        <v>5</v>
      </c>
      <c r="K56" t="s">
        <v>886</v>
      </c>
      <c r="P56" t="s">
        <v>887</v>
      </c>
      <c r="Q56" t="s">
        <v>888</v>
      </c>
      <c r="R56" t="s">
        <v>889</v>
      </c>
      <c r="S56" t="s">
        <v>890</v>
      </c>
      <c r="W56" t="s">
        <v>891</v>
      </c>
      <c r="X56" t="s">
        <v>4080</v>
      </c>
      <c r="AB56" t="b">
        <v>1</v>
      </c>
      <c r="AD56" t="b">
        <v>0</v>
      </c>
    </row>
    <row r="57" spans="1:30" x14ac:dyDescent="0.25">
      <c r="A57" t="s">
        <v>892</v>
      </c>
      <c r="B57" t="s">
        <v>54</v>
      </c>
      <c r="C57" t="s">
        <v>893</v>
      </c>
      <c r="D57" t="s">
        <v>27</v>
      </c>
      <c r="E57" t="s">
        <v>894</v>
      </c>
      <c r="F57" t="s">
        <v>895</v>
      </c>
      <c r="G57">
        <v>2017</v>
      </c>
      <c r="H57" t="s">
        <v>896</v>
      </c>
      <c r="J57">
        <v>7</v>
      </c>
      <c r="L57" t="s">
        <v>897</v>
      </c>
      <c r="O57" t="s">
        <v>502</v>
      </c>
      <c r="R57" t="s">
        <v>898</v>
      </c>
      <c r="X57" t="s">
        <v>4080</v>
      </c>
      <c r="AD57" t="b">
        <v>0</v>
      </c>
    </row>
    <row r="58" spans="1:30" x14ac:dyDescent="0.25">
      <c r="A58" t="s">
        <v>899</v>
      </c>
      <c r="B58" t="s">
        <v>151</v>
      </c>
      <c r="C58" t="s">
        <v>900</v>
      </c>
      <c r="D58" t="s">
        <v>27</v>
      </c>
      <c r="E58" t="s">
        <v>901</v>
      </c>
      <c r="F58" t="s">
        <v>902</v>
      </c>
      <c r="G58">
        <v>2012</v>
      </c>
      <c r="H58" t="s">
        <v>903</v>
      </c>
      <c r="I58" t="s">
        <v>904</v>
      </c>
      <c r="J58">
        <v>7</v>
      </c>
      <c r="L58" t="s">
        <v>313</v>
      </c>
      <c r="M58">
        <v>58</v>
      </c>
      <c r="N58" t="s">
        <v>905</v>
      </c>
      <c r="P58" t="s">
        <v>906</v>
      </c>
      <c r="R58" t="s">
        <v>907</v>
      </c>
      <c r="X58" t="s">
        <v>4080</v>
      </c>
      <c r="AD58" t="b">
        <v>0</v>
      </c>
    </row>
    <row r="59" spans="1:30" x14ac:dyDescent="0.25">
      <c r="A59">
        <v>6416747</v>
      </c>
      <c r="B59" t="s">
        <v>25</v>
      </c>
      <c r="C59" t="s">
        <v>908</v>
      </c>
      <c r="D59" t="s">
        <v>45</v>
      </c>
      <c r="E59" t="s">
        <v>909</v>
      </c>
      <c r="F59" t="s">
        <v>910</v>
      </c>
      <c r="G59">
        <v>2012</v>
      </c>
      <c r="H59" t="s">
        <v>911</v>
      </c>
      <c r="I59" t="s">
        <v>912</v>
      </c>
      <c r="J59">
        <v>6</v>
      </c>
      <c r="O59" t="s">
        <v>124</v>
      </c>
      <c r="P59" s="1">
        <v>42887</v>
      </c>
      <c r="S59" t="s">
        <v>913</v>
      </c>
      <c r="X59" t="s">
        <v>4080</v>
      </c>
      <c r="AD59" t="b">
        <v>0</v>
      </c>
    </row>
    <row r="60" spans="1:30" x14ac:dyDescent="0.25">
      <c r="A60" t="s">
        <v>914</v>
      </c>
      <c r="B60" t="s">
        <v>54</v>
      </c>
      <c r="C60" t="s">
        <v>915</v>
      </c>
      <c r="D60" t="s">
        <v>27</v>
      </c>
      <c r="E60" t="s">
        <v>916</v>
      </c>
      <c r="F60" t="s">
        <v>917</v>
      </c>
      <c r="G60">
        <v>2008</v>
      </c>
      <c r="H60" t="s">
        <v>918</v>
      </c>
      <c r="J60">
        <v>7</v>
      </c>
      <c r="L60" t="s">
        <v>897</v>
      </c>
      <c r="M60">
        <v>36</v>
      </c>
      <c r="N60">
        <v>1</v>
      </c>
      <c r="O60" t="s">
        <v>541</v>
      </c>
      <c r="P60" t="s">
        <v>919</v>
      </c>
      <c r="R60" t="s">
        <v>920</v>
      </c>
      <c r="X60" t="s">
        <v>4080</v>
      </c>
      <c r="AD60" t="b">
        <v>1</v>
      </c>
    </row>
    <row r="61" spans="1:30" x14ac:dyDescent="0.25">
      <c r="A61" t="s">
        <v>921</v>
      </c>
      <c r="B61" t="s">
        <v>54</v>
      </c>
      <c r="C61" t="s">
        <v>922</v>
      </c>
      <c r="D61" t="s">
        <v>27</v>
      </c>
      <c r="E61" t="s">
        <v>923</v>
      </c>
      <c r="F61" t="s">
        <v>924</v>
      </c>
      <c r="G61">
        <v>2008</v>
      </c>
      <c r="H61" t="s">
        <v>925</v>
      </c>
      <c r="J61">
        <v>7</v>
      </c>
      <c r="L61" t="s">
        <v>926</v>
      </c>
      <c r="M61">
        <v>15</v>
      </c>
      <c r="N61">
        <v>2</v>
      </c>
      <c r="O61" t="s">
        <v>685</v>
      </c>
      <c r="P61" t="s">
        <v>927</v>
      </c>
      <c r="R61" t="s">
        <v>928</v>
      </c>
      <c r="X61" t="s">
        <v>4080</v>
      </c>
      <c r="AD61" t="b">
        <v>0</v>
      </c>
    </row>
    <row r="62" spans="1:30" x14ac:dyDescent="0.25">
      <c r="A62">
        <v>4724900</v>
      </c>
      <c r="B62" t="s">
        <v>25</v>
      </c>
      <c r="C62" t="s">
        <v>929</v>
      </c>
      <c r="D62" t="s">
        <v>45</v>
      </c>
      <c r="E62" t="s">
        <v>930</v>
      </c>
      <c r="F62" t="s">
        <v>931</v>
      </c>
      <c r="G62">
        <v>2008</v>
      </c>
      <c r="H62" t="s">
        <v>932</v>
      </c>
      <c r="I62" t="s">
        <v>933</v>
      </c>
      <c r="J62">
        <v>6</v>
      </c>
      <c r="O62" t="s">
        <v>934</v>
      </c>
      <c r="P62" t="s">
        <v>935</v>
      </c>
      <c r="S62" t="s">
        <v>936</v>
      </c>
      <c r="X62" t="s">
        <v>4080</v>
      </c>
      <c r="AD62" t="b">
        <v>0</v>
      </c>
    </row>
    <row r="63" spans="1:30" x14ac:dyDescent="0.25">
      <c r="A63">
        <v>4542057</v>
      </c>
      <c r="B63" t="s">
        <v>25</v>
      </c>
      <c r="C63" t="s">
        <v>944</v>
      </c>
      <c r="D63" t="s">
        <v>45</v>
      </c>
      <c r="E63" t="s">
        <v>945</v>
      </c>
      <c r="F63" t="s">
        <v>946</v>
      </c>
      <c r="G63">
        <v>2008</v>
      </c>
      <c r="H63" t="s">
        <v>947</v>
      </c>
      <c r="I63" t="s">
        <v>948</v>
      </c>
      <c r="J63">
        <v>6</v>
      </c>
      <c r="O63" t="s">
        <v>42</v>
      </c>
      <c r="P63" t="s">
        <v>949</v>
      </c>
      <c r="S63" t="s">
        <v>950</v>
      </c>
      <c r="X63" t="s">
        <v>4080</v>
      </c>
      <c r="AD63" t="b">
        <v>1</v>
      </c>
    </row>
    <row r="64" spans="1:30" x14ac:dyDescent="0.25">
      <c r="A64">
        <v>6651056</v>
      </c>
      <c r="B64" t="s">
        <v>25</v>
      </c>
      <c r="C64" t="s">
        <v>951</v>
      </c>
      <c r="D64" t="s">
        <v>45</v>
      </c>
      <c r="E64" t="s">
        <v>952</v>
      </c>
      <c r="F64" t="s">
        <v>953</v>
      </c>
      <c r="G64">
        <v>2013</v>
      </c>
      <c r="H64" t="s">
        <v>954</v>
      </c>
      <c r="I64" t="s">
        <v>955</v>
      </c>
      <c r="J64">
        <v>6</v>
      </c>
      <c r="O64" t="s">
        <v>42</v>
      </c>
      <c r="P64" t="s">
        <v>956</v>
      </c>
      <c r="S64" t="s">
        <v>957</v>
      </c>
      <c r="X64" t="s">
        <v>4080</v>
      </c>
      <c r="AD64" t="b">
        <v>0</v>
      </c>
    </row>
    <row r="65" spans="1:30" x14ac:dyDescent="0.25">
      <c r="A65">
        <v>7544009</v>
      </c>
      <c r="B65" t="s">
        <v>25</v>
      </c>
      <c r="C65" t="s">
        <v>958</v>
      </c>
      <c r="D65" t="s">
        <v>45</v>
      </c>
      <c r="E65" t="s">
        <v>959</v>
      </c>
      <c r="F65" t="s">
        <v>960</v>
      </c>
      <c r="G65">
        <v>2016</v>
      </c>
      <c r="H65" t="s">
        <v>961</v>
      </c>
      <c r="I65" t="s">
        <v>962</v>
      </c>
      <c r="J65">
        <v>6</v>
      </c>
      <c r="O65" t="s">
        <v>430</v>
      </c>
      <c r="P65" s="1" t="s">
        <v>963</v>
      </c>
      <c r="S65" t="s">
        <v>964</v>
      </c>
      <c r="X65" t="s">
        <v>4080</v>
      </c>
      <c r="AD65" t="b">
        <v>0</v>
      </c>
    </row>
    <row r="66" spans="1:30" x14ac:dyDescent="0.25">
      <c r="A66">
        <v>5302678</v>
      </c>
      <c r="B66" t="s">
        <v>25</v>
      </c>
      <c r="C66" t="s">
        <v>965</v>
      </c>
      <c r="D66" t="s">
        <v>45</v>
      </c>
      <c r="E66" t="s">
        <v>966</v>
      </c>
      <c r="F66" t="s">
        <v>967</v>
      </c>
      <c r="G66">
        <v>2009</v>
      </c>
      <c r="H66" t="s">
        <v>968</v>
      </c>
      <c r="I66" t="s">
        <v>969</v>
      </c>
      <c r="J66">
        <v>6</v>
      </c>
      <c r="O66" t="s">
        <v>472</v>
      </c>
      <c r="P66" s="1">
        <v>42826</v>
      </c>
      <c r="S66" t="s">
        <v>970</v>
      </c>
      <c r="X66" t="s">
        <v>4080</v>
      </c>
      <c r="AD66" t="b">
        <v>1</v>
      </c>
    </row>
    <row r="67" spans="1:30" x14ac:dyDescent="0.25">
      <c r="A67" t="s">
        <v>971</v>
      </c>
      <c r="B67" t="s">
        <v>54</v>
      </c>
      <c r="C67" t="s">
        <v>972</v>
      </c>
      <c r="D67" t="s">
        <v>80</v>
      </c>
      <c r="E67" t="s">
        <v>973</v>
      </c>
      <c r="F67" t="s">
        <v>974</v>
      </c>
      <c r="G67">
        <v>2012</v>
      </c>
      <c r="H67" t="s">
        <v>975</v>
      </c>
      <c r="J67">
        <v>5</v>
      </c>
      <c r="K67" t="s">
        <v>976</v>
      </c>
      <c r="P67" t="s">
        <v>977</v>
      </c>
      <c r="Q67" t="s">
        <v>86</v>
      </c>
      <c r="R67" t="s">
        <v>978</v>
      </c>
      <c r="S67" t="s">
        <v>979</v>
      </c>
      <c r="V67" t="s">
        <v>980</v>
      </c>
      <c r="W67" t="s">
        <v>90</v>
      </c>
      <c r="X67" t="s">
        <v>4080</v>
      </c>
      <c r="AD67" t="b">
        <v>0</v>
      </c>
    </row>
    <row r="68" spans="1:30" x14ac:dyDescent="0.25">
      <c r="A68" t="s">
        <v>1001</v>
      </c>
      <c r="B68" t="s">
        <v>54</v>
      </c>
      <c r="C68" t="s">
        <v>1002</v>
      </c>
      <c r="D68" t="s">
        <v>27</v>
      </c>
      <c r="E68" t="s">
        <v>1003</v>
      </c>
      <c r="F68" t="s">
        <v>1004</v>
      </c>
      <c r="G68">
        <v>2014</v>
      </c>
      <c r="H68" t="s">
        <v>1005</v>
      </c>
      <c r="J68">
        <v>7</v>
      </c>
      <c r="L68" t="s">
        <v>1006</v>
      </c>
      <c r="M68">
        <v>75</v>
      </c>
      <c r="N68">
        <v>2</v>
      </c>
      <c r="O68" t="s">
        <v>42</v>
      </c>
      <c r="P68" s="1" t="s">
        <v>1007</v>
      </c>
      <c r="R68" t="s">
        <v>1008</v>
      </c>
      <c r="X68" t="s">
        <v>4080</v>
      </c>
      <c r="AD68" t="b">
        <v>1</v>
      </c>
    </row>
    <row r="69" spans="1:30" x14ac:dyDescent="0.25">
      <c r="A69" t="s">
        <v>1009</v>
      </c>
      <c r="B69" t="s">
        <v>54</v>
      </c>
      <c r="C69" t="s">
        <v>1010</v>
      </c>
      <c r="D69" t="s">
        <v>80</v>
      </c>
      <c r="E69" t="s">
        <v>1011</v>
      </c>
      <c r="F69" t="s">
        <v>1012</v>
      </c>
      <c r="G69">
        <v>2009</v>
      </c>
      <c r="H69" t="s">
        <v>1013</v>
      </c>
      <c r="J69">
        <v>5</v>
      </c>
      <c r="K69" t="s">
        <v>1014</v>
      </c>
      <c r="P69" t="s">
        <v>1015</v>
      </c>
      <c r="Q69" t="s">
        <v>86</v>
      </c>
      <c r="R69" t="s">
        <v>1016</v>
      </c>
      <c r="S69" t="s">
        <v>1017</v>
      </c>
      <c r="V69" t="s">
        <v>1018</v>
      </c>
      <c r="W69" t="s">
        <v>90</v>
      </c>
      <c r="X69" t="s">
        <v>4080</v>
      </c>
      <c r="AD69" t="b">
        <v>1</v>
      </c>
    </row>
    <row r="70" spans="1:30" x14ac:dyDescent="0.25">
      <c r="A70">
        <v>4397184</v>
      </c>
      <c r="B70" t="s">
        <v>25</v>
      </c>
      <c r="C70" t="s">
        <v>1039</v>
      </c>
      <c r="D70" t="s">
        <v>27</v>
      </c>
      <c r="E70" t="s">
        <v>1040</v>
      </c>
      <c r="F70" t="s">
        <v>1041</v>
      </c>
      <c r="G70">
        <v>2007</v>
      </c>
      <c r="H70" t="s">
        <v>1042</v>
      </c>
      <c r="I70" t="s">
        <v>1043</v>
      </c>
      <c r="J70">
        <v>7</v>
      </c>
      <c r="L70" t="s">
        <v>548</v>
      </c>
      <c r="M70">
        <v>24</v>
      </c>
      <c r="N70">
        <v>6</v>
      </c>
      <c r="O70" t="s">
        <v>654</v>
      </c>
      <c r="P70" t="s">
        <v>1044</v>
      </c>
      <c r="X70" t="s">
        <v>4080</v>
      </c>
      <c r="AD70" t="b">
        <v>0</v>
      </c>
    </row>
    <row r="71" spans="1:30" x14ac:dyDescent="0.25">
      <c r="A71" t="s">
        <v>1066</v>
      </c>
      <c r="B71" t="s">
        <v>54</v>
      </c>
      <c r="C71" t="s">
        <v>1067</v>
      </c>
      <c r="D71" t="s">
        <v>80</v>
      </c>
      <c r="E71" t="s">
        <v>1068</v>
      </c>
      <c r="F71" t="s">
        <v>1069</v>
      </c>
      <c r="G71">
        <v>2011</v>
      </c>
      <c r="H71" t="s">
        <v>1070</v>
      </c>
      <c r="J71">
        <v>5</v>
      </c>
      <c r="K71" t="s">
        <v>1071</v>
      </c>
      <c r="P71" t="s">
        <v>1072</v>
      </c>
      <c r="Q71" t="s">
        <v>413</v>
      </c>
      <c r="R71" t="s">
        <v>1073</v>
      </c>
      <c r="S71" t="s">
        <v>1074</v>
      </c>
      <c r="W71" t="s">
        <v>416</v>
      </c>
      <c r="X71" t="s">
        <v>4080</v>
      </c>
      <c r="AB71" t="b">
        <v>1</v>
      </c>
      <c r="AD71" t="b">
        <v>0</v>
      </c>
    </row>
    <row r="72" spans="1:30" x14ac:dyDescent="0.25">
      <c r="A72" t="s">
        <v>1075</v>
      </c>
      <c r="B72" t="s">
        <v>54</v>
      </c>
      <c r="C72" t="s">
        <v>1076</v>
      </c>
      <c r="D72" t="s">
        <v>80</v>
      </c>
      <c r="E72" t="s">
        <v>1077</v>
      </c>
      <c r="F72" t="s">
        <v>1078</v>
      </c>
      <c r="G72">
        <v>2012</v>
      </c>
      <c r="H72" t="s">
        <v>1079</v>
      </c>
      <c r="J72">
        <v>5</v>
      </c>
      <c r="K72" t="s">
        <v>1080</v>
      </c>
      <c r="P72" t="s">
        <v>1081</v>
      </c>
      <c r="Q72" t="s">
        <v>86</v>
      </c>
      <c r="R72" t="s">
        <v>1082</v>
      </c>
      <c r="S72" t="s">
        <v>1083</v>
      </c>
      <c r="V72" t="s">
        <v>1084</v>
      </c>
      <c r="W72" t="s">
        <v>90</v>
      </c>
      <c r="X72" t="s">
        <v>4080</v>
      </c>
      <c r="AD72" t="b">
        <v>0</v>
      </c>
    </row>
    <row r="73" spans="1:30" x14ac:dyDescent="0.25">
      <c r="A73">
        <v>6549920</v>
      </c>
      <c r="B73" t="s">
        <v>25</v>
      </c>
      <c r="C73" t="s">
        <v>1095</v>
      </c>
      <c r="D73" t="s">
        <v>45</v>
      </c>
      <c r="E73" t="s">
        <v>1096</v>
      </c>
      <c r="F73" t="s">
        <v>1097</v>
      </c>
      <c r="G73">
        <v>2013</v>
      </c>
      <c r="H73" t="s">
        <v>1098</v>
      </c>
      <c r="I73" t="s">
        <v>1099</v>
      </c>
      <c r="J73">
        <v>6</v>
      </c>
      <c r="O73" t="s">
        <v>934</v>
      </c>
      <c r="P73" t="s">
        <v>1100</v>
      </c>
      <c r="S73" t="s">
        <v>1101</v>
      </c>
      <c r="X73" t="s">
        <v>4080</v>
      </c>
      <c r="AD73" t="b">
        <v>1</v>
      </c>
    </row>
    <row r="74" spans="1:30" x14ac:dyDescent="0.25">
      <c r="A74">
        <v>4239012</v>
      </c>
      <c r="B74" t="s">
        <v>25</v>
      </c>
      <c r="C74" t="s">
        <v>1102</v>
      </c>
      <c r="D74" t="s">
        <v>45</v>
      </c>
      <c r="E74" t="s">
        <v>1103</v>
      </c>
      <c r="F74" t="s">
        <v>1104</v>
      </c>
      <c r="G74">
        <v>2007</v>
      </c>
      <c r="H74" t="s">
        <v>1105</v>
      </c>
      <c r="I74" t="s">
        <v>1106</v>
      </c>
      <c r="J74">
        <v>6</v>
      </c>
      <c r="O74" t="s">
        <v>934</v>
      </c>
      <c r="P74" t="s">
        <v>1107</v>
      </c>
      <c r="S74" t="s">
        <v>1108</v>
      </c>
      <c r="X74" t="s">
        <v>4080</v>
      </c>
      <c r="AD74" t="b">
        <v>1</v>
      </c>
    </row>
    <row r="75" spans="1:30" x14ac:dyDescent="0.25">
      <c r="A75">
        <v>6651023</v>
      </c>
      <c r="B75" t="s">
        <v>25</v>
      </c>
      <c r="C75" t="s">
        <v>1109</v>
      </c>
      <c r="D75" t="s">
        <v>45</v>
      </c>
      <c r="E75" t="s">
        <v>1110</v>
      </c>
      <c r="F75" t="s">
        <v>1111</v>
      </c>
      <c r="G75">
        <v>2013</v>
      </c>
      <c r="H75" t="s">
        <v>1112</v>
      </c>
      <c r="I75" t="s">
        <v>1113</v>
      </c>
      <c r="J75">
        <v>6</v>
      </c>
      <c r="O75" t="s">
        <v>42</v>
      </c>
      <c r="P75" t="s">
        <v>1114</v>
      </c>
      <c r="S75" t="s">
        <v>957</v>
      </c>
      <c r="X75" t="s">
        <v>4080</v>
      </c>
      <c r="AD75" t="b">
        <v>1</v>
      </c>
    </row>
    <row r="76" spans="1:30" x14ac:dyDescent="0.25">
      <c r="A76">
        <v>5775121</v>
      </c>
      <c r="B76" t="s">
        <v>25</v>
      </c>
      <c r="C76" t="s">
        <v>1129</v>
      </c>
      <c r="D76" t="s">
        <v>45</v>
      </c>
      <c r="E76" t="s">
        <v>1130</v>
      </c>
      <c r="F76" t="s">
        <v>1131</v>
      </c>
      <c r="G76">
        <v>2010</v>
      </c>
      <c r="H76" t="s">
        <v>1132</v>
      </c>
      <c r="I76" t="s">
        <v>1133</v>
      </c>
      <c r="J76">
        <v>6</v>
      </c>
      <c r="O76" t="s">
        <v>472</v>
      </c>
      <c r="P76" s="1">
        <v>42887</v>
      </c>
      <c r="S76" t="s">
        <v>1134</v>
      </c>
      <c r="X76" t="s">
        <v>4080</v>
      </c>
      <c r="AD76" t="b">
        <v>0</v>
      </c>
    </row>
    <row r="77" spans="1:30" x14ac:dyDescent="0.25">
      <c r="A77">
        <v>6926617</v>
      </c>
      <c r="B77" t="s">
        <v>25</v>
      </c>
      <c r="C77" t="s">
        <v>1147</v>
      </c>
      <c r="D77" t="s">
        <v>45</v>
      </c>
      <c r="E77" t="s">
        <v>1148</v>
      </c>
      <c r="F77" t="s">
        <v>1149</v>
      </c>
      <c r="G77">
        <v>2014</v>
      </c>
      <c r="H77" t="s">
        <v>1150</v>
      </c>
      <c r="I77" t="s">
        <v>1151</v>
      </c>
      <c r="J77">
        <v>6</v>
      </c>
      <c r="O77" t="s">
        <v>50</v>
      </c>
      <c r="P77" t="s">
        <v>1152</v>
      </c>
      <c r="S77" t="s">
        <v>1153</v>
      </c>
      <c r="X77" t="s">
        <v>4080</v>
      </c>
      <c r="AD77" t="b">
        <v>1</v>
      </c>
    </row>
    <row r="78" spans="1:30" x14ac:dyDescent="0.25">
      <c r="A78" t="s">
        <v>1162</v>
      </c>
      <c r="B78" t="s">
        <v>54</v>
      </c>
      <c r="C78" t="s">
        <v>1163</v>
      </c>
      <c r="D78" t="s">
        <v>80</v>
      </c>
      <c r="E78" t="s">
        <v>1164</v>
      </c>
      <c r="F78" t="s">
        <v>1165</v>
      </c>
      <c r="G78">
        <v>2010</v>
      </c>
      <c r="H78" t="s">
        <v>1166</v>
      </c>
      <c r="J78">
        <v>5</v>
      </c>
      <c r="K78" t="s">
        <v>1167</v>
      </c>
      <c r="P78" t="s">
        <v>1168</v>
      </c>
      <c r="Q78" t="s">
        <v>86</v>
      </c>
      <c r="R78" t="s">
        <v>1169</v>
      </c>
      <c r="S78" t="s">
        <v>1170</v>
      </c>
      <c r="V78" t="s">
        <v>1171</v>
      </c>
      <c r="W78" t="s">
        <v>90</v>
      </c>
      <c r="X78" t="s">
        <v>4080</v>
      </c>
      <c r="AD78" t="b">
        <v>0</v>
      </c>
    </row>
    <row r="79" spans="1:30" x14ac:dyDescent="0.25">
      <c r="A79">
        <v>6122018</v>
      </c>
      <c r="B79" t="s">
        <v>25</v>
      </c>
      <c r="C79" t="s">
        <v>1182</v>
      </c>
      <c r="D79" t="s">
        <v>27</v>
      </c>
      <c r="E79" t="s">
        <v>1183</v>
      </c>
      <c r="F79" t="s">
        <v>1184</v>
      </c>
      <c r="G79">
        <v>2012</v>
      </c>
      <c r="H79" t="s">
        <v>1185</v>
      </c>
      <c r="I79" t="s">
        <v>1186</v>
      </c>
      <c r="J79">
        <v>7</v>
      </c>
      <c r="L79" t="s">
        <v>1187</v>
      </c>
      <c r="M79">
        <v>23</v>
      </c>
      <c r="N79">
        <v>8</v>
      </c>
      <c r="O79" t="s">
        <v>50</v>
      </c>
      <c r="P79" t="s">
        <v>1188</v>
      </c>
      <c r="X79" t="s">
        <v>4080</v>
      </c>
      <c r="AD79" t="b">
        <v>0</v>
      </c>
    </row>
    <row r="80" spans="1:30" x14ac:dyDescent="0.25">
      <c r="A80" t="s">
        <v>1189</v>
      </c>
      <c r="B80" t="s">
        <v>151</v>
      </c>
      <c r="C80" t="s">
        <v>1190</v>
      </c>
      <c r="D80" t="s">
        <v>27</v>
      </c>
      <c r="E80" t="s">
        <v>1191</v>
      </c>
      <c r="F80" t="s">
        <v>1192</v>
      </c>
      <c r="G80">
        <v>2013</v>
      </c>
      <c r="H80" t="s">
        <v>1193</v>
      </c>
      <c r="I80" t="s">
        <v>1194</v>
      </c>
      <c r="J80">
        <v>7</v>
      </c>
      <c r="L80" t="s">
        <v>174</v>
      </c>
      <c r="M80">
        <v>37</v>
      </c>
      <c r="N80">
        <v>2</v>
      </c>
      <c r="P80" t="s">
        <v>1195</v>
      </c>
      <c r="R80" t="s">
        <v>1196</v>
      </c>
      <c r="X80" t="s">
        <v>4080</v>
      </c>
      <c r="AD80" t="b">
        <v>1</v>
      </c>
    </row>
    <row r="81" spans="1:30" x14ac:dyDescent="0.25">
      <c r="A81">
        <v>7515633</v>
      </c>
      <c r="B81" t="s">
        <v>25</v>
      </c>
      <c r="C81" t="s">
        <v>1207</v>
      </c>
      <c r="D81" t="s">
        <v>45</v>
      </c>
      <c r="E81" t="s">
        <v>1208</v>
      </c>
      <c r="F81" t="s">
        <v>1209</v>
      </c>
      <c r="G81">
        <v>2016</v>
      </c>
      <c r="H81" t="s">
        <v>1210</v>
      </c>
      <c r="I81" t="s">
        <v>1211</v>
      </c>
      <c r="J81">
        <v>6</v>
      </c>
      <c r="O81" t="s">
        <v>42</v>
      </c>
      <c r="P81" t="s">
        <v>1212</v>
      </c>
      <c r="S81" t="s">
        <v>1213</v>
      </c>
      <c r="X81" t="s">
        <v>4080</v>
      </c>
      <c r="AD81" t="b">
        <v>1</v>
      </c>
    </row>
    <row r="82" spans="1:30" x14ac:dyDescent="0.25">
      <c r="A82">
        <v>7925596</v>
      </c>
      <c r="B82" t="s">
        <v>25</v>
      </c>
      <c r="C82" t="s">
        <v>1214</v>
      </c>
      <c r="D82" t="s">
        <v>45</v>
      </c>
      <c r="E82" t="s">
        <v>1215</v>
      </c>
      <c r="F82" t="s">
        <v>1216</v>
      </c>
      <c r="G82">
        <v>2017</v>
      </c>
      <c r="H82" t="s">
        <v>1217</v>
      </c>
      <c r="I82" t="s">
        <v>1218</v>
      </c>
      <c r="J82">
        <v>6</v>
      </c>
      <c r="O82" t="s">
        <v>1219</v>
      </c>
      <c r="P82" s="1">
        <v>42887</v>
      </c>
      <c r="S82" t="s">
        <v>1220</v>
      </c>
      <c r="X82" t="s">
        <v>4080</v>
      </c>
      <c r="AD82" t="b">
        <v>1</v>
      </c>
    </row>
    <row r="83" spans="1:30" x14ac:dyDescent="0.25">
      <c r="A83">
        <v>7937791</v>
      </c>
      <c r="B83" t="s">
        <v>25</v>
      </c>
      <c r="C83" t="s">
        <v>1231</v>
      </c>
      <c r="D83" t="s">
        <v>27</v>
      </c>
      <c r="E83" t="s">
        <v>1232</v>
      </c>
      <c r="F83" t="s">
        <v>1233</v>
      </c>
      <c r="G83">
        <v>2017</v>
      </c>
      <c r="H83" t="s">
        <v>1234</v>
      </c>
      <c r="I83" t="s">
        <v>1235</v>
      </c>
      <c r="J83">
        <v>7</v>
      </c>
      <c r="L83" t="s">
        <v>1236</v>
      </c>
      <c r="M83">
        <v>5</v>
      </c>
      <c r="P83" t="s">
        <v>1237</v>
      </c>
      <c r="X83" t="s">
        <v>4080</v>
      </c>
      <c r="AD83" t="b">
        <v>0</v>
      </c>
    </row>
    <row r="84" spans="1:30" x14ac:dyDescent="0.25">
      <c r="A84">
        <v>7983156</v>
      </c>
      <c r="B84" t="s">
        <v>25</v>
      </c>
      <c r="C84" t="s">
        <v>1246</v>
      </c>
      <c r="D84" t="s">
        <v>45</v>
      </c>
      <c r="E84" t="s">
        <v>1247</v>
      </c>
      <c r="F84" t="s">
        <v>1248</v>
      </c>
      <c r="G84">
        <v>2017</v>
      </c>
      <c r="H84" t="s">
        <v>1249</v>
      </c>
      <c r="I84" t="s">
        <v>1250</v>
      </c>
      <c r="J84">
        <v>6</v>
      </c>
      <c r="O84" t="s">
        <v>76</v>
      </c>
      <c r="P84" t="s">
        <v>1251</v>
      </c>
      <c r="S84" t="s">
        <v>1252</v>
      </c>
      <c r="X84" t="s">
        <v>4080</v>
      </c>
      <c r="AD84" t="b">
        <v>1</v>
      </c>
    </row>
    <row r="85" spans="1:30" x14ac:dyDescent="0.25">
      <c r="A85" t="s">
        <v>1276</v>
      </c>
      <c r="B85" t="s">
        <v>54</v>
      </c>
      <c r="C85" t="s">
        <v>1277</v>
      </c>
      <c r="D85" t="s">
        <v>80</v>
      </c>
      <c r="E85" t="s">
        <v>1278</v>
      </c>
      <c r="F85" t="s">
        <v>1279</v>
      </c>
      <c r="G85">
        <v>2010</v>
      </c>
      <c r="H85" t="s">
        <v>1280</v>
      </c>
      <c r="J85">
        <v>5</v>
      </c>
      <c r="K85" t="s">
        <v>1281</v>
      </c>
      <c r="P85" t="s">
        <v>1282</v>
      </c>
      <c r="Q85" t="s">
        <v>413</v>
      </c>
      <c r="R85" t="s">
        <v>1283</v>
      </c>
      <c r="S85" t="s">
        <v>1284</v>
      </c>
      <c r="V85" t="s">
        <v>1285</v>
      </c>
      <c r="W85" t="s">
        <v>416</v>
      </c>
      <c r="X85" t="s">
        <v>4080</v>
      </c>
      <c r="AD85" t="b">
        <v>0</v>
      </c>
    </row>
    <row r="86" spans="1:30" x14ac:dyDescent="0.25">
      <c r="A86">
        <v>4536359</v>
      </c>
      <c r="B86" t="s">
        <v>25</v>
      </c>
      <c r="C86" t="s">
        <v>1304</v>
      </c>
      <c r="D86" t="s">
        <v>45</v>
      </c>
      <c r="E86" t="s">
        <v>1305</v>
      </c>
      <c r="F86" t="s">
        <v>1306</v>
      </c>
      <c r="G86">
        <v>2008</v>
      </c>
      <c r="H86" t="s">
        <v>1307</v>
      </c>
      <c r="I86" t="s">
        <v>1308</v>
      </c>
      <c r="J86">
        <v>6</v>
      </c>
      <c r="O86" t="s">
        <v>934</v>
      </c>
      <c r="P86" s="1">
        <v>42948</v>
      </c>
      <c r="S86" t="s">
        <v>1309</v>
      </c>
      <c r="X86" t="s">
        <v>4080</v>
      </c>
      <c r="AD86" t="b">
        <v>0</v>
      </c>
    </row>
    <row r="87" spans="1:30" x14ac:dyDescent="0.25">
      <c r="A87" t="s">
        <v>1336</v>
      </c>
      <c r="B87" t="s">
        <v>186</v>
      </c>
      <c r="C87" t="s">
        <v>1329</v>
      </c>
      <c r="D87" t="s">
        <v>27</v>
      </c>
      <c r="E87" t="s">
        <v>1337</v>
      </c>
      <c r="F87" t="s">
        <v>1338</v>
      </c>
      <c r="G87">
        <v>2010</v>
      </c>
      <c r="H87" t="s">
        <v>1339</v>
      </c>
      <c r="J87">
        <v>7</v>
      </c>
      <c r="L87" t="s">
        <v>494</v>
      </c>
      <c r="M87" t="s">
        <v>1340</v>
      </c>
      <c r="P87" s="1">
        <v>43070</v>
      </c>
      <c r="R87" t="s">
        <v>1341</v>
      </c>
      <c r="X87" t="s">
        <v>4080</v>
      </c>
      <c r="AD87" t="b">
        <v>1</v>
      </c>
    </row>
    <row r="88" spans="1:30" x14ac:dyDescent="0.25">
      <c r="A88">
        <v>4100760</v>
      </c>
      <c r="B88" t="s">
        <v>25</v>
      </c>
      <c r="C88" t="s">
        <v>1362</v>
      </c>
      <c r="D88" t="s">
        <v>27</v>
      </c>
      <c r="E88" t="s">
        <v>1363</v>
      </c>
      <c r="F88" t="s">
        <v>1364</v>
      </c>
      <c r="G88">
        <v>2007</v>
      </c>
      <c r="H88" t="s">
        <v>1365</v>
      </c>
      <c r="I88" t="s">
        <v>1366</v>
      </c>
      <c r="J88">
        <v>7</v>
      </c>
      <c r="L88" t="s">
        <v>853</v>
      </c>
      <c r="M88">
        <v>26</v>
      </c>
      <c r="N88">
        <v>3</v>
      </c>
      <c r="O88" t="s">
        <v>1219</v>
      </c>
      <c r="P88" t="s">
        <v>1367</v>
      </c>
      <c r="X88" t="s">
        <v>4080</v>
      </c>
      <c r="AD88" t="b">
        <v>0</v>
      </c>
    </row>
    <row r="89" spans="1:30" x14ac:dyDescent="0.25">
      <c r="A89">
        <v>7363616</v>
      </c>
      <c r="B89" t="s">
        <v>25</v>
      </c>
      <c r="C89" t="s">
        <v>1378</v>
      </c>
      <c r="D89" t="s">
        <v>45</v>
      </c>
      <c r="E89" t="s">
        <v>1379</v>
      </c>
      <c r="F89" t="s">
        <v>1380</v>
      </c>
      <c r="G89">
        <v>2015</v>
      </c>
      <c r="H89" t="s">
        <v>1381</v>
      </c>
      <c r="I89" t="s">
        <v>1382</v>
      </c>
      <c r="J89">
        <v>6</v>
      </c>
      <c r="O89" t="s">
        <v>33</v>
      </c>
      <c r="P89" t="s">
        <v>1383</v>
      </c>
      <c r="S89" t="s">
        <v>1384</v>
      </c>
      <c r="X89" t="s">
        <v>4080</v>
      </c>
      <c r="AD89" t="b">
        <v>1</v>
      </c>
    </row>
    <row r="90" spans="1:30" x14ac:dyDescent="0.25">
      <c r="A90">
        <v>7473021</v>
      </c>
      <c r="B90" t="s">
        <v>25</v>
      </c>
      <c r="C90" t="s">
        <v>1407</v>
      </c>
      <c r="D90" t="s">
        <v>45</v>
      </c>
      <c r="E90" t="s">
        <v>1408</v>
      </c>
      <c r="F90" t="s">
        <v>1409</v>
      </c>
      <c r="G90">
        <v>2016</v>
      </c>
      <c r="H90" t="s">
        <v>1410</v>
      </c>
      <c r="I90" t="s">
        <v>1411</v>
      </c>
      <c r="J90">
        <v>6</v>
      </c>
      <c r="O90" t="s">
        <v>1219</v>
      </c>
      <c r="P90" t="s">
        <v>1412</v>
      </c>
      <c r="S90" t="s">
        <v>1413</v>
      </c>
      <c r="X90" t="s">
        <v>4080</v>
      </c>
      <c r="AD90" t="b">
        <v>0</v>
      </c>
    </row>
    <row r="91" spans="1:30" x14ac:dyDescent="0.25">
      <c r="A91" t="s">
        <v>1414</v>
      </c>
      <c r="B91" t="s">
        <v>54</v>
      </c>
      <c r="C91" t="s">
        <v>1415</v>
      </c>
      <c r="D91" t="s">
        <v>27</v>
      </c>
      <c r="E91" t="s">
        <v>1416</v>
      </c>
      <c r="F91" t="s">
        <v>1417</v>
      </c>
      <c r="G91">
        <v>2009</v>
      </c>
      <c r="H91" t="s">
        <v>1418</v>
      </c>
      <c r="J91">
        <v>7</v>
      </c>
      <c r="L91" t="s">
        <v>1419</v>
      </c>
      <c r="M91">
        <v>8</v>
      </c>
      <c r="N91">
        <v>4</v>
      </c>
      <c r="O91" t="s">
        <v>166</v>
      </c>
      <c r="P91" t="s">
        <v>1420</v>
      </c>
      <c r="R91" t="s">
        <v>1421</v>
      </c>
      <c r="X91" t="s">
        <v>4080</v>
      </c>
      <c r="AD91" t="b">
        <v>1</v>
      </c>
    </row>
    <row r="92" spans="1:30" x14ac:dyDescent="0.25">
      <c r="A92" t="s">
        <v>1422</v>
      </c>
      <c r="B92" t="s">
        <v>723</v>
      </c>
      <c r="C92" t="s">
        <v>1423</v>
      </c>
      <c r="D92" t="s">
        <v>27</v>
      </c>
      <c r="E92" t="s">
        <v>725</v>
      </c>
      <c r="F92" t="s">
        <v>1424</v>
      </c>
      <c r="G92">
        <v>2016</v>
      </c>
      <c r="H92" t="s">
        <v>1425</v>
      </c>
      <c r="J92">
        <v>7</v>
      </c>
      <c r="L92" t="s">
        <v>728</v>
      </c>
      <c r="M92">
        <v>13</v>
      </c>
      <c r="N92">
        <v>2</v>
      </c>
      <c r="O92" t="s">
        <v>934</v>
      </c>
      <c r="P92" t="s">
        <v>1426</v>
      </c>
      <c r="Q92" t="s">
        <v>730</v>
      </c>
      <c r="R92" t="s">
        <v>1427</v>
      </c>
      <c r="W92" t="s">
        <v>723</v>
      </c>
      <c r="X92" t="s">
        <v>4080</v>
      </c>
      <c r="AD92" t="b">
        <v>1</v>
      </c>
    </row>
    <row r="93" spans="1:30" x14ac:dyDescent="0.25">
      <c r="A93" t="s">
        <v>1456</v>
      </c>
      <c r="B93" t="s">
        <v>54</v>
      </c>
      <c r="C93" t="s">
        <v>1457</v>
      </c>
      <c r="D93" t="s">
        <v>80</v>
      </c>
      <c r="E93" t="s">
        <v>1458</v>
      </c>
      <c r="F93" t="s">
        <v>1459</v>
      </c>
      <c r="G93">
        <v>2010</v>
      </c>
      <c r="H93" t="s">
        <v>1460</v>
      </c>
      <c r="J93">
        <v>5</v>
      </c>
      <c r="K93" t="s">
        <v>1167</v>
      </c>
      <c r="P93" t="s">
        <v>1461</v>
      </c>
      <c r="Q93" t="s">
        <v>86</v>
      </c>
      <c r="R93" t="s">
        <v>1462</v>
      </c>
      <c r="S93" t="s">
        <v>1170</v>
      </c>
      <c r="V93" t="s">
        <v>1171</v>
      </c>
      <c r="W93" t="s">
        <v>90</v>
      </c>
      <c r="X93" t="s">
        <v>4080</v>
      </c>
      <c r="AD93" t="b">
        <v>1</v>
      </c>
    </row>
    <row r="94" spans="1:30" x14ac:dyDescent="0.25">
      <c r="A94">
        <v>6047305</v>
      </c>
      <c r="B94" t="s">
        <v>25</v>
      </c>
      <c r="C94" t="s">
        <v>1463</v>
      </c>
      <c r="D94" t="s">
        <v>45</v>
      </c>
      <c r="E94" t="s">
        <v>1464</v>
      </c>
      <c r="F94" t="s">
        <v>1465</v>
      </c>
      <c r="G94">
        <v>2011</v>
      </c>
      <c r="H94" t="s">
        <v>1466</v>
      </c>
      <c r="I94" t="s">
        <v>1467</v>
      </c>
      <c r="J94">
        <v>6</v>
      </c>
      <c r="O94" t="s">
        <v>472</v>
      </c>
      <c r="P94" t="s">
        <v>1468</v>
      </c>
      <c r="S94" t="s">
        <v>1469</v>
      </c>
      <c r="X94" t="s">
        <v>4080</v>
      </c>
      <c r="AD94" t="b">
        <v>0</v>
      </c>
    </row>
    <row r="95" spans="1:30" x14ac:dyDescent="0.25">
      <c r="A95">
        <v>7460722</v>
      </c>
      <c r="B95" t="s">
        <v>25</v>
      </c>
      <c r="C95" t="s">
        <v>1470</v>
      </c>
      <c r="D95" t="s">
        <v>45</v>
      </c>
      <c r="E95" t="s">
        <v>1471</v>
      </c>
      <c r="F95" t="s">
        <v>1472</v>
      </c>
      <c r="G95">
        <v>2016</v>
      </c>
      <c r="H95" t="s">
        <v>1473</v>
      </c>
      <c r="I95" t="s">
        <v>1474</v>
      </c>
      <c r="J95">
        <v>6</v>
      </c>
      <c r="O95" t="s">
        <v>934</v>
      </c>
      <c r="P95" s="1">
        <v>43070</v>
      </c>
      <c r="S95" t="s">
        <v>1475</v>
      </c>
      <c r="X95" t="s">
        <v>4080</v>
      </c>
      <c r="AD95" t="b">
        <v>1</v>
      </c>
    </row>
    <row r="96" spans="1:30" x14ac:dyDescent="0.25">
      <c r="A96" t="s">
        <v>1476</v>
      </c>
      <c r="B96" t="s">
        <v>54</v>
      </c>
      <c r="C96" t="s">
        <v>1477</v>
      </c>
      <c r="D96" t="s">
        <v>80</v>
      </c>
      <c r="E96" t="s">
        <v>1478</v>
      </c>
      <c r="F96" t="s">
        <v>1479</v>
      </c>
      <c r="G96">
        <v>2007</v>
      </c>
      <c r="H96" t="s">
        <v>1480</v>
      </c>
      <c r="J96">
        <v>5</v>
      </c>
      <c r="K96" t="s">
        <v>1481</v>
      </c>
      <c r="P96" t="s">
        <v>1482</v>
      </c>
      <c r="Q96" t="s">
        <v>86</v>
      </c>
      <c r="R96" t="s">
        <v>1483</v>
      </c>
      <c r="S96" t="s">
        <v>1484</v>
      </c>
      <c r="V96" t="s">
        <v>1485</v>
      </c>
      <c r="W96" t="s">
        <v>90</v>
      </c>
      <c r="X96" t="s">
        <v>4080</v>
      </c>
      <c r="AD96" t="b">
        <v>1</v>
      </c>
    </row>
    <row r="97" spans="1:30" x14ac:dyDescent="0.25">
      <c r="A97">
        <v>6270634</v>
      </c>
      <c r="B97" t="s">
        <v>25</v>
      </c>
      <c r="C97" t="s">
        <v>1494</v>
      </c>
      <c r="D97" t="s">
        <v>45</v>
      </c>
      <c r="E97" t="s">
        <v>1495</v>
      </c>
      <c r="F97" t="s">
        <v>1496</v>
      </c>
      <c r="G97">
        <v>2012</v>
      </c>
      <c r="H97" t="s">
        <v>1497</v>
      </c>
      <c r="I97" t="s">
        <v>1498</v>
      </c>
      <c r="J97">
        <v>6</v>
      </c>
      <c r="O97" t="s">
        <v>42</v>
      </c>
      <c r="P97" t="s">
        <v>1499</v>
      </c>
      <c r="S97" t="s">
        <v>1500</v>
      </c>
      <c r="X97" t="s">
        <v>4080</v>
      </c>
      <c r="AD97" t="b">
        <v>0</v>
      </c>
    </row>
    <row r="98" spans="1:30" x14ac:dyDescent="0.25">
      <c r="A98">
        <v>7513207</v>
      </c>
      <c r="B98" t="s">
        <v>25</v>
      </c>
      <c r="C98" t="s">
        <v>1515</v>
      </c>
      <c r="D98" t="s">
        <v>27</v>
      </c>
      <c r="E98" t="s">
        <v>1516</v>
      </c>
      <c r="F98" t="s">
        <v>1517</v>
      </c>
      <c r="G98">
        <v>2016</v>
      </c>
      <c r="H98" t="s">
        <v>1518</v>
      </c>
      <c r="I98" t="s">
        <v>1519</v>
      </c>
      <c r="J98">
        <v>7</v>
      </c>
      <c r="L98" t="s">
        <v>1520</v>
      </c>
      <c r="M98">
        <v>13</v>
      </c>
      <c r="N98">
        <v>6</v>
      </c>
      <c r="O98" t="s">
        <v>68</v>
      </c>
      <c r="P98" t="s">
        <v>1521</v>
      </c>
      <c r="X98" t="s">
        <v>4080</v>
      </c>
      <c r="AD98" t="b">
        <v>0</v>
      </c>
    </row>
    <row r="99" spans="1:30" x14ac:dyDescent="0.25">
      <c r="A99" t="s">
        <v>1536</v>
      </c>
      <c r="B99" t="s">
        <v>54</v>
      </c>
      <c r="C99" t="s">
        <v>1537</v>
      </c>
      <c r="D99" t="s">
        <v>80</v>
      </c>
      <c r="E99" t="s">
        <v>1538</v>
      </c>
      <c r="F99" t="s">
        <v>1539</v>
      </c>
      <c r="G99">
        <v>2010</v>
      </c>
      <c r="H99" t="s">
        <v>1540</v>
      </c>
      <c r="J99">
        <v>5</v>
      </c>
      <c r="K99" t="s">
        <v>1541</v>
      </c>
      <c r="P99" t="s">
        <v>1542</v>
      </c>
      <c r="Q99" t="s">
        <v>888</v>
      </c>
      <c r="R99" t="s">
        <v>1543</v>
      </c>
      <c r="S99" t="s">
        <v>1544</v>
      </c>
      <c r="W99" t="s">
        <v>891</v>
      </c>
      <c r="X99" t="s">
        <v>4080</v>
      </c>
      <c r="AC99" t="b">
        <v>1</v>
      </c>
      <c r="AD99" t="b">
        <v>0</v>
      </c>
    </row>
    <row r="100" spans="1:30" x14ac:dyDescent="0.25">
      <c r="A100" t="s">
        <v>1545</v>
      </c>
      <c r="B100" t="s">
        <v>54</v>
      </c>
      <c r="C100" t="s">
        <v>1546</v>
      </c>
      <c r="D100" t="s">
        <v>80</v>
      </c>
      <c r="E100" t="s">
        <v>1547</v>
      </c>
      <c r="F100" t="s">
        <v>1548</v>
      </c>
      <c r="G100">
        <v>2010</v>
      </c>
      <c r="H100" t="s">
        <v>1549</v>
      </c>
      <c r="J100">
        <v>5</v>
      </c>
      <c r="K100" t="s">
        <v>1550</v>
      </c>
      <c r="P100" t="s">
        <v>1551</v>
      </c>
      <c r="Q100" t="s">
        <v>86</v>
      </c>
      <c r="R100" t="s">
        <v>1552</v>
      </c>
      <c r="S100" t="s">
        <v>1553</v>
      </c>
      <c r="V100" t="s">
        <v>1554</v>
      </c>
      <c r="W100" t="s">
        <v>90</v>
      </c>
      <c r="X100" t="s">
        <v>4080</v>
      </c>
      <c r="AA100" t="b">
        <v>1</v>
      </c>
      <c r="AD100" t="b">
        <v>1</v>
      </c>
    </row>
    <row r="101" spans="1:30" x14ac:dyDescent="0.25">
      <c r="A101">
        <v>6473629</v>
      </c>
      <c r="B101" t="s">
        <v>25</v>
      </c>
      <c r="C101" t="s">
        <v>1581</v>
      </c>
      <c r="D101" t="s">
        <v>45</v>
      </c>
      <c r="E101" t="s">
        <v>1582</v>
      </c>
      <c r="F101" t="s">
        <v>1583</v>
      </c>
      <c r="G101">
        <v>2012</v>
      </c>
      <c r="H101" t="s">
        <v>1584</v>
      </c>
      <c r="I101" t="s">
        <v>1585</v>
      </c>
      <c r="J101">
        <v>6</v>
      </c>
      <c r="O101" t="s">
        <v>654</v>
      </c>
      <c r="P101" t="s">
        <v>1586</v>
      </c>
      <c r="S101" t="s">
        <v>1587</v>
      </c>
      <c r="X101" t="s">
        <v>4080</v>
      </c>
      <c r="AD101" t="b">
        <v>0</v>
      </c>
    </row>
    <row r="102" spans="1:30" x14ac:dyDescent="0.25">
      <c r="A102">
        <v>6690509</v>
      </c>
      <c r="B102" t="s">
        <v>25</v>
      </c>
      <c r="C102" t="s">
        <v>1588</v>
      </c>
      <c r="D102" t="s">
        <v>45</v>
      </c>
      <c r="E102" t="s">
        <v>1589</v>
      </c>
      <c r="F102" t="s">
        <v>1590</v>
      </c>
      <c r="G102">
        <v>2013</v>
      </c>
      <c r="H102" t="s">
        <v>1591</v>
      </c>
      <c r="I102" t="s">
        <v>1592</v>
      </c>
      <c r="J102">
        <v>6</v>
      </c>
      <c r="O102" t="s">
        <v>33</v>
      </c>
      <c r="P102" t="s">
        <v>1593</v>
      </c>
      <c r="S102" t="s">
        <v>1594</v>
      </c>
      <c r="X102" t="s">
        <v>4080</v>
      </c>
      <c r="AD102" t="b">
        <v>0</v>
      </c>
    </row>
    <row r="103" spans="1:30" x14ac:dyDescent="0.25">
      <c r="A103">
        <v>6825342</v>
      </c>
      <c r="B103" t="s">
        <v>25</v>
      </c>
      <c r="C103" t="s">
        <v>1595</v>
      </c>
      <c r="D103" t="s">
        <v>45</v>
      </c>
      <c r="E103" t="s">
        <v>1596</v>
      </c>
      <c r="F103" t="s">
        <v>1597</v>
      </c>
      <c r="G103">
        <v>2013</v>
      </c>
      <c r="H103" t="s">
        <v>1598</v>
      </c>
      <c r="I103" t="s">
        <v>1599</v>
      </c>
      <c r="J103">
        <v>6</v>
      </c>
      <c r="O103" t="s">
        <v>124</v>
      </c>
      <c r="P103" t="s">
        <v>1600</v>
      </c>
      <c r="S103" t="s">
        <v>1601</v>
      </c>
      <c r="X103" t="s">
        <v>4080</v>
      </c>
      <c r="AD103" t="b">
        <v>1</v>
      </c>
    </row>
    <row r="104" spans="1:30" x14ac:dyDescent="0.25">
      <c r="A104" t="s">
        <v>1612</v>
      </c>
      <c r="B104" t="s">
        <v>54</v>
      </c>
      <c r="C104" t="s">
        <v>1613</v>
      </c>
      <c r="D104" t="s">
        <v>80</v>
      </c>
      <c r="E104" t="s">
        <v>1614</v>
      </c>
      <c r="F104" t="s">
        <v>1615</v>
      </c>
      <c r="G104">
        <v>2010</v>
      </c>
      <c r="H104" t="s">
        <v>1616</v>
      </c>
      <c r="J104">
        <v>5</v>
      </c>
      <c r="K104" t="s">
        <v>1617</v>
      </c>
      <c r="P104" t="s">
        <v>1618</v>
      </c>
      <c r="Q104" t="s">
        <v>86</v>
      </c>
      <c r="R104" t="s">
        <v>1619</v>
      </c>
      <c r="S104" t="s">
        <v>1620</v>
      </c>
      <c r="V104" t="s">
        <v>1621</v>
      </c>
      <c r="W104" t="s">
        <v>90</v>
      </c>
      <c r="X104" t="s">
        <v>4080</v>
      </c>
      <c r="AD104" t="b">
        <v>1</v>
      </c>
    </row>
    <row r="105" spans="1:30" x14ac:dyDescent="0.25">
      <c r="A105" t="s">
        <v>1622</v>
      </c>
      <c r="B105" t="s">
        <v>723</v>
      </c>
      <c r="C105" t="s">
        <v>1623</v>
      </c>
      <c r="D105" t="s">
        <v>27</v>
      </c>
      <c r="E105" t="s">
        <v>1624</v>
      </c>
      <c r="F105" t="s">
        <v>1625</v>
      </c>
      <c r="G105">
        <v>2011</v>
      </c>
      <c r="H105" t="s">
        <v>1626</v>
      </c>
      <c r="I105" t="s">
        <v>1627</v>
      </c>
      <c r="J105">
        <v>7</v>
      </c>
      <c r="L105" t="s">
        <v>1628</v>
      </c>
      <c r="M105">
        <v>31</v>
      </c>
      <c r="N105">
        <v>3</v>
      </c>
      <c r="O105" t="s">
        <v>813</v>
      </c>
      <c r="P105" t="s">
        <v>1629</v>
      </c>
      <c r="Q105" t="s">
        <v>730</v>
      </c>
      <c r="R105" t="s">
        <v>1630</v>
      </c>
      <c r="W105" t="s">
        <v>723</v>
      </c>
      <c r="X105" t="s">
        <v>4080</v>
      </c>
      <c r="AA105" t="b">
        <v>1</v>
      </c>
      <c r="AD105" t="b">
        <v>1</v>
      </c>
    </row>
    <row r="106" spans="1:30" x14ac:dyDescent="0.25">
      <c r="A106" t="s">
        <v>1631</v>
      </c>
      <c r="B106" t="s">
        <v>723</v>
      </c>
      <c r="C106" t="s">
        <v>1632</v>
      </c>
      <c r="D106" t="s">
        <v>45</v>
      </c>
      <c r="E106" t="s">
        <v>1624</v>
      </c>
      <c r="F106" t="s">
        <v>1625</v>
      </c>
      <c r="G106">
        <v>2011</v>
      </c>
      <c r="H106" t="s">
        <v>1626</v>
      </c>
      <c r="I106" t="s">
        <v>1627</v>
      </c>
      <c r="J106">
        <v>6</v>
      </c>
      <c r="K106" t="s">
        <v>1633</v>
      </c>
      <c r="P106" t="s">
        <v>1629</v>
      </c>
      <c r="Q106" t="s">
        <v>730</v>
      </c>
      <c r="R106" t="s">
        <v>1634</v>
      </c>
      <c r="S106" t="s">
        <v>1635</v>
      </c>
      <c r="U106" t="s">
        <v>1636</v>
      </c>
      <c r="W106" t="s">
        <v>723</v>
      </c>
      <c r="X106" t="s">
        <v>4080</v>
      </c>
      <c r="AD106" t="b">
        <v>0</v>
      </c>
    </row>
    <row r="107" spans="1:30" x14ac:dyDescent="0.25">
      <c r="A107" t="s">
        <v>1651</v>
      </c>
      <c r="B107" t="s">
        <v>54</v>
      </c>
      <c r="C107" t="s">
        <v>1652</v>
      </c>
      <c r="D107" t="s">
        <v>80</v>
      </c>
      <c r="E107" t="s">
        <v>1653</v>
      </c>
      <c r="F107" t="s">
        <v>1654</v>
      </c>
      <c r="G107">
        <v>2011</v>
      </c>
      <c r="H107" t="s">
        <v>1655</v>
      </c>
      <c r="J107">
        <v>5</v>
      </c>
      <c r="K107" t="s">
        <v>1656</v>
      </c>
      <c r="P107" t="s">
        <v>1657</v>
      </c>
      <c r="Q107" t="s">
        <v>888</v>
      </c>
      <c r="R107" t="s">
        <v>1658</v>
      </c>
      <c r="S107" t="s">
        <v>1659</v>
      </c>
      <c r="W107" t="s">
        <v>891</v>
      </c>
      <c r="X107" t="s">
        <v>4080</v>
      </c>
      <c r="AD107" t="b">
        <v>0</v>
      </c>
    </row>
    <row r="108" spans="1:30" x14ac:dyDescent="0.25">
      <c r="A108">
        <v>6108279</v>
      </c>
      <c r="B108" t="s">
        <v>25</v>
      </c>
      <c r="C108" t="s">
        <v>1678</v>
      </c>
      <c r="D108" t="s">
        <v>45</v>
      </c>
      <c r="E108" t="s">
        <v>1679</v>
      </c>
      <c r="F108" t="s">
        <v>1680</v>
      </c>
      <c r="G108">
        <v>2011</v>
      </c>
      <c r="H108" t="s">
        <v>1681</v>
      </c>
      <c r="I108" t="s">
        <v>1682</v>
      </c>
      <c r="J108">
        <v>6</v>
      </c>
      <c r="O108" t="s">
        <v>430</v>
      </c>
      <c r="P108" t="s">
        <v>1683</v>
      </c>
      <c r="S108" t="s">
        <v>1684</v>
      </c>
      <c r="X108" t="s">
        <v>4080</v>
      </c>
      <c r="AD108" t="b">
        <v>0</v>
      </c>
    </row>
    <row r="109" spans="1:30" x14ac:dyDescent="0.25">
      <c r="A109">
        <v>7001431</v>
      </c>
      <c r="B109" t="s">
        <v>25</v>
      </c>
      <c r="C109" t="s">
        <v>1685</v>
      </c>
      <c r="D109" t="s">
        <v>45</v>
      </c>
      <c r="E109" t="s">
        <v>1686</v>
      </c>
      <c r="F109" t="s">
        <v>1687</v>
      </c>
      <c r="G109">
        <v>2014</v>
      </c>
      <c r="H109" t="s">
        <v>1688</v>
      </c>
      <c r="I109" t="s">
        <v>1689</v>
      </c>
      <c r="J109">
        <v>6</v>
      </c>
      <c r="O109" t="s">
        <v>654</v>
      </c>
      <c r="P109" t="s">
        <v>1690</v>
      </c>
      <c r="S109" t="s">
        <v>1691</v>
      </c>
      <c r="X109" t="s">
        <v>4080</v>
      </c>
      <c r="AD109" t="b">
        <v>0</v>
      </c>
    </row>
    <row r="110" spans="1:30" x14ac:dyDescent="0.25">
      <c r="A110" t="s">
        <v>1692</v>
      </c>
      <c r="B110" t="s">
        <v>54</v>
      </c>
      <c r="C110" t="s">
        <v>1693</v>
      </c>
      <c r="D110" t="s">
        <v>80</v>
      </c>
      <c r="E110" t="s">
        <v>1694</v>
      </c>
      <c r="F110" t="s">
        <v>1695</v>
      </c>
      <c r="G110">
        <v>2014</v>
      </c>
      <c r="H110" t="s">
        <v>1696</v>
      </c>
      <c r="J110">
        <v>5</v>
      </c>
      <c r="K110" t="s">
        <v>1697</v>
      </c>
      <c r="P110" t="s">
        <v>1698</v>
      </c>
      <c r="Q110" t="s">
        <v>438</v>
      </c>
      <c r="R110" t="s">
        <v>1699</v>
      </c>
      <c r="S110" t="s">
        <v>1700</v>
      </c>
      <c r="W110" t="s">
        <v>441</v>
      </c>
      <c r="X110" t="s">
        <v>4080</v>
      </c>
      <c r="AB110" t="b">
        <v>1</v>
      </c>
      <c r="AD110" t="b">
        <v>0</v>
      </c>
    </row>
    <row r="111" spans="1:30" x14ac:dyDescent="0.25">
      <c r="A111">
        <v>5272418</v>
      </c>
      <c r="B111" t="s">
        <v>25</v>
      </c>
      <c r="C111" t="s">
        <v>1701</v>
      </c>
      <c r="D111" t="s">
        <v>45</v>
      </c>
      <c r="E111" t="s">
        <v>1702</v>
      </c>
      <c r="F111" t="s">
        <v>1703</v>
      </c>
      <c r="G111">
        <v>2009</v>
      </c>
      <c r="H111" t="s">
        <v>1704</v>
      </c>
      <c r="I111" t="s">
        <v>1705</v>
      </c>
      <c r="J111">
        <v>6</v>
      </c>
      <c r="O111" t="s">
        <v>50</v>
      </c>
      <c r="P111" t="s">
        <v>1706</v>
      </c>
      <c r="S111" t="s">
        <v>1707</v>
      </c>
      <c r="X111" t="s">
        <v>4080</v>
      </c>
      <c r="AD111" t="b">
        <v>1</v>
      </c>
    </row>
    <row r="112" spans="1:30" x14ac:dyDescent="0.25">
      <c r="A112" t="s">
        <v>1715</v>
      </c>
      <c r="B112" t="s">
        <v>151</v>
      </c>
      <c r="C112" t="s">
        <v>1716</v>
      </c>
      <c r="D112" t="s">
        <v>27</v>
      </c>
      <c r="E112" t="s">
        <v>1717</v>
      </c>
      <c r="F112" t="s">
        <v>1718</v>
      </c>
      <c r="G112">
        <v>2012</v>
      </c>
      <c r="H112" t="s">
        <v>1719</v>
      </c>
      <c r="I112" t="s">
        <v>1720</v>
      </c>
      <c r="J112">
        <v>7</v>
      </c>
      <c r="L112" t="s">
        <v>1721</v>
      </c>
      <c r="M112">
        <v>77</v>
      </c>
      <c r="N112">
        <v>6</v>
      </c>
      <c r="P112" t="s">
        <v>1722</v>
      </c>
      <c r="R112" t="s">
        <v>1723</v>
      </c>
      <c r="X112" t="s">
        <v>4080</v>
      </c>
      <c r="AD112" t="b">
        <v>1</v>
      </c>
    </row>
    <row r="113" spans="1:30" x14ac:dyDescent="0.25">
      <c r="A113">
        <v>4292873</v>
      </c>
      <c r="B113" t="s">
        <v>25</v>
      </c>
      <c r="C113" t="s">
        <v>1734</v>
      </c>
      <c r="D113" t="s">
        <v>45</v>
      </c>
      <c r="E113" t="s">
        <v>1735</v>
      </c>
      <c r="F113" t="s">
        <v>1736</v>
      </c>
      <c r="G113">
        <v>2007</v>
      </c>
      <c r="H113" t="s">
        <v>1737</v>
      </c>
      <c r="I113" t="s">
        <v>1738</v>
      </c>
      <c r="J113">
        <v>6</v>
      </c>
      <c r="O113" t="s">
        <v>68</v>
      </c>
      <c r="P113" t="s">
        <v>1739</v>
      </c>
      <c r="S113" t="s">
        <v>1740</v>
      </c>
      <c r="X113" t="s">
        <v>4080</v>
      </c>
      <c r="AD113" t="b">
        <v>1</v>
      </c>
    </row>
    <row r="114" spans="1:30" x14ac:dyDescent="0.25">
      <c r="A114" t="s">
        <v>1750</v>
      </c>
      <c r="B114" t="s">
        <v>723</v>
      </c>
      <c r="D114" t="s">
        <v>27</v>
      </c>
      <c r="E114" t="s">
        <v>1751</v>
      </c>
      <c r="F114" t="s">
        <v>1752</v>
      </c>
      <c r="G114">
        <v>2012</v>
      </c>
      <c r="H114" t="s">
        <v>1753</v>
      </c>
      <c r="J114">
        <v>7</v>
      </c>
      <c r="L114" t="s">
        <v>1754</v>
      </c>
      <c r="M114">
        <v>28</v>
      </c>
      <c r="N114">
        <v>1</v>
      </c>
      <c r="O114" t="s">
        <v>1755</v>
      </c>
      <c r="P114" t="s">
        <v>1756</v>
      </c>
      <c r="Q114" t="s">
        <v>1757</v>
      </c>
      <c r="R114" t="s">
        <v>1758</v>
      </c>
      <c r="W114" t="s">
        <v>1759</v>
      </c>
      <c r="X114" t="s">
        <v>4080</v>
      </c>
      <c r="AD114" t="b">
        <v>1</v>
      </c>
    </row>
    <row r="115" spans="1:30" x14ac:dyDescent="0.25">
      <c r="A115" t="s">
        <v>1769</v>
      </c>
      <c r="B115" t="s">
        <v>151</v>
      </c>
      <c r="C115" t="s">
        <v>1770</v>
      </c>
      <c r="D115" t="s">
        <v>209</v>
      </c>
      <c r="E115" t="s">
        <v>326</v>
      </c>
      <c r="F115" t="s">
        <v>1771</v>
      </c>
      <c r="G115">
        <v>2007</v>
      </c>
      <c r="H115" t="s">
        <v>1772</v>
      </c>
      <c r="J115">
        <v>5</v>
      </c>
      <c r="K115" t="s">
        <v>1773</v>
      </c>
      <c r="P115" t="s">
        <v>1774</v>
      </c>
      <c r="Q115" t="s">
        <v>1775</v>
      </c>
      <c r="R115" t="s">
        <v>1776</v>
      </c>
      <c r="S115" t="s">
        <v>1777</v>
      </c>
      <c r="U115" t="s">
        <v>1778</v>
      </c>
      <c r="V115" t="s">
        <v>326</v>
      </c>
      <c r="W115" t="s">
        <v>336</v>
      </c>
      <c r="X115" t="s">
        <v>4080</v>
      </c>
      <c r="AD115" t="b">
        <v>0</v>
      </c>
    </row>
    <row r="116" spans="1:30" x14ac:dyDescent="0.25">
      <c r="A116" t="s">
        <v>1779</v>
      </c>
      <c r="B116" t="s">
        <v>151</v>
      </c>
      <c r="C116" t="s">
        <v>1780</v>
      </c>
      <c r="D116" t="s">
        <v>209</v>
      </c>
      <c r="E116" t="s">
        <v>1781</v>
      </c>
      <c r="F116" t="s">
        <v>357</v>
      </c>
      <c r="G116">
        <v>2007</v>
      </c>
      <c r="H116" t="s">
        <v>1782</v>
      </c>
      <c r="J116">
        <v>5</v>
      </c>
      <c r="K116" t="s">
        <v>1783</v>
      </c>
      <c r="P116" t="s">
        <v>1784</v>
      </c>
      <c r="Q116" t="s">
        <v>240</v>
      </c>
      <c r="R116" t="s">
        <v>1785</v>
      </c>
      <c r="S116" t="s">
        <v>1786</v>
      </c>
      <c r="V116" t="s">
        <v>1781</v>
      </c>
      <c r="W116" t="s">
        <v>245</v>
      </c>
      <c r="X116" t="s">
        <v>4080</v>
      </c>
      <c r="AB116" t="b">
        <v>1</v>
      </c>
      <c r="AD116" t="b">
        <v>0</v>
      </c>
    </row>
    <row r="117" spans="1:30" x14ac:dyDescent="0.25">
      <c r="A117" t="s">
        <v>1824</v>
      </c>
      <c r="B117" t="s">
        <v>151</v>
      </c>
      <c r="C117" t="s">
        <v>1825</v>
      </c>
      <c r="D117" t="s">
        <v>209</v>
      </c>
      <c r="E117" t="s">
        <v>1826</v>
      </c>
      <c r="F117" t="s">
        <v>1827</v>
      </c>
      <c r="G117">
        <v>2009</v>
      </c>
      <c r="H117" t="s">
        <v>1828</v>
      </c>
      <c r="J117">
        <v>5</v>
      </c>
      <c r="K117" t="s">
        <v>1829</v>
      </c>
      <c r="P117" t="s">
        <v>1830</v>
      </c>
      <c r="Q117" t="s">
        <v>1775</v>
      </c>
      <c r="R117" t="s">
        <v>1831</v>
      </c>
      <c r="S117" t="s">
        <v>1832</v>
      </c>
      <c r="T117" t="s">
        <v>1833</v>
      </c>
      <c r="V117" t="s">
        <v>1826</v>
      </c>
      <c r="W117" t="s">
        <v>336</v>
      </c>
      <c r="X117" t="s">
        <v>4080</v>
      </c>
      <c r="AB117" t="b">
        <v>1</v>
      </c>
      <c r="AD117" t="b">
        <v>0</v>
      </c>
    </row>
    <row r="118" spans="1:30" x14ac:dyDescent="0.25">
      <c r="A118">
        <v>5665620</v>
      </c>
      <c r="B118" t="s">
        <v>25</v>
      </c>
      <c r="D118" t="s">
        <v>45</v>
      </c>
      <c r="E118" t="s">
        <v>1873</v>
      </c>
      <c r="F118" t="s">
        <v>1874</v>
      </c>
      <c r="G118">
        <v>2010</v>
      </c>
      <c r="H118" t="s">
        <v>1875</v>
      </c>
      <c r="I118" t="s">
        <v>1876</v>
      </c>
      <c r="J118">
        <v>6</v>
      </c>
      <c r="O118" t="s">
        <v>472</v>
      </c>
      <c r="P118" s="1">
        <v>42887</v>
      </c>
      <c r="S118" t="s">
        <v>1877</v>
      </c>
      <c r="X118" t="s">
        <v>4080</v>
      </c>
      <c r="AD118" t="b">
        <v>1</v>
      </c>
    </row>
    <row r="119" spans="1:30" x14ac:dyDescent="0.25">
      <c r="A119">
        <v>4224663</v>
      </c>
      <c r="B119" t="s">
        <v>25</v>
      </c>
      <c r="C119" t="s">
        <v>1884</v>
      </c>
      <c r="D119" t="s">
        <v>45</v>
      </c>
      <c r="E119" t="s">
        <v>1885</v>
      </c>
      <c r="F119" t="s">
        <v>1886</v>
      </c>
      <c r="G119">
        <v>2007</v>
      </c>
      <c r="H119" t="s">
        <v>1887</v>
      </c>
      <c r="I119" t="s">
        <v>1888</v>
      </c>
      <c r="J119">
        <v>6</v>
      </c>
      <c r="O119" t="s">
        <v>1219</v>
      </c>
      <c r="P119" t="s">
        <v>1889</v>
      </c>
      <c r="S119" t="s">
        <v>1890</v>
      </c>
      <c r="X119" t="s">
        <v>4080</v>
      </c>
      <c r="AD119" t="b">
        <v>0</v>
      </c>
    </row>
    <row r="120" spans="1:30" x14ac:dyDescent="0.25">
      <c r="A120">
        <v>5694285</v>
      </c>
      <c r="B120" t="s">
        <v>25</v>
      </c>
      <c r="C120" t="s">
        <v>1899</v>
      </c>
      <c r="D120" t="s">
        <v>45</v>
      </c>
      <c r="E120" t="s">
        <v>1900</v>
      </c>
      <c r="F120" t="s">
        <v>1901</v>
      </c>
      <c r="G120">
        <v>2010</v>
      </c>
      <c r="H120" t="s">
        <v>1902</v>
      </c>
      <c r="I120" t="s">
        <v>1903</v>
      </c>
      <c r="J120">
        <v>6</v>
      </c>
      <c r="O120" t="s">
        <v>50</v>
      </c>
      <c r="P120" t="s">
        <v>1904</v>
      </c>
      <c r="S120" t="s">
        <v>1905</v>
      </c>
      <c r="X120" t="s">
        <v>4080</v>
      </c>
      <c r="AD120" t="b">
        <v>0</v>
      </c>
    </row>
    <row r="121" spans="1:30" x14ac:dyDescent="0.25">
      <c r="A121" t="s">
        <v>1916</v>
      </c>
      <c r="B121" t="s">
        <v>54</v>
      </c>
      <c r="C121" t="s">
        <v>1917</v>
      </c>
      <c r="D121" t="s">
        <v>80</v>
      </c>
      <c r="E121" t="s">
        <v>1918</v>
      </c>
      <c r="F121" t="s">
        <v>1919</v>
      </c>
      <c r="G121">
        <v>2014</v>
      </c>
      <c r="H121" t="s">
        <v>1920</v>
      </c>
      <c r="J121">
        <v>5</v>
      </c>
      <c r="K121" t="s">
        <v>1921</v>
      </c>
      <c r="P121" t="s">
        <v>1922</v>
      </c>
      <c r="Q121" t="s">
        <v>596</v>
      </c>
      <c r="R121" t="s">
        <v>1923</v>
      </c>
      <c r="S121" t="s">
        <v>1924</v>
      </c>
      <c r="V121" t="s">
        <v>1925</v>
      </c>
      <c r="W121" t="s">
        <v>600</v>
      </c>
      <c r="X121" t="s">
        <v>4080</v>
      </c>
      <c r="AD121" t="b">
        <v>1</v>
      </c>
    </row>
    <row r="122" spans="1:30" x14ac:dyDescent="0.25">
      <c r="A122">
        <v>6463378</v>
      </c>
      <c r="B122" t="s">
        <v>25</v>
      </c>
      <c r="C122" t="s">
        <v>1933</v>
      </c>
      <c r="D122" t="s">
        <v>27</v>
      </c>
      <c r="E122" t="s">
        <v>1934</v>
      </c>
      <c r="F122" t="s">
        <v>1935</v>
      </c>
      <c r="G122">
        <v>2014</v>
      </c>
      <c r="H122" t="s">
        <v>1936</v>
      </c>
      <c r="I122" t="s">
        <v>1937</v>
      </c>
      <c r="J122">
        <v>7</v>
      </c>
      <c r="L122" t="s">
        <v>32</v>
      </c>
      <c r="M122">
        <v>63</v>
      </c>
      <c r="N122">
        <v>7</v>
      </c>
      <c r="O122" t="s">
        <v>430</v>
      </c>
      <c r="P122" s="1" t="s">
        <v>1938</v>
      </c>
      <c r="X122" t="s">
        <v>4080</v>
      </c>
      <c r="AD122" t="b">
        <v>1</v>
      </c>
    </row>
    <row r="123" spans="1:30" x14ac:dyDescent="0.25">
      <c r="A123">
        <v>7345624</v>
      </c>
      <c r="B123" t="s">
        <v>25</v>
      </c>
      <c r="C123" t="s">
        <v>1939</v>
      </c>
      <c r="D123" t="s">
        <v>45</v>
      </c>
      <c r="E123" t="s">
        <v>1940</v>
      </c>
      <c r="F123" t="s">
        <v>1941</v>
      </c>
      <c r="G123">
        <v>2015</v>
      </c>
      <c r="H123" t="s">
        <v>1942</v>
      </c>
      <c r="I123" t="s">
        <v>1943</v>
      </c>
      <c r="J123">
        <v>6</v>
      </c>
      <c r="M123">
        <v>3</v>
      </c>
      <c r="O123" t="s">
        <v>50</v>
      </c>
      <c r="P123" t="s">
        <v>1944</v>
      </c>
      <c r="S123" t="s">
        <v>1945</v>
      </c>
      <c r="X123" t="s">
        <v>4080</v>
      </c>
      <c r="AD123" t="b">
        <v>0</v>
      </c>
    </row>
    <row r="124" spans="1:30" x14ac:dyDescent="0.25">
      <c r="A124" t="s">
        <v>1946</v>
      </c>
      <c r="B124" t="s">
        <v>54</v>
      </c>
      <c r="C124" t="s">
        <v>1947</v>
      </c>
      <c r="D124" t="s">
        <v>80</v>
      </c>
      <c r="E124" t="s">
        <v>1948</v>
      </c>
      <c r="F124" t="s">
        <v>1949</v>
      </c>
      <c r="G124">
        <v>2017</v>
      </c>
      <c r="H124" t="s">
        <v>1950</v>
      </c>
      <c r="J124">
        <v>5</v>
      </c>
      <c r="K124" t="s">
        <v>1951</v>
      </c>
      <c r="P124" t="s">
        <v>1952</v>
      </c>
      <c r="Q124" t="s">
        <v>596</v>
      </c>
      <c r="R124" t="s">
        <v>1953</v>
      </c>
      <c r="S124" t="s">
        <v>1954</v>
      </c>
      <c r="V124" t="s">
        <v>1955</v>
      </c>
      <c r="W124" t="s">
        <v>600</v>
      </c>
      <c r="X124" t="s">
        <v>4080</v>
      </c>
      <c r="AD124" t="b">
        <v>0</v>
      </c>
    </row>
    <row r="125" spans="1:30" x14ac:dyDescent="0.25">
      <c r="A125" t="s">
        <v>1956</v>
      </c>
      <c r="B125" t="s">
        <v>54</v>
      </c>
      <c r="C125" t="s">
        <v>1957</v>
      </c>
      <c r="D125" t="s">
        <v>27</v>
      </c>
      <c r="E125" t="s">
        <v>1958</v>
      </c>
      <c r="F125" t="s">
        <v>1959</v>
      </c>
      <c r="G125">
        <v>2013</v>
      </c>
      <c r="H125" t="s">
        <v>1960</v>
      </c>
      <c r="J125">
        <v>7</v>
      </c>
      <c r="L125" t="s">
        <v>487</v>
      </c>
      <c r="M125">
        <v>9</v>
      </c>
      <c r="N125">
        <v>1</v>
      </c>
      <c r="O125" t="s">
        <v>60</v>
      </c>
      <c r="P125" t="s">
        <v>1961</v>
      </c>
      <c r="R125" t="s">
        <v>1962</v>
      </c>
      <c r="X125" t="s">
        <v>4080</v>
      </c>
      <c r="AD125" t="b">
        <v>0</v>
      </c>
    </row>
    <row r="126" spans="1:30" x14ac:dyDescent="0.25">
      <c r="A126" t="s">
        <v>1963</v>
      </c>
      <c r="B126" t="s">
        <v>54</v>
      </c>
      <c r="C126" t="s">
        <v>1964</v>
      </c>
      <c r="D126" t="s">
        <v>80</v>
      </c>
      <c r="E126" t="s">
        <v>1965</v>
      </c>
      <c r="F126" t="s">
        <v>1966</v>
      </c>
      <c r="G126">
        <v>2009</v>
      </c>
      <c r="H126" t="s">
        <v>1967</v>
      </c>
      <c r="J126">
        <v>5</v>
      </c>
      <c r="K126" t="s">
        <v>1968</v>
      </c>
      <c r="P126" t="s">
        <v>1969</v>
      </c>
      <c r="Q126" t="s">
        <v>86</v>
      </c>
      <c r="R126" t="s">
        <v>1970</v>
      </c>
      <c r="S126" t="s">
        <v>1971</v>
      </c>
      <c r="V126" t="s">
        <v>1972</v>
      </c>
      <c r="W126" t="s">
        <v>90</v>
      </c>
      <c r="X126" t="s">
        <v>4080</v>
      </c>
      <c r="AD126" t="b">
        <v>0</v>
      </c>
    </row>
    <row r="127" spans="1:30" x14ac:dyDescent="0.25">
      <c r="A127" t="s">
        <v>1973</v>
      </c>
      <c r="B127" t="s">
        <v>54</v>
      </c>
      <c r="C127" t="s">
        <v>1974</v>
      </c>
      <c r="D127" t="s">
        <v>80</v>
      </c>
      <c r="E127" t="s">
        <v>1975</v>
      </c>
      <c r="F127" t="s">
        <v>1976</v>
      </c>
      <c r="G127">
        <v>2015</v>
      </c>
      <c r="H127" t="s">
        <v>1977</v>
      </c>
      <c r="J127">
        <v>5</v>
      </c>
      <c r="K127" t="s">
        <v>1978</v>
      </c>
      <c r="P127" t="s">
        <v>1979</v>
      </c>
      <c r="Q127" t="s">
        <v>86</v>
      </c>
      <c r="R127" t="s">
        <v>1980</v>
      </c>
      <c r="S127" t="s">
        <v>1981</v>
      </c>
      <c r="V127" t="s">
        <v>1982</v>
      </c>
      <c r="W127" t="s">
        <v>90</v>
      </c>
      <c r="X127" t="s">
        <v>4080</v>
      </c>
      <c r="AD127" t="b">
        <v>0</v>
      </c>
    </row>
    <row r="128" spans="1:30" x14ac:dyDescent="0.25">
      <c r="A128">
        <v>6176441</v>
      </c>
      <c r="B128" t="s">
        <v>25</v>
      </c>
      <c r="C128" t="s">
        <v>1983</v>
      </c>
      <c r="D128" t="s">
        <v>45</v>
      </c>
      <c r="E128" t="s">
        <v>1984</v>
      </c>
      <c r="F128" t="s">
        <v>1985</v>
      </c>
      <c r="G128">
        <v>2012</v>
      </c>
      <c r="H128" t="s">
        <v>1986</v>
      </c>
      <c r="I128" t="s">
        <v>1987</v>
      </c>
      <c r="J128">
        <v>6</v>
      </c>
      <c r="O128" t="s">
        <v>1219</v>
      </c>
      <c r="P128" t="s">
        <v>1988</v>
      </c>
      <c r="S128" t="s">
        <v>1989</v>
      </c>
      <c r="X128" t="s">
        <v>4080</v>
      </c>
      <c r="AD128" t="b">
        <v>0</v>
      </c>
    </row>
    <row r="129" spans="1:30" x14ac:dyDescent="0.25">
      <c r="A129" t="s">
        <v>1996</v>
      </c>
      <c r="B129" t="s">
        <v>54</v>
      </c>
      <c r="C129" t="s">
        <v>1997</v>
      </c>
      <c r="D129" t="s">
        <v>80</v>
      </c>
      <c r="F129" t="s">
        <v>1998</v>
      </c>
      <c r="G129">
        <v>2008</v>
      </c>
      <c r="H129" t="s">
        <v>1999</v>
      </c>
      <c r="J129">
        <v>5</v>
      </c>
      <c r="K129" t="s">
        <v>2000</v>
      </c>
      <c r="P129" t="s">
        <v>2001</v>
      </c>
      <c r="Q129" t="s">
        <v>877</v>
      </c>
      <c r="R129" t="s">
        <v>2002</v>
      </c>
      <c r="S129" t="s">
        <v>2003</v>
      </c>
      <c r="W129" t="s">
        <v>880</v>
      </c>
      <c r="X129" t="s">
        <v>4080</v>
      </c>
      <c r="AB129" t="b">
        <v>1</v>
      </c>
      <c r="AD129" t="b">
        <v>0</v>
      </c>
    </row>
    <row r="130" spans="1:30" x14ac:dyDescent="0.25">
      <c r="A130">
        <v>7336328</v>
      </c>
      <c r="B130" t="s">
        <v>25</v>
      </c>
      <c r="C130" t="s">
        <v>2019</v>
      </c>
      <c r="D130" t="s">
        <v>45</v>
      </c>
      <c r="E130" t="s">
        <v>2020</v>
      </c>
      <c r="F130" t="s">
        <v>2021</v>
      </c>
      <c r="G130">
        <v>2015</v>
      </c>
      <c r="H130" t="s">
        <v>2022</v>
      </c>
      <c r="I130" t="s">
        <v>2023</v>
      </c>
      <c r="J130">
        <v>6</v>
      </c>
      <c r="O130" t="s">
        <v>50</v>
      </c>
      <c r="P130" t="s">
        <v>2024</v>
      </c>
      <c r="S130" t="s">
        <v>647</v>
      </c>
      <c r="X130" t="s">
        <v>4080</v>
      </c>
      <c r="AD130" t="b">
        <v>1</v>
      </c>
    </row>
    <row r="131" spans="1:30" x14ac:dyDescent="0.25">
      <c r="A131">
        <v>6842273</v>
      </c>
      <c r="B131" t="s">
        <v>25</v>
      </c>
      <c r="C131" t="s">
        <v>2041</v>
      </c>
      <c r="D131" t="s">
        <v>45</v>
      </c>
      <c r="E131" t="s">
        <v>2042</v>
      </c>
      <c r="F131" t="s">
        <v>2043</v>
      </c>
      <c r="G131">
        <v>2014</v>
      </c>
      <c r="H131" t="s">
        <v>2044</v>
      </c>
      <c r="I131" t="s">
        <v>2045</v>
      </c>
      <c r="J131">
        <v>6</v>
      </c>
      <c r="O131" t="s">
        <v>42</v>
      </c>
      <c r="P131" t="s">
        <v>2046</v>
      </c>
      <c r="S131" t="s">
        <v>2047</v>
      </c>
      <c r="X131" t="s">
        <v>4080</v>
      </c>
      <c r="AD131" t="b">
        <v>0</v>
      </c>
    </row>
    <row r="132" spans="1:30" x14ac:dyDescent="0.25">
      <c r="A132">
        <v>5716321</v>
      </c>
      <c r="B132" t="s">
        <v>25</v>
      </c>
      <c r="C132" t="s">
        <v>2058</v>
      </c>
      <c r="D132" t="s">
        <v>45</v>
      </c>
      <c r="E132" t="s">
        <v>2059</v>
      </c>
      <c r="F132" t="s">
        <v>2060</v>
      </c>
      <c r="G132">
        <v>2010</v>
      </c>
      <c r="H132" t="s">
        <v>2061</v>
      </c>
      <c r="I132" t="s">
        <v>2062</v>
      </c>
      <c r="J132">
        <v>6</v>
      </c>
      <c r="O132" t="s">
        <v>124</v>
      </c>
      <c r="P132" t="s">
        <v>2063</v>
      </c>
      <c r="S132" t="s">
        <v>2064</v>
      </c>
      <c r="X132" t="s">
        <v>4080</v>
      </c>
      <c r="AD132" t="b">
        <v>0</v>
      </c>
    </row>
    <row r="133" spans="1:30" x14ac:dyDescent="0.25">
      <c r="A133" t="s">
        <v>2065</v>
      </c>
      <c r="B133" t="s">
        <v>54</v>
      </c>
      <c r="C133" t="s">
        <v>2066</v>
      </c>
      <c r="D133" t="s">
        <v>80</v>
      </c>
      <c r="E133" t="s">
        <v>2067</v>
      </c>
      <c r="F133" t="s">
        <v>2068</v>
      </c>
      <c r="G133">
        <v>2008</v>
      </c>
      <c r="H133" t="s">
        <v>2069</v>
      </c>
      <c r="J133">
        <v>5</v>
      </c>
      <c r="K133" t="s">
        <v>2070</v>
      </c>
      <c r="P133" t="s">
        <v>2071</v>
      </c>
      <c r="Q133" t="s">
        <v>86</v>
      </c>
      <c r="R133" t="s">
        <v>2072</v>
      </c>
      <c r="S133" t="s">
        <v>2073</v>
      </c>
      <c r="V133" t="s">
        <v>2074</v>
      </c>
      <c r="W133" t="s">
        <v>90</v>
      </c>
      <c r="X133" t="s">
        <v>4080</v>
      </c>
      <c r="AD133" t="b">
        <v>0</v>
      </c>
    </row>
    <row r="134" spans="1:30" x14ac:dyDescent="0.25">
      <c r="A134" t="s">
        <v>2082</v>
      </c>
      <c r="B134" t="s">
        <v>723</v>
      </c>
      <c r="C134" t="s">
        <v>2083</v>
      </c>
      <c r="D134" t="s">
        <v>45</v>
      </c>
      <c r="E134" t="s">
        <v>2084</v>
      </c>
      <c r="F134" t="s">
        <v>2085</v>
      </c>
      <c r="G134">
        <v>2009</v>
      </c>
      <c r="H134" t="s">
        <v>2086</v>
      </c>
      <c r="I134" t="s">
        <v>2087</v>
      </c>
      <c r="J134">
        <v>6</v>
      </c>
      <c r="K134" t="s">
        <v>2088</v>
      </c>
      <c r="P134" t="s">
        <v>2089</v>
      </c>
      <c r="Q134" t="s">
        <v>730</v>
      </c>
      <c r="R134" t="s">
        <v>2090</v>
      </c>
      <c r="S134" t="s">
        <v>2091</v>
      </c>
      <c r="U134" t="s">
        <v>2092</v>
      </c>
      <c r="W134" t="s">
        <v>723</v>
      </c>
      <c r="X134" t="s">
        <v>4080</v>
      </c>
      <c r="AD134" t="b">
        <v>1</v>
      </c>
    </row>
    <row r="135" spans="1:30" x14ac:dyDescent="0.25">
      <c r="A135">
        <v>5751491</v>
      </c>
      <c r="B135" t="s">
        <v>25</v>
      </c>
      <c r="C135" t="s">
        <v>2100</v>
      </c>
      <c r="D135" t="s">
        <v>45</v>
      </c>
      <c r="E135" t="s">
        <v>2101</v>
      </c>
      <c r="F135" t="s">
        <v>2102</v>
      </c>
      <c r="G135">
        <v>2010</v>
      </c>
      <c r="H135" t="s">
        <v>2103</v>
      </c>
      <c r="I135" t="s">
        <v>2104</v>
      </c>
      <c r="J135">
        <v>6</v>
      </c>
      <c r="O135" t="s">
        <v>33</v>
      </c>
      <c r="P135" t="s">
        <v>2105</v>
      </c>
      <c r="S135" t="s">
        <v>2106</v>
      </c>
      <c r="X135" t="s">
        <v>4080</v>
      </c>
      <c r="AD135" t="b">
        <v>0</v>
      </c>
    </row>
    <row r="136" spans="1:30" x14ac:dyDescent="0.25">
      <c r="A136">
        <v>6513574</v>
      </c>
      <c r="B136" t="s">
        <v>25</v>
      </c>
      <c r="C136" t="s">
        <v>2107</v>
      </c>
      <c r="D136" t="s">
        <v>45</v>
      </c>
      <c r="E136" t="s">
        <v>2108</v>
      </c>
      <c r="F136" t="s">
        <v>2109</v>
      </c>
      <c r="G136">
        <v>2013</v>
      </c>
      <c r="H136" t="s">
        <v>2110</v>
      </c>
      <c r="I136" t="s">
        <v>2111</v>
      </c>
      <c r="J136">
        <v>6</v>
      </c>
      <c r="O136" t="s">
        <v>1219</v>
      </c>
      <c r="P136" t="s">
        <v>2112</v>
      </c>
      <c r="S136" t="s">
        <v>2113</v>
      </c>
      <c r="X136" t="s">
        <v>4080</v>
      </c>
      <c r="AD136" t="b">
        <v>1</v>
      </c>
    </row>
    <row r="137" spans="1:30" x14ac:dyDescent="0.25">
      <c r="A137">
        <v>4135373</v>
      </c>
      <c r="B137" t="s">
        <v>25</v>
      </c>
      <c r="C137" t="s">
        <v>2114</v>
      </c>
      <c r="D137" t="s">
        <v>27</v>
      </c>
      <c r="E137" t="s">
        <v>2115</v>
      </c>
      <c r="F137" t="s">
        <v>2116</v>
      </c>
      <c r="G137">
        <v>2007</v>
      </c>
      <c r="H137" t="s">
        <v>2117</v>
      </c>
      <c r="I137" t="s">
        <v>2118</v>
      </c>
      <c r="J137">
        <v>7</v>
      </c>
      <c r="L137" t="s">
        <v>853</v>
      </c>
      <c r="M137">
        <v>26</v>
      </c>
      <c r="N137">
        <v>4</v>
      </c>
      <c r="O137" t="s">
        <v>934</v>
      </c>
      <c r="P137" t="s">
        <v>2119</v>
      </c>
      <c r="X137" t="s">
        <v>4080</v>
      </c>
      <c r="AD137" t="b">
        <v>1</v>
      </c>
    </row>
    <row r="138" spans="1:30" x14ac:dyDescent="0.25">
      <c r="A138">
        <v>5710575</v>
      </c>
      <c r="B138" t="s">
        <v>25</v>
      </c>
      <c r="C138" t="s">
        <v>2139</v>
      </c>
      <c r="D138" t="s">
        <v>27</v>
      </c>
      <c r="E138" t="s">
        <v>2140</v>
      </c>
      <c r="F138" t="s">
        <v>2141</v>
      </c>
      <c r="G138">
        <v>2011</v>
      </c>
      <c r="H138" t="s">
        <v>2142</v>
      </c>
      <c r="I138" t="s">
        <v>2143</v>
      </c>
      <c r="J138">
        <v>7</v>
      </c>
      <c r="L138" t="s">
        <v>2144</v>
      </c>
      <c r="M138">
        <v>3</v>
      </c>
      <c r="N138">
        <v>1</v>
      </c>
      <c r="O138" t="s">
        <v>1219</v>
      </c>
      <c r="P138" t="s">
        <v>2145</v>
      </c>
      <c r="X138" t="s">
        <v>4080</v>
      </c>
      <c r="AD138" t="b">
        <v>1</v>
      </c>
    </row>
    <row r="139" spans="1:30" x14ac:dyDescent="0.25">
      <c r="A139">
        <v>6544384</v>
      </c>
      <c r="B139" t="s">
        <v>25</v>
      </c>
      <c r="C139" t="s">
        <v>2150</v>
      </c>
      <c r="D139" t="s">
        <v>45</v>
      </c>
      <c r="E139" t="s">
        <v>2151</v>
      </c>
      <c r="F139" t="s">
        <v>2152</v>
      </c>
      <c r="G139">
        <v>2013</v>
      </c>
      <c r="H139" t="s">
        <v>2153</v>
      </c>
      <c r="I139" t="s">
        <v>2154</v>
      </c>
      <c r="J139">
        <v>6</v>
      </c>
      <c r="O139" t="s">
        <v>1219</v>
      </c>
      <c r="P139" s="1">
        <v>42887</v>
      </c>
      <c r="S139" t="s">
        <v>2155</v>
      </c>
      <c r="X139" t="s">
        <v>4080</v>
      </c>
      <c r="AD139" t="b">
        <v>0</v>
      </c>
    </row>
    <row r="140" spans="1:30" x14ac:dyDescent="0.25">
      <c r="A140" t="s">
        <v>2163</v>
      </c>
      <c r="B140" t="s">
        <v>54</v>
      </c>
      <c r="C140" t="s">
        <v>2164</v>
      </c>
      <c r="D140" t="s">
        <v>27</v>
      </c>
      <c r="E140" t="s">
        <v>2165</v>
      </c>
      <c r="F140" t="s">
        <v>2166</v>
      </c>
      <c r="G140">
        <v>2009</v>
      </c>
      <c r="H140" t="s">
        <v>2167</v>
      </c>
      <c r="J140">
        <v>7</v>
      </c>
      <c r="L140" t="s">
        <v>2168</v>
      </c>
      <c r="M140">
        <v>10</v>
      </c>
      <c r="N140">
        <v>2</v>
      </c>
      <c r="O140" t="s">
        <v>541</v>
      </c>
      <c r="P140" t="s">
        <v>2169</v>
      </c>
      <c r="R140" t="s">
        <v>2170</v>
      </c>
      <c r="X140" t="s">
        <v>4080</v>
      </c>
      <c r="AD140" t="b">
        <v>0</v>
      </c>
    </row>
    <row r="141" spans="1:30" x14ac:dyDescent="0.25">
      <c r="A141" t="s">
        <v>2191</v>
      </c>
      <c r="B141" t="s">
        <v>54</v>
      </c>
      <c r="C141" t="s">
        <v>2192</v>
      </c>
      <c r="D141" t="s">
        <v>80</v>
      </c>
      <c r="E141" t="s">
        <v>2193</v>
      </c>
      <c r="F141" t="s">
        <v>2194</v>
      </c>
      <c r="G141">
        <v>2014</v>
      </c>
      <c r="H141" t="s">
        <v>2195</v>
      </c>
      <c r="J141">
        <v>5</v>
      </c>
      <c r="K141" t="s">
        <v>2196</v>
      </c>
      <c r="P141" t="s">
        <v>2197</v>
      </c>
      <c r="Q141" t="s">
        <v>596</v>
      </c>
      <c r="R141" t="s">
        <v>2198</v>
      </c>
      <c r="S141" t="s">
        <v>2199</v>
      </c>
      <c r="V141" t="s">
        <v>2200</v>
      </c>
      <c r="W141" t="s">
        <v>600</v>
      </c>
      <c r="X141" t="s">
        <v>4080</v>
      </c>
      <c r="AB141" t="b">
        <v>1</v>
      </c>
      <c r="AD141" t="b">
        <v>0</v>
      </c>
    </row>
    <row r="142" spans="1:30" x14ac:dyDescent="0.25">
      <c r="A142">
        <v>5090916</v>
      </c>
      <c r="B142" t="s">
        <v>25</v>
      </c>
      <c r="C142" t="s">
        <v>2230</v>
      </c>
      <c r="D142" t="s">
        <v>45</v>
      </c>
      <c r="E142" t="s">
        <v>2231</v>
      </c>
      <c r="F142" t="s">
        <v>2232</v>
      </c>
      <c r="G142">
        <v>2009</v>
      </c>
      <c r="H142" t="s">
        <v>2233</v>
      </c>
      <c r="I142" t="s">
        <v>2234</v>
      </c>
      <c r="J142">
        <v>6</v>
      </c>
      <c r="O142" t="s">
        <v>934</v>
      </c>
      <c r="P142" t="s">
        <v>2235</v>
      </c>
      <c r="S142" t="s">
        <v>2236</v>
      </c>
      <c r="X142" t="s">
        <v>4080</v>
      </c>
      <c r="AD142" t="b">
        <v>1</v>
      </c>
    </row>
    <row r="143" spans="1:30" x14ac:dyDescent="0.25">
      <c r="A143" t="s">
        <v>2237</v>
      </c>
      <c r="B143" t="s">
        <v>54</v>
      </c>
      <c r="C143" t="s">
        <v>2238</v>
      </c>
      <c r="D143" t="s">
        <v>27</v>
      </c>
      <c r="E143" t="s">
        <v>2239</v>
      </c>
      <c r="F143" t="s">
        <v>2240</v>
      </c>
      <c r="G143">
        <v>2013</v>
      </c>
      <c r="H143" t="s">
        <v>2241</v>
      </c>
      <c r="J143">
        <v>7</v>
      </c>
      <c r="L143" t="s">
        <v>2242</v>
      </c>
      <c r="M143">
        <v>69</v>
      </c>
      <c r="N143">
        <v>1</v>
      </c>
      <c r="O143" t="s">
        <v>60</v>
      </c>
      <c r="P143" t="s">
        <v>2243</v>
      </c>
      <c r="R143" t="s">
        <v>2244</v>
      </c>
      <c r="X143" t="s">
        <v>4080</v>
      </c>
      <c r="AD143" t="b">
        <v>0</v>
      </c>
    </row>
    <row r="144" spans="1:30" x14ac:dyDescent="0.25">
      <c r="A144">
        <v>6164943</v>
      </c>
      <c r="B144" t="s">
        <v>25</v>
      </c>
      <c r="C144" t="s">
        <v>2251</v>
      </c>
      <c r="D144" t="s">
        <v>45</v>
      </c>
      <c r="E144" t="s">
        <v>2252</v>
      </c>
      <c r="F144" t="s">
        <v>2253</v>
      </c>
      <c r="G144">
        <v>2012</v>
      </c>
      <c r="H144" t="s">
        <v>2254</v>
      </c>
      <c r="I144" t="s">
        <v>2255</v>
      </c>
      <c r="J144">
        <v>6</v>
      </c>
      <c r="O144" t="s">
        <v>76</v>
      </c>
      <c r="P144" t="s">
        <v>2256</v>
      </c>
      <c r="S144" t="s">
        <v>2257</v>
      </c>
      <c r="X144" t="s">
        <v>4080</v>
      </c>
      <c r="AD144" t="b">
        <v>0</v>
      </c>
    </row>
    <row r="145" spans="1:30" x14ac:dyDescent="0.25">
      <c r="A145">
        <v>6242797</v>
      </c>
      <c r="B145" t="s">
        <v>25</v>
      </c>
      <c r="C145" t="s">
        <v>2266</v>
      </c>
      <c r="D145" t="s">
        <v>27</v>
      </c>
      <c r="E145" t="s">
        <v>2267</v>
      </c>
      <c r="F145" t="s">
        <v>2268</v>
      </c>
      <c r="G145">
        <v>2012</v>
      </c>
      <c r="H145" t="s">
        <v>2269</v>
      </c>
      <c r="I145" t="s">
        <v>2270</v>
      </c>
      <c r="J145">
        <v>7</v>
      </c>
      <c r="L145" t="s">
        <v>2271</v>
      </c>
      <c r="M145">
        <v>59</v>
      </c>
      <c r="N145">
        <v>7</v>
      </c>
      <c r="O145" t="s">
        <v>430</v>
      </c>
      <c r="P145" t="s">
        <v>2272</v>
      </c>
      <c r="X145" t="s">
        <v>4080</v>
      </c>
      <c r="AD145" t="b">
        <v>0</v>
      </c>
    </row>
    <row r="146" spans="1:30" x14ac:dyDescent="0.25">
      <c r="A146" t="s">
        <v>2288</v>
      </c>
      <c r="B146" t="s">
        <v>723</v>
      </c>
      <c r="C146" t="s">
        <v>2289</v>
      </c>
      <c r="D146" t="s">
        <v>45</v>
      </c>
      <c r="E146" t="s">
        <v>2290</v>
      </c>
      <c r="F146" t="s">
        <v>2291</v>
      </c>
      <c r="G146">
        <v>2011</v>
      </c>
      <c r="H146" t="s">
        <v>2292</v>
      </c>
      <c r="I146" t="s">
        <v>2293</v>
      </c>
      <c r="J146">
        <v>6</v>
      </c>
      <c r="K146" t="s">
        <v>2294</v>
      </c>
      <c r="P146" t="s">
        <v>2295</v>
      </c>
      <c r="Q146" t="s">
        <v>730</v>
      </c>
      <c r="R146" t="s">
        <v>2296</v>
      </c>
      <c r="S146" t="s">
        <v>2297</v>
      </c>
      <c r="U146" t="s">
        <v>2298</v>
      </c>
      <c r="W146" t="s">
        <v>723</v>
      </c>
      <c r="X146" t="s">
        <v>4080</v>
      </c>
      <c r="AD146" t="b">
        <v>0</v>
      </c>
    </row>
    <row r="147" spans="1:30" x14ac:dyDescent="0.25">
      <c r="A147">
        <v>7774446</v>
      </c>
      <c r="B147" t="s">
        <v>25</v>
      </c>
      <c r="C147" t="s">
        <v>2317</v>
      </c>
      <c r="D147" t="s">
        <v>45</v>
      </c>
      <c r="E147" t="s">
        <v>2318</v>
      </c>
      <c r="F147" t="s">
        <v>2319</v>
      </c>
      <c r="G147">
        <v>2016</v>
      </c>
      <c r="H147" t="s">
        <v>2320</v>
      </c>
      <c r="I147" t="s">
        <v>2321</v>
      </c>
      <c r="J147">
        <v>6</v>
      </c>
      <c r="O147" t="s">
        <v>472</v>
      </c>
      <c r="P147" t="s">
        <v>2322</v>
      </c>
      <c r="S147" t="s">
        <v>2323</v>
      </c>
      <c r="X147" t="s">
        <v>4080</v>
      </c>
      <c r="AD147" t="b">
        <v>0</v>
      </c>
    </row>
    <row r="148" spans="1:30" x14ac:dyDescent="0.25">
      <c r="A148" t="s">
        <v>2365</v>
      </c>
      <c r="B148" t="s">
        <v>54</v>
      </c>
      <c r="C148" t="s">
        <v>2366</v>
      </c>
      <c r="D148" t="s">
        <v>27</v>
      </c>
      <c r="E148" t="s">
        <v>2367</v>
      </c>
      <c r="F148" t="s">
        <v>2368</v>
      </c>
      <c r="G148">
        <v>2017</v>
      </c>
      <c r="H148" t="s">
        <v>2369</v>
      </c>
      <c r="J148">
        <v>7</v>
      </c>
      <c r="L148" t="s">
        <v>2370</v>
      </c>
      <c r="M148">
        <v>18</v>
      </c>
      <c r="N148">
        <v>3</v>
      </c>
      <c r="O148" t="s">
        <v>166</v>
      </c>
      <c r="P148" t="s">
        <v>2371</v>
      </c>
      <c r="R148" t="s">
        <v>2372</v>
      </c>
      <c r="X148" t="s">
        <v>4080</v>
      </c>
      <c r="AD148" t="b">
        <v>0</v>
      </c>
    </row>
    <row r="149" spans="1:30" x14ac:dyDescent="0.25">
      <c r="A149">
        <v>4624024</v>
      </c>
      <c r="B149" t="s">
        <v>25</v>
      </c>
      <c r="C149" t="s">
        <v>2373</v>
      </c>
      <c r="D149" t="s">
        <v>45</v>
      </c>
      <c r="E149" t="s">
        <v>2374</v>
      </c>
      <c r="F149" t="s">
        <v>2375</v>
      </c>
      <c r="G149">
        <v>2008</v>
      </c>
      <c r="H149" t="s">
        <v>2376</v>
      </c>
      <c r="I149" t="s">
        <v>2377</v>
      </c>
      <c r="J149">
        <v>6</v>
      </c>
      <c r="M149">
        <v>1</v>
      </c>
      <c r="O149" t="s">
        <v>472</v>
      </c>
      <c r="P149" t="s">
        <v>2378</v>
      </c>
      <c r="S149" t="s">
        <v>2379</v>
      </c>
      <c r="X149" t="s">
        <v>4080</v>
      </c>
      <c r="AD149" t="b">
        <v>0</v>
      </c>
    </row>
    <row r="150" spans="1:30" x14ac:dyDescent="0.25">
      <c r="A150">
        <v>6472115</v>
      </c>
      <c r="B150" t="s">
        <v>25</v>
      </c>
      <c r="C150" t="s">
        <v>2380</v>
      </c>
      <c r="D150" t="s">
        <v>27</v>
      </c>
      <c r="E150" t="s">
        <v>2381</v>
      </c>
      <c r="F150" t="s">
        <v>2382</v>
      </c>
      <c r="G150">
        <v>2013</v>
      </c>
      <c r="H150" t="s">
        <v>2383</v>
      </c>
      <c r="I150" t="s">
        <v>2384</v>
      </c>
      <c r="J150">
        <v>7</v>
      </c>
      <c r="L150" t="s">
        <v>2385</v>
      </c>
      <c r="M150">
        <v>3</v>
      </c>
      <c r="N150">
        <v>1</v>
      </c>
      <c r="O150" t="s">
        <v>1219</v>
      </c>
      <c r="P150" s="1" t="s">
        <v>2386</v>
      </c>
      <c r="X150" t="s">
        <v>4080</v>
      </c>
      <c r="AD150" t="b">
        <v>1</v>
      </c>
    </row>
    <row r="151" spans="1:30" x14ac:dyDescent="0.25">
      <c r="A151">
        <v>6007780</v>
      </c>
      <c r="B151" t="s">
        <v>25</v>
      </c>
      <c r="C151" t="s">
        <v>2407</v>
      </c>
      <c r="D151" t="s">
        <v>45</v>
      </c>
      <c r="E151" t="s">
        <v>2408</v>
      </c>
      <c r="F151" t="s">
        <v>2409</v>
      </c>
      <c r="G151">
        <v>2011</v>
      </c>
      <c r="H151" t="s">
        <v>2410</v>
      </c>
      <c r="I151" t="s">
        <v>2411</v>
      </c>
      <c r="J151">
        <v>6</v>
      </c>
      <c r="O151" t="s">
        <v>50</v>
      </c>
      <c r="P151" t="s">
        <v>2412</v>
      </c>
      <c r="S151" t="s">
        <v>2413</v>
      </c>
      <c r="X151" t="s">
        <v>4080</v>
      </c>
      <c r="AD151" t="b">
        <v>1</v>
      </c>
    </row>
    <row r="152" spans="1:30" x14ac:dyDescent="0.25">
      <c r="A152" t="s">
        <v>2414</v>
      </c>
      <c r="B152" t="s">
        <v>54</v>
      </c>
      <c r="C152" t="s">
        <v>2415</v>
      </c>
      <c r="D152" t="s">
        <v>80</v>
      </c>
      <c r="E152" t="s">
        <v>2416</v>
      </c>
      <c r="F152" t="s">
        <v>2417</v>
      </c>
      <c r="G152">
        <v>2009</v>
      </c>
      <c r="H152" t="s">
        <v>2418</v>
      </c>
      <c r="J152">
        <v>5</v>
      </c>
      <c r="K152" t="s">
        <v>2419</v>
      </c>
      <c r="P152" t="s">
        <v>2420</v>
      </c>
      <c r="Q152" t="s">
        <v>86</v>
      </c>
      <c r="R152" t="s">
        <v>2421</v>
      </c>
      <c r="S152" t="s">
        <v>2422</v>
      </c>
      <c r="V152" t="s">
        <v>2423</v>
      </c>
      <c r="W152" t="s">
        <v>90</v>
      </c>
      <c r="X152" t="s">
        <v>4080</v>
      </c>
      <c r="AD152" t="b">
        <v>1</v>
      </c>
    </row>
    <row r="153" spans="1:30" x14ac:dyDescent="0.25">
      <c r="A153">
        <v>7173939</v>
      </c>
      <c r="B153" t="s">
        <v>25</v>
      </c>
      <c r="C153" t="s">
        <v>2437</v>
      </c>
      <c r="D153" t="s">
        <v>45</v>
      </c>
      <c r="E153" t="s">
        <v>2438</v>
      </c>
      <c r="F153" t="s">
        <v>2439</v>
      </c>
      <c r="G153">
        <v>2015</v>
      </c>
      <c r="H153" t="s">
        <v>2440</v>
      </c>
      <c r="I153" t="s">
        <v>2441</v>
      </c>
      <c r="J153">
        <v>6</v>
      </c>
      <c r="O153" t="s">
        <v>42</v>
      </c>
      <c r="P153" t="s">
        <v>2442</v>
      </c>
      <c r="S153" t="s">
        <v>2443</v>
      </c>
      <c r="X153" t="s">
        <v>4080</v>
      </c>
      <c r="AD153" t="b">
        <v>1</v>
      </c>
    </row>
    <row r="154" spans="1:30" x14ac:dyDescent="0.25">
      <c r="A154" t="s">
        <v>2444</v>
      </c>
      <c r="B154" t="s">
        <v>54</v>
      </c>
      <c r="C154" t="s">
        <v>2445</v>
      </c>
      <c r="D154" t="s">
        <v>27</v>
      </c>
      <c r="E154" t="s">
        <v>2446</v>
      </c>
      <c r="F154" t="s">
        <v>2447</v>
      </c>
      <c r="G154">
        <v>2013</v>
      </c>
      <c r="H154" t="s">
        <v>2448</v>
      </c>
      <c r="J154">
        <v>7</v>
      </c>
      <c r="L154" t="s">
        <v>897</v>
      </c>
      <c r="M154">
        <v>41</v>
      </c>
      <c r="N154">
        <v>6</v>
      </c>
      <c r="O154" t="s">
        <v>124</v>
      </c>
      <c r="P154" t="s">
        <v>2449</v>
      </c>
      <c r="R154" t="s">
        <v>2450</v>
      </c>
      <c r="X154" t="s">
        <v>4080</v>
      </c>
      <c r="AD154" t="b">
        <v>0</v>
      </c>
    </row>
    <row r="155" spans="1:30" x14ac:dyDescent="0.25">
      <c r="A155" t="s">
        <v>2467</v>
      </c>
      <c r="B155" t="s">
        <v>723</v>
      </c>
      <c r="C155" t="s">
        <v>2468</v>
      </c>
      <c r="D155" t="s">
        <v>27</v>
      </c>
      <c r="E155" t="s">
        <v>2469</v>
      </c>
      <c r="F155" t="s">
        <v>2470</v>
      </c>
      <c r="G155">
        <v>2007</v>
      </c>
      <c r="H155" t="s">
        <v>2471</v>
      </c>
      <c r="I155" t="s">
        <v>2472</v>
      </c>
      <c r="J155">
        <v>7</v>
      </c>
      <c r="L155" t="s">
        <v>2473</v>
      </c>
      <c r="M155">
        <v>6</v>
      </c>
      <c r="N155">
        <v>1</v>
      </c>
      <c r="O155" t="s">
        <v>2474</v>
      </c>
      <c r="Q155" t="s">
        <v>730</v>
      </c>
      <c r="R155" t="s">
        <v>2475</v>
      </c>
      <c r="W155" t="s">
        <v>723</v>
      </c>
      <c r="X155" t="s">
        <v>4080</v>
      </c>
      <c r="AD155" t="b">
        <v>1</v>
      </c>
    </row>
    <row r="156" spans="1:30" x14ac:dyDescent="0.25">
      <c r="A156" t="s">
        <v>2526</v>
      </c>
      <c r="B156" t="s">
        <v>54</v>
      </c>
      <c r="C156" t="s">
        <v>2527</v>
      </c>
      <c r="D156" t="s">
        <v>80</v>
      </c>
      <c r="E156" t="s">
        <v>2528</v>
      </c>
      <c r="F156" t="s">
        <v>2529</v>
      </c>
      <c r="G156">
        <v>2010</v>
      </c>
      <c r="H156" t="s">
        <v>2530</v>
      </c>
      <c r="J156">
        <v>5</v>
      </c>
      <c r="K156" t="s">
        <v>2531</v>
      </c>
      <c r="P156" t="s">
        <v>2532</v>
      </c>
      <c r="Q156" t="s">
        <v>86</v>
      </c>
      <c r="R156" t="s">
        <v>2533</v>
      </c>
      <c r="S156" t="s">
        <v>2534</v>
      </c>
      <c r="V156" t="s">
        <v>2535</v>
      </c>
      <c r="W156" t="s">
        <v>90</v>
      </c>
      <c r="X156" t="s">
        <v>4080</v>
      </c>
      <c r="AD156" t="b">
        <v>0</v>
      </c>
    </row>
    <row r="157" spans="1:30" x14ac:dyDescent="0.25">
      <c r="A157">
        <v>4400379</v>
      </c>
      <c r="B157" t="s">
        <v>25</v>
      </c>
      <c r="C157" t="s">
        <v>2543</v>
      </c>
      <c r="D157" t="s">
        <v>45</v>
      </c>
      <c r="E157" t="s">
        <v>2544</v>
      </c>
      <c r="F157" t="s">
        <v>2545</v>
      </c>
      <c r="G157">
        <v>2007</v>
      </c>
      <c r="H157" t="s">
        <v>2546</v>
      </c>
      <c r="I157" t="s">
        <v>2547</v>
      </c>
      <c r="J157">
        <v>6</v>
      </c>
      <c r="O157" t="s">
        <v>472</v>
      </c>
      <c r="P157" t="s">
        <v>2548</v>
      </c>
      <c r="S157" t="s">
        <v>2549</v>
      </c>
      <c r="X157" t="s">
        <v>4080</v>
      </c>
      <c r="AD157" t="b">
        <v>1</v>
      </c>
    </row>
    <row r="158" spans="1:30" x14ac:dyDescent="0.25">
      <c r="A158">
        <v>7117986</v>
      </c>
      <c r="B158" t="s">
        <v>25</v>
      </c>
      <c r="C158" t="s">
        <v>2582</v>
      </c>
      <c r="D158" t="s">
        <v>45</v>
      </c>
      <c r="E158" t="s">
        <v>2583</v>
      </c>
      <c r="F158" t="s">
        <v>2584</v>
      </c>
      <c r="G158">
        <v>2015</v>
      </c>
      <c r="H158" t="s">
        <v>2585</v>
      </c>
      <c r="I158" t="s">
        <v>2586</v>
      </c>
      <c r="J158">
        <v>6</v>
      </c>
      <c r="O158" t="s">
        <v>934</v>
      </c>
      <c r="P158" t="s">
        <v>2587</v>
      </c>
      <c r="S158" t="s">
        <v>2588</v>
      </c>
      <c r="X158" t="s">
        <v>4080</v>
      </c>
      <c r="AD158" t="b">
        <v>0</v>
      </c>
    </row>
    <row r="159" spans="1:30" x14ac:dyDescent="0.25">
      <c r="A159">
        <v>5751519</v>
      </c>
      <c r="B159" t="s">
        <v>25</v>
      </c>
      <c r="C159" t="s">
        <v>2589</v>
      </c>
      <c r="D159" t="s">
        <v>45</v>
      </c>
      <c r="E159" t="s">
        <v>2590</v>
      </c>
      <c r="F159" t="s">
        <v>2591</v>
      </c>
      <c r="G159">
        <v>2010</v>
      </c>
      <c r="H159" t="s">
        <v>2592</v>
      </c>
      <c r="I159" t="s">
        <v>2593</v>
      </c>
      <c r="J159">
        <v>6</v>
      </c>
      <c r="O159" t="s">
        <v>33</v>
      </c>
      <c r="P159" t="s">
        <v>2594</v>
      </c>
      <c r="S159" t="s">
        <v>2106</v>
      </c>
      <c r="X159" t="s">
        <v>4080</v>
      </c>
      <c r="AB159" t="b">
        <v>1</v>
      </c>
      <c r="AD159" t="b">
        <v>0</v>
      </c>
    </row>
    <row r="160" spans="1:30" x14ac:dyDescent="0.25">
      <c r="A160" t="s">
        <v>2613</v>
      </c>
      <c r="B160" t="s">
        <v>54</v>
      </c>
      <c r="C160" t="s">
        <v>2614</v>
      </c>
      <c r="D160" t="s">
        <v>27</v>
      </c>
      <c r="E160" t="s">
        <v>2615</v>
      </c>
      <c r="F160" t="s">
        <v>2616</v>
      </c>
      <c r="G160">
        <v>2015</v>
      </c>
      <c r="H160" t="s">
        <v>2617</v>
      </c>
      <c r="J160">
        <v>7</v>
      </c>
      <c r="L160" t="s">
        <v>2618</v>
      </c>
      <c r="M160">
        <v>52</v>
      </c>
      <c r="N160">
        <v>4</v>
      </c>
      <c r="O160" t="s">
        <v>685</v>
      </c>
      <c r="P160" t="s">
        <v>2619</v>
      </c>
      <c r="R160" t="s">
        <v>2620</v>
      </c>
      <c r="X160" t="s">
        <v>4080</v>
      </c>
      <c r="AD160" t="b">
        <v>0</v>
      </c>
    </row>
    <row r="161" spans="1:30" x14ac:dyDescent="0.25">
      <c r="A161">
        <v>4417219</v>
      </c>
      <c r="B161" t="s">
        <v>25</v>
      </c>
      <c r="C161" t="s">
        <v>2622</v>
      </c>
      <c r="D161" t="s">
        <v>45</v>
      </c>
      <c r="E161" t="s">
        <v>2628</v>
      </c>
      <c r="F161" t="s">
        <v>2624</v>
      </c>
      <c r="G161">
        <v>2007</v>
      </c>
      <c r="H161" t="s">
        <v>2625</v>
      </c>
      <c r="I161" t="s">
        <v>2629</v>
      </c>
      <c r="J161">
        <v>6</v>
      </c>
      <c r="O161" t="s">
        <v>472</v>
      </c>
      <c r="P161" s="1">
        <v>43009</v>
      </c>
      <c r="S161" t="s">
        <v>2630</v>
      </c>
      <c r="X161" t="s">
        <v>4080</v>
      </c>
      <c r="AD161" t="b">
        <v>1</v>
      </c>
    </row>
    <row r="162" spans="1:30" x14ac:dyDescent="0.25">
      <c r="A162">
        <v>7387670</v>
      </c>
      <c r="B162" t="s">
        <v>25</v>
      </c>
      <c r="C162" t="s">
        <v>2639</v>
      </c>
      <c r="D162" t="s">
        <v>27</v>
      </c>
      <c r="E162" t="s">
        <v>2640</v>
      </c>
      <c r="F162" t="s">
        <v>2641</v>
      </c>
      <c r="G162">
        <v>2016</v>
      </c>
      <c r="H162" t="s">
        <v>2642</v>
      </c>
      <c r="I162" t="s">
        <v>2643</v>
      </c>
      <c r="J162">
        <v>7</v>
      </c>
      <c r="L162" t="s">
        <v>2644</v>
      </c>
      <c r="M162">
        <v>16</v>
      </c>
      <c r="N162">
        <v>9</v>
      </c>
      <c r="O162" t="s">
        <v>42</v>
      </c>
      <c r="P162" t="s">
        <v>2645</v>
      </c>
      <c r="X162" t="s">
        <v>4080</v>
      </c>
      <c r="AD162" t="b">
        <v>1</v>
      </c>
    </row>
    <row r="163" spans="1:30" x14ac:dyDescent="0.25">
      <c r="A163" t="s">
        <v>2655</v>
      </c>
      <c r="B163" t="s">
        <v>54</v>
      </c>
      <c r="C163" t="s">
        <v>2656</v>
      </c>
      <c r="D163" t="s">
        <v>80</v>
      </c>
      <c r="E163" t="s">
        <v>2657</v>
      </c>
      <c r="F163" t="s">
        <v>2658</v>
      </c>
      <c r="G163">
        <v>2014</v>
      </c>
      <c r="H163" t="s">
        <v>2659</v>
      </c>
      <c r="J163">
        <v>5</v>
      </c>
      <c r="K163" t="s">
        <v>2660</v>
      </c>
      <c r="P163" t="s">
        <v>2661</v>
      </c>
      <c r="Q163" t="s">
        <v>86</v>
      </c>
      <c r="R163" t="s">
        <v>2662</v>
      </c>
      <c r="S163" t="s">
        <v>2663</v>
      </c>
      <c r="V163" t="s">
        <v>2664</v>
      </c>
      <c r="W163" t="s">
        <v>90</v>
      </c>
      <c r="X163" t="s">
        <v>4080</v>
      </c>
      <c r="AD163" t="b">
        <v>0</v>
      </c>
    </row>
    <row r="164" spans="1:30" x14ac:dyDescent="0.25">
      <c r="A164" t="s">
        <v>2684</v>
      </c>
      <c r="B164" t="s">
        <v>151</v>
      </c>
      <c r="C164" t="s">
        <v>2685</v>
      </c>
      <c r="D164" t="s">
        <v>209</v>
      </c>
      <c r="E164" t="s">
        <v>1789</v>
      </c>
      <c r="F164" t="s">
        <v>2686</v>
      </c>
      <c r="G164">
        <v>2012</v>
      </c>
      <c r="H164" t="s">
        <v>2687</v>
      </c>
      <c r="J164">
        <v>5</v>
      </c>
      <c r="K164" t="s">
        <v>2688</v>
      </c>
      <c r="P164" t="s">
        <v>2689</v>
      </c>
      <c r="Q164" t="s">
        <v>332</v>
      </c>
      <c r="R164" t="s">
        <v>2690</v>
      </c>
      <c r="S164" t="s">
        <v>2691</v>
      </c>
      <c r="T164" t="s">
        <v>335</v>
      </c>
      <c r="V164" t="s">
        <v>1789</v>
      </c>
      <c r="W164" t="s">
        <v>336</v>
      </c>
      <c r="X164" t="s">
        <v>4080</v>
      </c>
      <c r="AB164" t="b">
        <v>1</v>
      </c>
      <c r="AD164" t="b">
        <v>0</v>
      </c>
    </row>
    <row r="165" spans="1:30" x14ac:dyDescent="0.25">
      <c r="A165" t="s">
        <v>2698</v>
      </c>
      <c r="B165" t="s">
        <v>54</v>
      </c>
      <c r="C165" t="s">
        <v>2699</v>
      </c>
      <c r="D165" t="s">
        <v>80</v>
      </c>
      <c r="E165" t="s">
        <v>2700</v>
      </c>
      <c r="F165" t="s">
        <v>2701</v>
      </c>
      <c r="G165">
        <v>2011</v>
      </c>
      <c r="H165" t="s">
        <v>2702</v>
      </c>
      <c r="J165">
        <v>5</v>
      </c>
      <c r="K165" t="s">
        <v>2703</v>
      </c>
      <c r="P165" t="s">
        <v>2704</v>
      </c>
      <c r="Q165" t="s">
        <v>86</v>
      </c>
      <c r="R165" t="s">
        <v>2705</v>
      </c>
      <c r="S165" t="s">
        <v>2706</v>
      </c>
      <c r="V165" t="s">
        <v>2707</v>
      </c>
      <c r="W165" t="s">
        <v>90</v>
      </c>
      <c r="X165" t="s">
        <v>4080</v>
      </c>
      <c r="AB165" t="b">
        <v>1</v>
      </c>
      <c r="AD165" t="b">
        <v>0</v>
      </c>
    </row>
    <row r="166" spans="1:30" x14ac:dyDescent="0.25">
      <c r="A166">
        <v>4394196</v>
      </c>
      <c r="B166" t="s">
        <v>25</v>
      </c>
      <c r="C166" t="s">
        <v>2749</v>
      </c>
      <c r="D166" t="s">
        <v>45</v>
      </c>
      <c r="E166" t="s">
        <v>2750</v>
      </c>
      <c r="F166" t="s">
        <v>2751</v>
      </c>
      <c r="G166">
        <v>2007</v>
      </c>
      <c r="H166" t="s">
        <v>2752</v>
      </c>
      <c r="I166" t="s">
        <v>2753</v>
      </c>
      <c r="J166">
        <v>6</v>
      </c>
      <c r="O166" t="s">
        <v>472</v>
      </c>
      <c r="P166" s="1">
        <v>42856</v>
      </c>
      <c r="S166" t="s">
        <v>2754</v>
      </c>
      <c r="X166" t="s">
        <v>4080</v>
      </c>
      <c r="AD166" t="b">
        <v>1</v>
      </c>
    </row>
    <row r="167" spans="1:30" x14ac:dyDescent="0.25">
      <c r="A167">
        <v>4577683</v>
      </c>
      <c r="B167" t="s">
        <v>25</v>
      </c>
      <c r="C167" t="s">
        <v>2797</v>
      </c>
      <c r="D167" t="s">
        <v>45</v>
      </c>
      <c r="E167" t="s">
        <v>2798</v>
      </c>
      <c r="F167" t="s">
        <v>2799</v>
      </c>
      <c r="G167">
        <v>2008</v>
      </c>
      <c r="H167" t="s">
        <v>2800</v>
      </c>
      <c r="I167" t="s">
        <v>2801</v>
      </c>
      <c r="J167">
        <v>6</v>
      </c>
      <c r="O167" t="s">
        <v>68</v>
      </c>
      <c r="P167" t="s">
        <v>2802</v>
      </c>
      <c r="S167" t="s">
        <v>2803</v>
      </c>
      <c r="X167" t="s">
        <v>4080</v>
      </c>
      <c r="AD167" t="b">
        <v>1</v>
      </c>
    </row>
    <row r="168" spans="1:30" x14ac:dyDescent="0.25">
      <c r="A168" t="s">
        <v>2866</v>
      </c>
      <c r="B168" t="s">
        <v>54</v>
      </c>
      <c r="C168" t="s">
        <v>2867</v>
      </c>
      <c r="D168" t="s">
        <v>80</v>
      </c>
      <c r="E168" t="s">
        <v>2868</v>
      </c>
      <c r="F168" t="s">
        <v>2869</v>
      </c>
      <c r="G168">
        <v>2012</v>
      </c>
      <c r="H168" t="s">
        <v>2870</v>
      </c>
      <c r="J168">
        <v>5</v>
      </c>
      <c r="K168" t="s">
        <v>2871</v>
      </c>
      <c r="P168" t="s">
        <v>2872</v>
      </c>
      <c r="Q168" t="s">
        <v>86</v>
      </c>
      <c r="R168" t="s">
        <v>2873</v>
      </c>
      <c r="S168" t="s">
        <v>2874</v>
      </c>
      <c r="V168" t="s">
        <v>2875</v>
      </c>
      <c r="W168" t="s">
        <v>90</v>
      </c>
      <c r="X168" t="s">
        <v>4080</v>
      </c>
      <c r="AD168" t="b">
        <v>0</v>
      </c>
    </row>
    <row r="169" spans="1:30" x14ac:dyDescent="0.25">
      <c r="A169">
        <v>4694538</v>
      </c>
      <c r="B169" t="s">
        <v>25</v>
      </c>
      <c r="C169" t="s">
        <v>2902</v>
      </c>
      <c r="D169" t="s">
        <v>45</v>
      </c>
      <c r="E169" t="s">
        <v>2903</v>
      </c>
      <c r="F169" t="s">
        <v>2904</v>
      </c>
      <c r="G169">
        <v>2008</v>
      </c>
      <c r="H169" t="s">
        <v>2905</v>
      </c>
      <c r="I169" t="s">
        <v>2906</v>
      </c>
      <c r="J169">
        <v>6</v>
      </c>
      <c r="O169" t="s">
        <v>33</v>
      </c>
      <c r="P169" t="s">
        <v>2907</v>
      </c>
      <c r="S169" t="s">
        <v>2908</v>
      </c>
      <c r="X169" t="s">
        <v>4080</v>
      </c>
      <c r="AD169" t="b">
        <v>1</v>
      </c>
    </row>
    <row r="170" spans="1:30" x14ac:dyDescent="0.25">
      <c r="A170" t="s">
        <v>2909</v>
      </c>
      <c r="B170" t="s">
        <v>54</v>
      </c>
      <c r="C170" t="s">
        <v>2910</v>
      </c>
      <c r="D170" t="s">
        <v>80</v>
      </c>
      <c r="E170" t="s">
        <v>2911</v>
      </c>
      <c r="F170" t="s">
        <v>2912</v>
      </c>
      <c r="G170">
        <v>2012</v>
      </c>
      <c r="H170" t="s">
        <v>2913</v>
      </c>
      <c r="J170">
        <v>5</v>
      </c>
      <c r="K170" t="s">
        <v>2914</v>
      </c>
      <c r="P170" t="s">
        <v>2915</v>
      </c>
      <c r="Q170" t="s">
        <v>86</v>
      </c>
      <c r="R170" t="s">
        <v>2916</v>
      </c>
      <c r="S170" t="s">
        <v>2917</v>
      </c>
      <c r="V170" t="s">
        <v>2918</v>
      </c>
      <c r="W170" t="s">
        <v>90</v>
      </c>
      <c r="X170" t="s">
        <v>4080</v>
      </c>
      <c r="AA170" t="b">
        <v>1</v>
      </c>
      <c r="AD170" t="b">
        <v>0</v>
      </c>
    </row>
    <row r="171" spans="1:30" x14ac:dyDescent="0.25">
      <c r="A171" t="s">
        <v>2926</v>
      </c>
      <c r="B171" t="s">
        <v>54</v>
      </c>
      <c r="C171" t="s">
        <v>2927</v>
      </c>
      <c r="D171" t="s">
        <v>80</v>
      </c>
      <c r="E171" t="s">
        <v>2928</v>
      </c>
      <c r="F171" t="s">
        <v>2929</v>
      </c>
      <c r="G171">
        <v>2014</v>
      </c>
      <c r="H171" t="s">
        <v>2930</v>
      </c>
      <c r="J171">
        <v>5</v>
      </c>
      <c r="K171" t="s">
        <v>2931</v>
      </c>
      <c r="P171" t="s">
        <v>2932</v>
      </c>
      <c r="Q171" t="s">
        <v>86</v>
      </c>
      <c r="R171" t="s">
        <v>2933</v>
      </c>
      <c r="S171" t="s">
        <v>2934</v>
      </c>
      <c r="V171" t="s">
        <v>2935</v>
      </c>
      <c r="W171" t="s">
        <v>90</v>
      </c>
      <c r="X171" t="s">
        <v>4080</v>
      </c>
      <c r="AD171" t="b">
        <v>0</v>
      </c>
    </row>
    <row r="172" spans="1:30" x14ac:dyDescent="0.25">
      <c r="A172">
        <v>6059016</v>
      </c>
      <c r="B172" t="s">
        <v>25</v>
      </c>
      <c r="C172" t="s">
        <v>2945</v>
      </c>
      <c r="D172" t="s">
        <v>45</v>
      </c>
      <c r="E172" t="s">
        <v>2946</v>
      </c>
      <c r="F172" t="s">
        <v>2947</v>
      </c>
      <c r="G172">
        <v>2011</v>
      </c>
      <c r="H172" t="s">
        <v>2948</v>
      </c>
      <c r="I172" t="s">
        <v>2949</v>
      </c>
      <c r="J172">
        <v>6</v>
      </c>
      <c r="O172" t="s">
        <v>472</v>
      </c>
      <c r="P172" s="1">
        <v>43009</v>
      </c>
      <c r="S172" t="s">
        <v>2950</v>
      </c>
      <c r="X172" t="s">
        <v>4080</v>
      </c>
      <c r="AD172" t="b">
        <v>1</v>
      </c>
    </row>
    <row r="173" spans="1:30" x14ac:dyDescent="0.25">
      <c r="A173">
        <v>4797078</v>
      </c>
      <c r="B173" t="s">
        <v>25</v>
      </c>
      <c r="C173" t="s">
        <v>2951</v>
      </c>
      <c r="D173" t="s">
        <v>45</v>
      </c>
      <c r="E173" t="s">
        <v>2952</v>
      </c>
      <c r="F173" t="s">
        <v>2953</v>
      </c>
      <c r="G173">
        <v>2009</v>
      </c>
      <c r="H173" t="s">
        <v>2954</v>
      </c>
      <c r="I173" t="s">
        <v>2955</v>
      </c>
      <c r="J173">
        <v>6</v>
      </c>
      <c r="M173">
        <v>2</v>
      </c>
      <c r="O173" t="s">
        <v>76</v>
      </c>
      <c r="P173" s="2">
        <v>41883</v>
      </c>
      <c r="S173" t="s">
        <v>2956</v>
      </c>
      <c r="X173" t="s">
        <v>4080</v>
      </c>
      <c r="AD173" t="b">
        <v>1</v>
      </c>
    </row>
    <row r="174" spans="1:30" x14ac:dyDescent="0.25">
      <c r="A174">
        <v>4228186</v>
      </c>
      <c r="B174" t="s">
        <v>25</v>
      </c>
      <c r="C174" t="s">
        <v>2965</v>
      </c>
      <c r="D174" t="s">
        <v>45</v>
      </c>
      <c r="E174" t="s">
        <v>2971</v>
      </c>
      <c r="F174" t="s">
        <v>2972</v>
      </c>
      <c r="G174">
        <v>2007</v>
      </c>
      <c r="H174" t="s">
        <v>2973</v>
      </c>
      <c r="I174" t="s">
        <v>2974</v>
      </c>
      <c r="J174">
        <v>6</v>
      </c>
      <c r="O174" t="s">
        <v>1219</v>
      </c>
      <c r="P174" s="1">
        <v>42948</v>
      </c>
      <c r="S174" t="s">
        <v>2975</v>
      </c>
      <c r="X174" t="s">
        <v>4080</v>
      </c>
      <c r="AD174" t="b">
        <v>1</v>
      </c>
    </row>
    <row r="175" spans="1:30" x14ac:dyDescent="0.25">
      <c r="A175">
        <v>4340471</v>
      </c>
      <c r="B175" t="s">
        <v>25</v>
      </c>
      <c r="C175" t="s">
        <v>2976</v>
      </c>
      <c r="D175" t="s">
        <v>45</v>
      </c>
      <c r="E175" t="s">
        <v>2977</v>
      </c>
      <c r="F175" t="s">
        <v>2978</v>
      </c>
      <c r="G175">
        <v>2007</v>
      </c>
      <c r="H175" t="s">
        <v>2979</v>
      </c>
      <c r="I175" t="s">
        <v>2980</v>
      </c>
      <c r="J175">
        <v>6</v>
      </c>
      <c r="O175" t="s">
        <v>472</v>
      </c>
      <c r="P175" t="s">
        <v>2981</v>
      </c>
      <c r="S175" t="s">
        <v>2982</v>
      </c>
      <c r="X175" t="s">
        <v>4080</v>
      </c>
      <c r="AD175" t="b">
        <v>1</v>
      </c>
    </row>
    <row r="176" spans="1:30" x14ac:dyDescent="0.25">
      <c r="A176">
        <v>5751508</v>
      </c>
      <c r="B176" t="s">
        <v>25</v>
      </c>
      <c r="C176" t="s">
        <v>2983</v>
      </c>
      <c r="D176" t="s">
        <v>45</v>
      </c>
      <c r="E176" t="s">
        <v>2984</v>
      </c>
      <c r="F176" t="s">
        <v>2985</v>
      </c>
      <c r="G176">
        <v>2010</v>
      </c>
      <c r="H176" t="s">
        <v>2986</v>
      </c>
      <c r="I176" t="s">
        <v>2987</v>
      </c>
      <c r="J176">
        <v>6</v>
      </c>
      <c r="O176" t="s">
        <v>33</v>
      </c>
      <c r="P176" t="s">
        <v>2988</v>
      </c>
      <c r="S176" t="s">
        <v>2106</v>
      </c>
      <c r="X176" t="s">
        <v>4080</v>
      </c>
      <c r="AD176" t="b">
        <v>0</v>
      </c>
    </row>
    <row r="177" spans="1:30" x14ac:dyDescent="0.25">
      <c r="A177">
        <v>4725258</v>
      </c>
      <c r="B177" t="s">
        <v>25</v>
      </c>
      <c r="C177" t="s">
        <v>2989</v>
      </c>
      <c r="D177" t="s">
        <v>45</v>
      </c>
      <c r="E177" t="s">
        <v>2990</v>
      </c>
      <c r="F177" t="s">
        <v>2991</v>
      </c>
      <c r="G177">
        <v>2008</v>
      </c>
      <c r="H177" t="s">
        <v>2992</v>
      </c>
      <c r="I177" t="s">
        <v>2993</v>
      </c>
      <c r="J177">
        <v>6</v>
      </c>
      <c r="O177" t="s">
        <v>124</v>
      </c>
      <c r="P177" t="s">
        <v>2994</v>
      </c>
      <c r="S177" t="s">
        <v>2995</v>
      </c>
      <c r="X177" t="s">
        <v>4080</v>
      </c>
      <c r="AD177" t="b">
        <v>1</v>
      </c>
    </row>
    <row r="178" spans="1:30" x14ac:dyDescent="0.25">
      <c r="A178">
        <v>7160118</v>
      </c>
      <c r="B178" t="s">
        <v>25</v>
      </c>
      <c r="C178" t="s">
        <v>3006</v>
      </c>
      <c r="D178" t="s">
        <v>45</v>
      </c>
      <c r="E178" t="s">
        <v>3007</v>
      </c>
      <c r="F178" t="s">
        <v>3008</v>
      </c>
      <c r="G178">
        <v>2015</v>
      </c>
      <c r="H178" t="s">
        <v>3009</v>
      </c>
      <c r="I178" t="s">
        <v>3010</v>
      </c>
      <c r="J178">
        <v>6</v>
      </c>
      <c r="O178" t="s">
        <v>934</v>
      </c>
      <c r="P178" s="2">
        <v>42614</v>
      </c>
      <c r="S178" t="s">
        <v>3011</v>
      </c>
      <c r="X178" t="s">
        <v>4080</v>
      </c>
      <c r="AD178" t="b">
        <v>0</v>
      </c>
    </row>
    <row r="179" spans="1:30" x14ac:dyDescent="0.25">
      <c r="A179">
        <v>7471346</v>
      </c>
      <c r="B179" t="s">
        <v>25</v>
      </c>
      <c r="C179" t="s">
        <v>3012</v>
      </c>
      <c r="D179" t="s">
        <v>45</v>
      </c>
      <c r="E179" t="s">
        <v>1471</v>
      </c>
      <c r="F179" t="s">
        <v>3013</v>
      </c>
      <c r="G179">
        <v>2016</v>
      </c>
      <c r="H179" t="s">
        <v>3014</v>
      </c>
      <c r="I179" t="s">
        <v>3015</v>
      </c>
      <c r="J179">
        <v>6</v>
      </c>
      <c r="O179" t="s">
        <v>934</v>
      </c>
      <c r="P179" s="1">
        <v>43070</v>
      </c>
      <c r="S179" t="s">
        <v>3016</v>
      </c>
      <c r="X179" t="s">
        <v>4080</v>
      </c>
      <c r="AA179" t="b">
        <v>1</v>
      </c>
      <c r="AD179" t="b">
        <v>1</v>
      </c>
    </row>
    <row r="180" spans="1:30" x14ac:dyDescent="0.25">
      <c r="A180">
        <v>6910501</v>
      </c>
      <c r="B180" t="s">
        <v>25</v>
      </c>
      <c r="C180" t="s">
        <v>3027</v>
      </c>
      <c r="D180" t="s">
        <v>45</v>
      </c>
      <c r="E180" t="s">
        <v>3028</v>
      </c>
      <c r="F180" t="s">
        <v>3029</v>
      </c>
      <c r="G180">
        <v>2014</v>
      </c>
      <c r="H180" t="s">
        <v>3030</v>
      </c>
      <c r="I180" t="s">
        <v>3031</v>
      </c>
      <c r="J180">
        <v>6</v>
      </c>
      <c r="O180" t="s">
        <v>50</v>
      </c>
      <c r="P180" s="1">
        <v>42979</v>
      </c>
      <c r="S180" t="s">
        <v>3032</v>
      </c>
      <c r="X180" t="s">
        <v>4080</v>
      </c>
      <c r="AD180" t="b">
        <v>0</v>
      </c>
    </row>
    <row r="181" spans="1:30" x14ac:dyDescent="0.25">
      <c r="A181" t="s">
        <v>3033</v>
      </c>
      <c r="B181" t="s">
        <v>54</v>
      </c>
      <c r="C181" t="s">
        <v>3034</v>
      </c>
      <c r="D181" t="s">
        <v>27</v>
      </c>
      <c r="E181" t="s">
        <v>3035</v>
      </c>
      <c r="F181" t="s">
        <v>3036</v>
      </c>
      <c r="G181">
        <v>2012</v>
      </c>
      <c r="H181" t="s">
        <v>3037</v>
      </c>
      <c r="J181">
        <v>7</v>
      </c>
      <c r="L181" t="s">
        <v>3038</v>
      </c>
      <c r="M181">
        <v>17</v>
      </c>
      <c r="N181">
        <v>3</v>
      </c>
      <c r="O181" t="s">
        <v>685</v>
      </c>
      <c r="P181" t="s">
        <v>3039</v>
      </c>
      <c r="R181" t="s">
        <v>3040</v>
      </c>
      <c r="X181" t="s">
        <v>4080</v>
      </c>
      <c r="AD181" t="b">
        <v>0</v>
      </c>
    </row>
    <row r="182" spans="1:30" x14ac:dyDescent="0.25">
      <c r="A182" t="s">
        <v>3065</v>
      </c>
      <c r="B182" t="s">
        <v>54</v>
      </c>
      <c r="C182" t="s">
        <v>3066</v>
      </c>
      <c r="D182" t="s">
        <v>27</v>
      </c>
      <c r="E182" t="s">
        <v>3067</v>
      </c>
      <c r="F182" t="s">
        <v>3068</v>
      </c>
      <c r="G182">
        <v>2013</v>
      </c>
      <c r="H182" t="s">
        <v>3069</v>
      </c>
      <c r="J182">
        <v>7</v>
      </c>
      <c r="L182" t="s">
        <v>926</v>
      </c>
      <c r="M182">
        <v>20</v>
      </c>
      <c r="N182">
        <v>3</v>
      </c>
      <c r="O182" t="s">
        <v>166</v>
      </c>
      <c r="P182" t="s">
        <v>3070</v>
      </c>
      <c r="R182" t="s">
        <v>3071</v>
      </c>
      <c r="X182" t="s">
        <v>4080</v>
      </c>
      <c r="AD182" t="b">
        <v>1</v>
      </c>
    </row>
    <row r="183" spans="1:30" x14ac:dyDescent="0.25">
      <c r="A183">
        <v>6843715</v>
      </c>
      <c r="B183" t="s">
        <v>25</v>
      </c>
      <c r="C183" t="s">
        <v>3104</v>
      </c>
      <c r="D183" t="s">
        <v>45</v>
      </c>
      <c r="E183" t="s">
        <v>3105</v>
      </c>
      <c r="F183" t="s">
        <v>3106</v>
      </c>
      <c r="G183">
        <v>2014</v>
      </c>
      <c r="H183" t="s">
        <v>3107</v>
      </c>
      <c r="I183" t="s">
        <v>3108</v>
      </c>
      <c r="J183">
        <v>6</v>
      </c>
      <c r="O183" t="s">
        <v>934</v>
      </c>
      <c r="P183" t="s">
        <v>3109</v>
      </c>
      <c r="S183" t="s">
        <v>3110</v>
      </c>
      <c r="X183" t="s">
        <v>4080</v>
      </c>
      <c r="AD183" t="b">
        <v>1</v>
      </c>
    </row>
    <row r="184" spans="1:30" x14ac:dyDescent="0.25">
      <c r="A184">
        <v>7371363</v>
      </c>
      <c r="B184" t="s">
        <v>25</v>
      </c>
      <c r="C184" t="s">
        <v>3124</v>
      </c>
      <c r="D184" t="s">
        <v>45</v>
      </c>
      <c r="E184" t="s">
        <v>3125</v>
      </c>
      <c r="F184" t="s">
        <v>3126</v>
      </c>
      <c r="G184">
        <v>2015</v>
      </c>
      <c r="H184" t="s">
        <v>3127</v>
      </c>
      <c r="I184" t="s">
        <v>3128</v>
      </c>
      <c r="J184">
        <v>6</v>
      </c>
      <c r="O184" t="s">
        <v>33</v>
      </c>
      <c r="P184" t="s">
        <v>3129</v>
      </c>
      <c r="S184" t="s">
        <v>3130</v>
      </c>
      <c r="X184" t="s">
        <v>4080</v>
      </c>
      <c r="AD184" t="b">
        <v>1</v>
      </c>
    </row>
    <row r="185" spans="1:30" x14ac:dyDescent="0.25">
      <c r="A185" t="s">
        <v>3131</v>
      </c>
      <c r="B185" t="s">
        <v>54</v>
      </c>
      <c r="C185" t="s">
        <v>3132</v>
      </c>
      <c r="D185" t="s">
        <v>80</v>
      </c>
      <c r="E185" t="s">
        <v>3133</v>
      </c>
      <c r="F185" t="s">
        <v>3134</v>
      </c>
      <c r="G185">
        <v>2010</v>
      </c>
      <c r="H185" t="s">
        <v>3135</v>
      </c>
      <c r="J185">
        <v>5</v>
      </c>
      <c r="K185" t="s">
        <v>3136</v>
      </c>
      <c r="P185" t="s">
        <v>3137</v>
      </c>
      <c r="Q185" t="s">
        <v>86</v>
      </c>
      <c r="R185" t="s">
        <v>3138</v>
      </c>
      <c r="S185" t="s">
        <v>3139</v>
      </c>
      <c r="V185" t="s">
        <v>3140</v>
      </c>
      <c r="W185" t="s">
        <v>90</v>
      </c>
      <c r="X185" t="s">
        <v>4080</v>
      </c>
      <c r="AD185" t="b">
        <v>0</v>
      </c>
    </row>
    <row r="186" spans="1:30" x14ac:dyDescent="0.25">
      <c r="A186" t="s">
        <v>3147</v>
      </c>
      <c r="B186" t="s">
        <v>54</v>
      </c>
      <c r="C186" t="s">
        <v>3148</v>
      </c>
      <c r="D186" t="s">
        <v>27</v>
      </c>
      <c r="E186" t="s">
        <v>3149</v>
      </c>
      <c r="F186" t="s">
        <v>3150</v>
      </c>
      <c r="G186">
        <v>2010</v>
      </c>
      <c r="H186" t="s">
        <v>3151</v>
      </c>
      <c r="J186">
        <v>7</v>
      </c>
      <c r="L186" t="s">
        <v>3152</v>
      </c>
      <c r="M186">
        <v>45</v>
      </c>
      <c r="N186">
        <v>2</v>
      </c>
      <c r="O186" t="s">
        <v>33</v>
      </c>
      <c r="P186" t="s">
        <v>3153</v>
      </c>
      <c r="R186" t="s">
        <v>3154</v>
      </c>
      <c r="X186" t="s">
        <v>4080</v>
      </c>
      <c r="AD186" t="b">
        <v>1</v>
      </c>
    </row>
    <row r="187" spans="1:30" x14ac:dyDescent="0.25">
      <c r="A187">
        <v>4747342</v>
      </c>
      <c r="B187" t="s">
        <v>25</v>
      </c>
      <c r="C187" t="s">
        <v>3187</v>
      </c>
      <c r="D187" t="s">
        <v>45</v>
      </c>
      <c r="E187" t="s">
        <v>3188</v>
      </c>
      <c r="F187" t="s">
        <v>3189</v>
      </c>
      <c r="G187">
        <v>2008</v>
      </c>
      <c r="H187" t="s">
        <v>3190</v>
      </c>
      <c r="I187" t="s">
        <v>3191</v>
      </c>
      <c r="J187">
        <v>6</v>
      </c>
      <c r="O187" t="s">
        <v>33</v>
      </c>
      <c r="P187" t="s">
        <v>3192</v>
      </c>
      <c r="S187" t="s">
        <v>3193</v>
      </c>
      <c r="X187" t="s">
        <v>4080</v>
      </c>
      <c r="AA187" t="b">
        <v>1</v>
      </c>
      <c r="AD187" t="b">
        <v>0</v>
      </c>
    </row>
    <row r="188" spans="1:30" x14ac:dyDescent="0.25">
      <c r="A188" t="s">
        <v>3218</v>
      </c>
      <c r="B188" t="s">
        <v>54</v>
      </c>
      <c r="C188" t="s">
        <v>3219</v>
      </c>
      <c r="D188" t="s">
        <v>80</v>
      </c>
      <c r="E188" t="s">
        <v>3220</v>
      </c>
      <c r="F188" t="s">
        <v>3221</v>
      </c>
      <c r="G188">
        <v>2014</v>
      </c>
      <c r="H188" t="s">
        <v>3222</v>
      </c>
      <c r="J188">
        <v>5</v>
      </c>
      <c r="K188" t="s">
        <v>3223</v>
      </c>
      <c r="P188" t="s">
        <v>3224</v>
      </c>
      <c r="Q188" t="s">
        <v>596</v>
      </c>
      <c r="R188" t="s">
        <v>3225</v>
      </c>
      <c r="S188" t="s">
        <v>3226</v>
      </c>
      <c r="V188" t="s">
        <v>3227</v>
      </c>
      <c r="W188" t="s">
        <v>600</v>
      </c>
      <c r="X188" t="s">
        <v>4080</v>
      </c>
      <c r="AD188" t="b">
        <v>1</v>
      </c>
    </row>
    <row r="189" spans="1:30" x14ac:dyDescent="0.25">
      <c r="A189">
        <v>4570792</v>
      </c>
      <c r="B189" t="s">
        <v>25</v>
      </c>
      <c r="C189" t="s">
        <v>3228</v>
      </c>
      <c r="D189" t="s">
        <v>45</v>
      </c>
      <c r="E189" t="s">
        <v>3229</v>
      </c>
      <c r="F189" t="s">
        <v>3230</v>
      </c>
      <c r="G189">
        <v>2008</v>
      </c>
      <c r="H189" t="s">
        <v>3231</v>
      </c>
      <c r="I189" t="s">
        <v>3232</v>
      </c>
      <c r="J189">
        <v>6</v>
      </c>
      <c r="O189" t="s">
        <v>68</v>
      </c>
      <c r="P189" t="s">
        <v>3233</v>
      </c>
      <c r="S189" t="s">
        <v>3234</v>
      </c>
      <c r="X189" t="s">
        <v>4080</v>
      </c>
      <c r="AD189" t="b">
        <v>0</v>
      </c>
    </row>
    <row r="190" spans="1:30" x14ac:dyDescent="0.25">
      <c r="A190">
        <v>5456987</v>
      </c>
      <c r="B190" t="s">
        <v>25</v>
      </c>
      <c r="C190" t="s">
        <v>3259</v>
      </c>
      <c r="D190" t="s">
        <v>45</v>
      </c>
      <c r="E190" t="s">
        <v>1130</v>
      </c>
      <c r="F190" t="s">
        <v>3260</v>
      </c>
      <c r="G190">
        <v>2010</v>
      </c>
      <c r="H190" t="s">
        <v>3261</v>
      </c>
      <c r="I190" t="s">
        <v>3262</v>
      </c>
      <c r="J190">
        <v>6</v>
      </c>
      <c r="O190" t="s">
        <v>1219</v>
      </c>
      <c r="P190" s="1" t="s">
        <v>3263</v>
      </c>
      <c r="S190" t="s">
        <v>3264</v>
      </c>
      <c r="X190" t="s">
        <v>4080</v>
      </c>
      <c r="AD190" t="b">
        <v>0</v>
      </c>
    </row>
    <row r="191" spans="1:30" x14ac:dyDescent="0.25">
      <c r="A191">
        <v>5663821</v>
      </c>
      <c r="B191" t="s">
        <v>25</v>
      </c>
      <c r="C191" t="s">
        <v>3265</v>
      </c>
      <c r="D191" t="s">
        <v>45</v>
      </c>
      <c r="E191" t="s">
        <v>3266</v>
      </c>
      <c r="F191" t="s">
        <v>3267</v>
      </c>
      <c r="G191">
        <v>2010</v>
      </c>
      <c r="H191" t="s">
        <v>3268</v>
      </c>
      <c r="I191" t="s">
        <v>3269</v>
      </c>
      <c r="J191">
        <v>6</v>
      </c>
      <c r="O191" t="s">
        <v>654</v>
      </c>
      <c r="P191" t="s">
        <v>3270</v>
      </c>
      <c r="S191" t="s">
        <v>3271</v>
      </c>
      <c r="X191" t="s">
        <v>4080</v>
      </c>
      <c r="AD191" t="b">
        <v>1</v>
      </c>
    </row>
    <row r="192" spans="1:30" x14ac:dyDescent="0.25">
      <c r="A192">
        <v>5210958</v>
      </c>
      <c r="B192" t="s">
        <v>25</v>
      </c>
      <c r="C192" t="s">
        <v>3293</v>
      </c>
      <c r="D192" t="s">
        <v>45</v>
      </c>
      <c r="E192" t="s">
        <v>3294</v>
      </c>
      <c r="F192" t="s">
        <v>3295</v>
      </c>
      <c r="G192">
        <v>2009</v>
      </c>
      <c r="H192" t="s">
        <v>3296</v>
      </c>
      <c r="I192" t="s">
        <v>3297</v>
      </c>
      <c r="J192">
        <v>6</v>
      </c>
      <c r="O192" t="s">
        <v>68</v>
      </c>
      <c r="P192" t="s">
        <v>3298</v>
      </c>
      <c r="S192" t="s">
        <v>3299</v>
      </c>
      <c r="X192" t="s">
        <v>4080</v>
      </c>
      <c r="AD192" t="b">
        <v>1</v>
      </c>
    </row>
    <row r="193" spans="1:30" x14ac:dyDescent="0.25">
      <c r="A193" t="s">
        <v>3300</v>
      </c>
      <c r="B193" t="s">
        <v>54</v>
      </c>
      <c r="C193" t="s">
        <v>3301</v>
      </c>
      <c r="D193" t="s">
        <v>80</v>
      </c>
      <c r="E193" t="s">
        <v>3302</v>
      </c>
      <c r="F193" t="s">
        <v>3303</v>
      </c>
      <c r="G193">
        <v>2016</v>
      </c>
      <c r="H193" t="s">
        <v>3304</v>
      </c>
      <c r="J193">
        <v>5</v>
      </c>
      <c r="K193" t="s">
        <v>3305</v>
      </c>
      <c r="P193" t="s">
        <v>3306</v>
      </c>
      <c r="Q193" t="s">
        <v>596</v>
      </c>
      <c r="R193" t="s">
        <v>3307</v>
      </c>
      <c r="S193" t="s">
        <v>3308</v>
      </c>
      <c r="V193" t="s">
        <v>3309</v>
      </c>
      <c r="W193" t="s">
        <v>600</v>
      </c>
      <c r="X193" t="s">
        <v>4080</v>
      </c>
      <c r="AD193" t="b">
        <v>0</v>
      </c>
    </row>
    <row r="194" spans="1:30" x14ac:dyDescent="0.25">
      <c r="A194" t="s">
        <v>3310</v>
      </c>
      <c r="B194" t="s">
        <v>54</v>
      </c>
      <c r="C194" t="s">
        <v>3311</v>
      </c>
      <c r="D194" t="s">
        <v>27</v>
      </c>
      <c r="E194" t="s">
        <v>3312</v>
      </c>
      <c r="F194" t="s">
        <v>3313</v>
      </c>
      <c r="G194">
        <v>2016</v>
      </c>
      <c r="H194" t="s">
        <v>3314</v>
      </c>
      <c r="J194">
        <v>7</v>
      </c>
      <c r="L194" t="s">
        <v>1419</v>
      </c>
      <c r="M194">
        <v>15</v>
      </c>
      <c r="N194">
        <v>1</v>
      </c>
      <c r="O194" t="s">
        <v>541</v>
      </c>
      <c r="P194" t="s">
        <v>3315</v>
      </c>
      <c r="R194" t="s">
        <v>3316</v>
      </c>
      <c r="X194" t="s">
        <v>4080</v>
      </c>
      <c r="AD194" t="b">
        <v>0</v>
      </c>
    </row>
    <row r="195" spans="1:30" x14ac:dyDescent="0.25">
      <c r="A195">
        <v>5558636</v>
      </c>
      <c r="B195" t="s">
        <v>25</v>
      </c>
      <c r="C195" t="s">
        <v>3317</v>
      </c>
      <c r="D195" t="s">
        <v>45</v>
      </c>
      <c r="E195" t="s">
        <v>3318</v>
      </c>
      <c r="F195" t="s">
        <v>3319</v>
      </c>
      <c r="G195">
        <v>2010</v>
      </c>
      <c r="H195" t="s">
        <v>3320</v>
      </c>
      <c r="I195" t="s">
        <v>3321</v>
      </c>
      <c r="J195">
        <v>6</v>
      </c>
      <c r="O195" t="s">
        <v>430</v>
      </c>
      <c r="P195" t="s">
        <v>3322</v>
      </c>
      <c r="S195" t="s">
        <v>3323</v>
      </c>
      <c r="X195" t="s">
        <v>4080</v>
      </c>
      <c r="AA195" t="b">
        <v>1</v>
      </c>
      <c r="AD195" t="b">
        <v>1</v>
      </c>
    </row>
    <row r="196" spans="1:30" x14ac:dyDescent="0.25">
      <c r="A196">
        <v>6733370</v>
      </c>
      <c r="B196" t="s">
        <v>25</v>
      </c>
      <c r="C196" t="s">
        <v>3324</v>
      </c>
      <c r="D196" t="s">
        <v>27</v>
      </c>
      <c r="E196" t="s">
        <v>3325</v>
      </c>
      <c r="F196" t="s">
        <v>3326</v>
      </c>
      <c r="G196">
        <v>2015</v>
      </c>
      <c r="H196" t="s">
        <v>3327</v>
      </c>
      <c r="I196" t="s">
        <v>3328</v>
      </c>
      <c r="J196">
        <v>7</v>
      </c>
      <c r="L196" t="s">
        <v>3329</v>
      </c>
      <c r="M196">
        <v>19</v>
      </c>
      <c r="N196">
        <v>1</v>
      </c>
      <c r="O196" t="s">
        <v>541</v>
      </c>
      <c r="P196" t="s">
        <v>3330</v>
      </c>
      <c r="X196" t="s">
        <v>4080</v>
      </c>
      <c r="AD196" t="b">
        <v>0</v>
      </c>
    </row>
    <row r="197" spans="1:30" x14ac:dyDescent="0.25">
      <c r="A197" t="s">
        <v>3331</v>
      </c>
      <c r="B197" t="s">
        <v>54</v>
      </c>
      <c r="C197" t="s">
        <v>3332</v>
      </c>
      <c r="D197" t="s">
        <v>80</v>
      </c>
      <c r="E197" t="s">
        <v>433</v>
      </c>
      <c r="F197" t="s">
        <v>3333</v>
      </c>
      <c r="G197">
        <v>2012</v>
      </c>
      <c r="H197" t="s">
        <v>3334</v>
      </c>
      <c r="J197">
        <v>5</v>
      </c>
      <c r="K197" t="s">
        <v>436</v>
      </c>
      <c r="P197" t="s">
        <v>3335</v>
      </c>
      <c r="Q197" t="s">
        <v>438</v>
      </c>
      <c r="R197" t="s">
        <v>3336</v>
      </c>
      <c r="S197" t="s">
        <v>440</v>
      </c>
      <c r="W197" t="s">
        <v>441</v>
      </c>
      <c r="X197" t="s">
        <v>4080</v>
      </c>
      <c r="AB197" t="b">
        <v>1</v>
      </c>
      <c r="AD197" t="b">
        <v>0</v>
      </c>
    </row>
    <row r="198" spans="1:30" x14ac:dyDescent="0.25">
      <c r="A198">
        <v>6575497</v>
      </c>
      <c r="B198" t="s">
        <v>25</v>
      </c>
      <c r="C198" t="s">
        <v>3337</v>
      </c>
      <c r="D198" t="s">
        <v>45</v>
      </c>
      <c r="E198" t="s">
        <v>3338</v>
      </c>
      <c r="F198" t="s">
        <v>3339</v>
      </c>
      <c r="G198">
        <v>2013</v>
      </c>
      <c r="H198" t="s">
        <v>3340</v>
      </c>
      <c r="I198" t="s">
        <v>3341</v>
      </c>
      <c r="J198">
        <v>6</v>
      </c>
      <c r="O198" t="s">
        <v>42</v>
      </c>
      <c r="P198" s="1">
        <v>42887</v>
      </c>
      <c r="S198" t="s">
        <v>3342</v>
      </c>
      <c r="X198" t="s">
        <v>4080</v>
      </c>
      <c r="AD198" t="b">
        <v>1</v>
      </c>
    </row>
    <row r="199" spans="1:30" x14ac:dyDescent="0.25">
      <c r="A199" t="s">
        <v>3350</v>
      </c>
      <c r="B199" t="s">
        <v>54</v>
      </c>
      <c r="C199" t="s">
        <v>3351</v>
      </c>
      <c r="D199" t="s">
        <v>80</v>
      </c>
      <c r="E199" t="s">
        <v>3352</v>
      </c>
      <c r="F199" t="s">
        <v>3353</v>
      </c>
      <c r="G199">
        <v>2009</v>
      </c>
      <c r="H199" t="s">
        <v>3354</v>
      </c>
      <c r="J199">
        <v>5</v>
      </c>
      <c r="K199" t="s">
        <v>1968</v>
      </c>
      <c r="P199" t="s">
        <v>3355</v>
      </c>
      <c r="Q199" t="s">
        <v>86</v>
      </c>
      <c r="R199" t="s">
        <v>3356</v>
      </c>
      <c r="S199" t="s">
        <v>1971</v>
      </c>
      <c r="V199" t="s">
        <v>1972</v>
      </c>
      <c r="W199" t="s">
        <v>90</v>
      </c>
      <c r="X199" t="s">
        <v>4080</v>
      </c>
      <c r="AD199" t="b">
        <v>0</v>
      </c>
    </row>
    <row r="200" spans="1:30" x14ac:dyDescent="0.25">
      <c r="A200">
        <v>5678449</v>
      </c>
      <c r="B200" t="s">
        <v>25</v>
      </c>
      <c r="C200" t="s">
        <v>3357</v>
      </c>
      <c r="D200" t="s">
        <v>45</v>
      </c>
      <c r="E200" t="s">
        <v>3358</v>
      </c>
      <c r="F200" t="s">
        <v>3359</v>
      </c>
      <c r="G200">
        <v>2010</v>
      </c>
      <c r="H200" t="s">
        <v>3360</v>
      </c>
      <c r="I200" t="s">
        <v>3361</v>
      </c>
      <c r="J200">
        <v>6</v>
      </c>
      <c r="O200" t="s">
        <v>654</v>
      </c>
      <c r="P200" s="1">
        <v>42948</v>
      </c>
      <c r="S200" t="s">
        <v>3362</v>
      </c>
      <c r="X200" t="s">
        <v>4080</v>
      </c>
      <c r="AD200" t="b">
        <v>1</v>
      </c>
    </row>
    <row r="201" spans="1:30" x14ac:dyDescent="0.25">
      <c r="A201" t="s">
        <v>3363</v>
      </c>
      <c r="B201" t="s">
        <v>54</v>
      </c>
      <c r="C201" t="s">
        <v>3364</v>
      </c>
      <c r="D201" t="s">
        <v>80</v>
      </c>
      <c r="E201" t="s">
        <v>3365</v>
      </c>
      <c r="F201" t="s">
        <v>3366</v>
      </c>
      <c r="G201">
        <v>2014</v>
      </c>
      <c r="H201" t="s">
        <v>3367</v>
      </c>
      <c r="J201">
        <v>5</v>
      </c>
      <c r="K201" t="s">
        <v>3368</v>
      </c>
      <c r="P201" t="s">
        <v>3369</v>
      </c>
      <c r="Q201" t="s">
        <v>3370</v>
      </c>
      <c r="R201" t="s">
        <v>3371</v>
      </c>
      <c r="S201" t="s">
        <v>3372</v>
      </c>
      <c r="V201" t="s">
        <v>3373</v>
      </c>
      <c r="W201" t="s">
        <v>3374</v>
      </c>
      <c r="X201" t="s">
        <v>4080</v>
      </c>
      <c r="AD201" t="b">
        <v>1</v>
      </c>
    </row>
    <row r="202" spans="1:30" x14ac:dyDescent="0.25">
      <c r="A202">
        <v>7562102</v>
      </c>
      <c r="B202" t="s">
        <v>25</v>
      </c>
      <c r="C202" t="s">
        <v>3375</v>
      </c>
      <c r="D202" t="s">
        <v>45</v>
      </c>
      <c r="E202" t="s">
        <v>3376</v>
      </c>
      <c r="F202" t="s">
        <v>3377</v>
      </c>
      <c r="G202">
        <v>2016</v>
      </c>
      <c r="H202" t="s">
        <v>3378</v>
      </c>
      <c r="I202" t="s">
        <v>3379</v>
      </c>
      <c r="J202">
        <v>6</v>
      </c>
      <c r="O202" t="s">
        <v>934</v>
      </c>
      <c r="P202" t="s">
        <v>3380</v>
      </c>
      <c r="S202" t="s">
        <v>3381</v>
      </c>
      <c r="X202" t="s">
        <v>4080</v>
      </c>
      <c r="AD202" t="b">
        <v>1</v>
      </c>
    </row>
    <row r="203" spans="1:30" x14ac:dyDescent="0.25">
      <c r="A203">
        <v>5492692</v>
      </c>
      <c r="B203" t="s">
        <v>25</v>
      </c>
      <c r="C203" t="s">
        <v>3382</v>
      </c>
      <c r="D203" t="s">
        <v>27</v>
      </c>
      <c r="E203" t="s">
        <v>3383</v>
      </c>
      <c r="F203" t="s">
        <v>3384</v>
      </c>
      <c r="G203">
        <v>2011</v>
      </c>
      <c r="H203" t="s">
        <v>3385</v>
      </c>
      <c r="I203" t="s">
        <v>3386</v>
      </c>
      <c r="J203">
        <v>7</v>
      </c>
      <c r="L203" t="s">
        <v>40</v>
      </c>
      <c r="M203">
        <v>37</v>
      </c>
      <c r="N203">
        <v>4</v>
      </c>
      <c r="O203" t="s">
        <v>430</v>
      </c>
      <c r="P203" s="2" t="s">
        <v>3387</v>
      </c>
      <c r="X203" t="s">
        <v>4080</v>
      </c>
      <c r="AD203" t="b">
        <v>1</v>
      </c>
    </row>
    <row r="204" spans="1:30" x14ac:dyDescent="0.25">
      <c r="A204" t="s">
        <v>3388</v>
      </c>
      <c r="B204" t="s">
        <v>54</v>
      </c>
      <c r="C204" t="s">
        <v>3389</v>
      </c>
      <c r="D204" t="s">
        <v>80</v>
      </c>
      <c r="E204" t="s">
        <v>3390</v>
      </c>
      <c r="F204" t="s">
        <v>3391</v>
      </c>
      <c r="G204">
        <v>2012</v>
      </c>
      <c r="H204" t="s">
        <v>3392</v>
      </c>
      <c r="J204">
        <v>5</v>
      </c>
      <c r="K204" t="s">
        <v>3393</v>
      </c>
      <c r="P204" t="s">
        <v>3394</v>
      </c>
      <c r="Q204" t="s">
        <v>86</v>
      </c>
      <c r="R204" t="s">
        <v>3395</v>
      </c>
      <c r="S204" t="s">
        <v>3396</v>
      </c>
      <c r="V204" t="s">
        <v>3397</v>
      </c>
      <c r="W204" t="s">
        <v>90</v>
      </c>
      <c r="X204" t="s">
        <v>4080</v>
      </c>
      <c r="AD204" t="b">
        <v>1</v>
      </c>
    </row>
    <row r="205" spans="1:30" x14ac:dyDescent="0.25">
      <c r="A205" t="s">
        <v>3398</v>
      </c>
      <c r="B205" t="s">
        <v>54</v>
      </c>
      <c r="C205" t="s">
        <v>3399</v>
      </c>
      <c r="D205" t="s">
        <v>80</v>
      </c>
      <c r="E205" t="s">
        <v>3400</v>
      </c>
      <c r="F205" t="s">
        <v>3401</v>
      </c>
      <c r="G205">
        <v>2014</v>
      </c>
      <c r="H205" t="s">
        <v>3402</v>
      </c>
      <c r="J205">
        <v>5</v>
      </c>
      <c r="K205" t="s">
        <v>3403</v>
      </c>
      <c r="P205" t="s">
        <v>3404</v>
      </c>
      <c r="Q205" t="s">
        <v>86</v>
      </c>
      <c r="R205" t="s">
        <v>3405</v>
      </c>
      <c r="S205" t="s">
        <v>3406</v>
      </c>
      <c r="V205" t="s">
        <v>3407</v>
      </c>
      <c r="W205" t="s">
        <v>90</v>
      </c>
      <c r="X205" t="s">
        <v>4080</v>
      </c>
      <c r="AD205" t="b">
        <v>0</v>
      </c>
    </row>
    <row r="206" spans="1:30" x14ac:dyDescent="0.25">
      <c r="A206" t="s">
        <v>3551</v>
      </c>
      <c r="B206" t="s">
        <v>54</v>
      </c>
      <c r="C206" t="s">
        <v>3552</v>
      </c>
      <c r="D206" t="s">
        <v>80</v>
      </c>
      <c r="E206" t="s">
        <v>3553</v>
      </c>
      <c r="F206" t="s">
        <v>3554</v>
      </c>
      <c r="G206">
        <v>2013</v>
      </c>
      <c r="H206" t="s">
        <v>3555</v>
      </c>
      <c r="J206">
        <v>5</v>
      </c>
      <c r="K206" t="s">
        <v>3885</v>
      </c>
      <c r="P206" s="1" t="s">
        <v>3886</v>
      </c>
      <c r="Q206" t="s">
        <v>86</v>
      </c>
      <c r="R206" t="s">
        <v>3887</v>
      </c>
      <c r="S206" t="s">
        <v>3888</v>
      </c>
      <c r="V206" t="s">
        <v>3889</v>
      </c>
      <c r="W206" t="s">
        <v>90</v>
      </c>
      <c r="X206" t="s">
        <v>4080</v>
      </c>
      <c r="AD206" t="b">
        <v>1</v>
      </c>
    </row>
    <row r="207" spans="1:30" x14ac:dyDescent="0.25">
      <c r="A207" t="s">
        <v>3556</v>
      </c>
      <c r="B207" t="s">
        <v>54</v>
      </c>
      <c r="C207" t="s">
        <v>3557</v>
      </c>
      <c r="D207" t="s">
        <v>80</v>
      </c>
      <c r="E207" t="s">
        <v>3558</v>
      </c>
      <c r="F207" t="s">
        <v>3559</v>
      </c>
      <c r="G207">
        <v>2009</v>
      </c>
      <c r="H207" t="s">
        <v>3560</v>
      </c>
      <c r="J207">
        <v>5</v>
      </c>
      <c r="K207" t="s">
        <v>3890</v>
      </c>
      <c r="P207" t="s">
        <v>3891</v>
      </c>
      <c r="Q207" t="s">
        <v>86</v>
      </c>
      <c r="R207" t="s">
        <v>3892</v>
      </c>
      <c r="S207" t="s">
        <v>3893</v>
      </c>
      <c r="V207" t="s">
        <v>3894</v>
      </c>
      <c r="W207" t="s">
        <v>90</v>
      </c>
      <c r="X207" t="s">
        <v>4080</v>
      </c>
      <c r="AD207" t="b">
        <v>0</v>
      </c>
    </row>
    <row r="208" spans="1:30" x14ac:dyDescent="0.25">
      <c r="A208" t="s">
        <v>3561</v>
      </c>
      <c r="B208" t="s">
        <v>54</v>
      </c>
      <c r="C208" t="s">
        <v>3562</v>
      </c>
      <c r="D208" t="s">
        <v>80</v>
      </c>
      <c r="E208" t="s">
        <v>3563</v>
      </c>
      <c r="F208" t="s">
        <v>3564</v>
      </c>
      <c r="G208">
        <v>2015</v>
      </c>
      <c r="H208" t="s">
        <v>3565</v>
      </c>
      <c r="J208">
        <v>5</v>
      </c>
      <c r="K208" t="s">
        <v>3895</v>
      </c>
      <c r="P208" s="1" t="s">
        <v>3896</v>
      </c>
      <c r="Q208" t="s">
        <v>596</v>
      </c>
      <c r="R208" t="s">
        <v>3897</v>
      </c>
      <c r="S208" t="s">
        <v>3898</v>
      </c>
      <c r="W208" t="s">
        <v>600</v>
      </c>
      <c r="X208" t="s">
        <v>4080</v>
      </c>
      <c r="AD208" t="b">
        <v>0</v>
      </c>
    </row>
    <row r="209" spans="1:30" x14ac:dyDescent="0.25">
      <c r="A209">
        <v>5679146</v>
      </c>
      <c r="B209" t="s">
        <v>25</v>
      </c>
      <c r="C209" t="s">
        <v>3566</v>
      </c>
      <c r="D209" t="s">
        <v>45</v>
      </c>
      <c r="E209" t="s">
        <v>3567</v>
      </c>
      <c r="F209" t="s">
        <v>3568</v>
      </c>
      <c r="G209">
        <v>2010</v>
      </c>
      <c r="H209" t="s">
        <v>3569</v>
      </c>
      <c r="I209" t="s">
        <v>3570</v>
      </c>
      <c r="J209">
        <v>6</v>
      </c>
      <c r="O209" t="s">
        <v>124</v>
      </c>
      <c r="P209" t="s">
        <v>3899</v>
      </c>
      <c r="S209" t="s">
        <v>3900</v>
      </c>
      <c r="X209" t="s">
        <v>4080</v>
      </c>
      <c r="AD209" t="b">
        <v>0</v>
      </c>
    </row>
    <row r="210" spans="1:30" x14ac:dyDescent="0.25">
      <c r="A210">
        <v>5456965</v>
      </c>
      <c r="B210" t="s">
        <v>25</v>
      </c>
      <c r="C210" t="s">
        <v>3571</v>
      </c>
      <c r="D210" t="s">
        <v>45</v>
      </c>
      <c r="E210" t="s">
        <v>3572</v>
      </c>
      <c r="F210" t="s">
        <v>3573</v>
      </c>
      <c r="G210">
        <v>2010</v>
      </c>
      <c r="H210" t="s">
        <v>3574</v>
      </c>
      <c r="I210" t="s">
        <v>3575</v>
      </c>
      <c r="J210">
        <v>6</v>
      </c>
      <c r="O210" t="s">
        <v>1219</v>
      </c>
      <c r="P210" s="1" t="s">
        <v>3901</v>
      </c>
      <c r="S210" t="s">
        <v>3264</v>
      </c>
      <c r="X210" t="s">
        <v>4080</v>
      </c>
      <c r="AD210" t="b">
        <v>0</v>
      </c>
    </row>
    <row r="211" spans="1:30" x14ac:dyDescent="0.25">
      <c r="A211">
        <v>6673144</v>
      </c>
      <c r="B211" t="s">
        <v>25</v>
      </c>
      <c r="C211" t="s">
        <v>3576</v>
      </c>
      <c r="D211" t="s">
        <v>45</v>
      </c>
      <c r="E211" t="s">
        <v>3577</v>
      </c>
      <c r="F211" t="s">
        <v>3578</v>
      </c>
      <c r="G211">
        <v>2013</v>
      </c>
      <c r="H211" t="s">
        <v>3579</v>
      </c>
      <c r="I211" t="s">
        <v>3580</v>
      </c>
      <c r="J211">
        <v>6</v>
      </c>
      <c r="O211" t="s">
        <v>472</v>
      </c>
      <c r="P211" s="1">
        <v>42856</v>
      </c>
      <c r="S211" t="s">
        <v>3902</v>
      </c>
      <c r="X211" t="s">
        <v>4080</v>
      </c>
      <c r="AD211" t="b">
        <v>0</v>
      </c>
    </row>
    <row r="212" spans="1:30" x14ac:dyDescent="0.25">
      <c r="A212">
        <v>5522667</v>
      </c>
      <c r="B212" t="s">
        <v>25</v>
      </c>
      <c r="C212" t="s">
        <v>3581</v>
      </c>
      <c r="D212" t="s">
        <v>45</v>
      </c>
      <c r="E212" t="s">
        <v>3582</v>
      </c>
      <c r="F212" t="s">
        <v>3583</v>
      </c>
      <c r="G212">
        <v>2010</v>
      </c>
      <c r="H212" t="s">
        <v>3584</v>
      </c>
      <c r="I212" t="s">
        <v>3585</v>
      </c>
      <c r="J212">
        <v>6</v>
      </c>
      <c r="O212" t="s">
        <v>68</v>
      </c>
      <c r="P212" t="s">
        <v>3903</v>
      </c>
      <c r="S212" t="s">
        <v>3904</v>
      </c>
      <c r="X212" t="s">
        <v>4080</v>
      </c>
      <c r="AD212" t="b">
        <v>0</v>
      </c>
    </row>
    <row r="213" spans="1:30" x14ac:dyDescent="0.25">
      <c r="A213">
        <v>7975093</v>
      </c>
      <c r="B213" t="s">
        <v>25</v>
      </c>
      <c r="C213" t="s">
        <v>3586</v>
      </c>
      <c r="D213" t="s">
        <v>45</v>
      </c>
      <c r="E213" t="s">
        <v>3587</v>
      </c>
      <c r="F213" t="s">
        <v>3588</v>
      </c>
      <c r="G213">
        <v>2017</v>
      </c>
      <c r="H213" t="s">
        <v>3589</v>
      </c>
      <c r="I213" t="s">
        <v>3590</v>
      </c>
      <c r="J213">
        <v>6</v>
      </c>
      <c r="O213" t="s">
        <v>42</v>
      </c>
      <c r="P213" t="s">
        <v>3905</v>
      </c>
      <c r="S213" t="s">
        <v>3906</v>
      </c>
      <c r="X213" t="s">
        <v>4080</v>
      </c>
      <c r="AD213" t="b">
        <v>1</v>
      </c>
    </row>
    <row r="214" spans="1:30" x14ac:dyDescent="0.25">
      <c r="A214" t="s">
        <v>3595</v>
      </c>
      <c r="B214" t="s">
        <v>54</v>
      </c>
      <c r="C214" t="s">
        <v>3596</v>
      </c>
      <c r="D214" t="s">
        <v>80</v>
      </c>
      <c r="E214" t="s">
        <v>3597</v>
      </c>
      <c r="F214" t="s">
        <v>3598</v>
      </c>
      <c r="G214">
        <v>2015</v>
      </c>
      <c r="H214" t="s">
        <v>3599</v>
      </c>
      <c r="J214">
        <v>5</v>
      </c>
      <c r="K214" t="s">
        <v>3908</v>
      </c>
      <c r="P214" s="1" t="s">
        <v>3909</v>
      </c>
      <c r="Q214" t="s">
        <v>596</v>
      </c>
      <c r="R214" t="s">
        <v>3910</v>
      </c>
      <c r="S214" t="s">
        <v>3911</v>
      </c>
      <c r="W214" t="s">
        <v>600</v>
      </c>
      <c r="X214" t="s">
        <v>4080</v>
      </c>
      <c r="AD214" t="b">
        <v>0</v>
      </c>
    </row>
    <row r="215" spans="1:30" x14ac:dyDescent="0.25">
      <c r="A215" t="s">
        <v>3600</v>
      </c>
      <c r="B215" t="s">
        <v>54</v>
      </c>
      <c r="C215" t="s">
        <v>3601</v>
      </c>
      <c r="D215" t="s">
        <v>80</v>
      </c>
      <c r="E215" t="s">
        <v>3602</v>
      </c>
      <c r="F215" t="s">
        <v>3603</v>
      </c>
      <c r="G215">
        <v>2009</v>
      </c>
      <c r="H215" t="s">
        <v>3604</v>
      </c>
      <c r="J215">
        <v>5</v>
      </c>
      <c r="K215" t="s">
        <v>3890</v>
      </c>
      <c r="P215" t="s">
        <v>3912</v>
      </c>
      <c r="Q215" t="s">
        <v>86</v>
      </c>
      <c r="R215" t="s">
        <v>3913</v>
      </c>
      <c r="S215" t="s">
        <v>3893</v>
      </c>
      <c r="V215" t="s">
        <v>3894</v>
      </c>
      <c r="W215" t="s">
        <v>90</v>
      </c>
      <c r="X215" t="s">
        <v>4080</v>
      </c>
      <c r="AD215" t="b">
        <v>0</v>
      </c>
    </row>
    <row r="216" spans="1:30" x14ac:dyDescent="0.25">
      <c r="A216">
        <v>4211780</v>
      </c>
      <c r="B216" t="s">
        <v>25</v>
      </c>
      <c r="C216" t="s">
        <v>3605</v>
      </c>
      <c r="D216" t="s">
        <v>45</v>
      </c>
      <c r="E216" t="s">
        <v>3606</v>
      </c>
      <c r="F216" t="s">
        <v>3607</v>
      </c>
      <c r="G216">
        <v>2007</v>
      </c>
      <c r="H216" t="s">
        <v>3608</v>
      </c>
      <c r="I216" t="s">
        <v>3609</v>
      </c>
      <c r="J216">
        <v>6</v>
      </c>
      <c r="O216" t="s">
        <v>934</v>
      </c>
      <c r="P216" s="1">
        <v>42887</v>
      </c>
      <c r="S216" t="s">
        <v>3914</v>
      </c>
      <c r="X216" t="s">
        <v>4080</v>
      </c>
      <c r="AD216" t="b">
        <v>0</v>
      </c>
    </row>
    <row r="217" spans="1:30" x14ac:dyDescent="0.25">
      <c r="A217" t="s">
        <v>3610</v>
      </c>
      <c r="B217" t="s">
        <v>54</v>
      </c>
      <c r="C217" t="s">
        <v>3611</v>
      </c>
      <c r="D217" t="s">
        <v>80</v>
      </c>
      <c r="E217" t="s">
        <v>3612</v>
      </c>
      <c r="F217" t="s">
        <v>3613</v>
      </c>
      <c r="G217">
        <v>2015</v>
      </c>
      <c r="H217" t="s">
        <v>3614</v>
      </c>
      <c r="J217">
        <v>5</v>
      </c>
      <c r="K217" t="s">
        <v>3915</v>
      </c>
      <c r="P217" s="1" t="s">
        <v>3916</v>
      </c>
      <c r="Q217" t="s">
        <v>596</v>
      </c>
      <c r="R217" t="s">
        <v>3917</v>
      </c>
      <c r="S217" t="s">
        <v>3918</v>
      </c>
      <c r="W217" t="s">
        <v>600</v>
      </c>
      <c r="X217" t="s">
        <v>4080</v>
      </c>
      <c r="AD217" t="b">
        <v>0</v>
      </c>
    </row>
    <row r="218" spans="1:30" x14ac:dyDescent="0.25">
      <c r="A218">
        <v>7589063</v>
      </c>
      <c r="B218" t="s">
        <v>25</v>
      </c>
      <c r="C218" t="s">
        <v>3615</v>
      </c>
      <c r="D218" t="s">
        <v>27</v>
      </c>
      <c r="E218" t="s">
        <v>3616</v>
      </c>
      <c r="F218" t="s">
        <v>3617</v>
      </c>
      <c r="G218">
        <v>2016</v>
      </c>
      <c r="H218" t="s">
        <v>3618</v>
      </c>
      <c r="I218" t="s">
        <v>3619</v>
      </c>
      <c r="J218">
        <v>7</v>
      </c>
      <c r="L218" t="s">
        <v>2144</v>
      </c>
      <c r="M218">
        <v>8</v>
      </c>
      <c r="N218">
        <v>4</v>
      </c>
      <c r="O218" t="s">
        <v>124</v>
      </c>
      <c r="P218" t="s">
        <v>3919</v>
      </c>
      <c r="X218" t="s">
        <v>4080</v>
      </c>
      <c r="AD218" t="b">
        <v>0</v>
      </c>
    </row>
    <row r="219" spans="1:30" x14ac:dyDescent="0.25">
      <c r="A219">
        <v>5722205</v>
      </c>
      <c r="B219" t="s">
        <v>25</v>
      </c>
      <c r="C219" t="s">
        <v>3620</v>
      </c>
      <c r="D219" t="s">
        <v>45</v>
      </c>
      <c r="E219" t="s">
        <v>3621</v>
      </c>
      <c r="F219" t="s">
        <v>3622</v>
      </c>
      <c r="G219">
        <v>2011</v>
      </c>
      <c r="H219" t="s">
        <v>3623</v>
      </c>
      <c r="I219" t="s">
        <v>3624</v>
      </c>
      <c r="J219">
        <v>6</v>
      </c>
      <c r="O219" t="s">
        <v>76</v>
      </c>
      <c r="P219" s="1" t="s">
        <v>3920</v>
      </c>
      <c r="S219" t="s">
        <v>3921</v>
      </c>
      <c r="X219" t="s">
        <v>4080</v>
      </c>
      <c r="AD219" t="b">
        <v>0</v>
      </c>
    </row>
    <row r="220" spans="1:30" x14ac:dyDescent="0.25">
      <c r="A220" t="s">
        <v>3625</v>
      </c>
      <c r="B220" t="s">
        <v>186</v>
      </c>
      <c r="C220" t="s">
        <v>3626</v>
      </c>
      <c r="D220" t="s">
        <v>1116</v>
      </c>
      <c r="E220" t="s">
        <v>3627</v>
      </c>
      <c r="F220" t="s">
        <v>3628</v>
      </c>
      <c r="G220">
        <v>2017</v>
      </c>
      <c r="H220" t="s">
        <v>3629</v>
      </c>
      <c r="J220">
        <v>10</v>
      </c>
      <c r="L220" t="s">
        <v>3922</v>
      </c>
      <c r="M220">
        <v>56</v>
      </c>
      <c r="R220" t="s">
        <v>3923</v>
      </c>
      <c r="X220" t="s">
        <v>4080</v>
      </c>
      <c r="AD220" t="b">
        <v>1</v>
      </c>
    </row>
    <row r="221" spans="1:30" x14ac:dyDescent="0.25">
      <c r="A221">
        <v>4394138</v>
      </c>
      <c r="B221" t="s">
        <v>25</v>
      </c>
      <c r="C221" t="s">
        <v>3630</v>
      </c>
      <c r="D221" t="s">
        <v>45</v>
      </c>
      <c r="E221" t="s">
        <v>3631</v>
      </c>
      <c r="F221" t="s">
        <v>3632</v>
      </c>
      <c r="G221">
        <v>2007</v>
      </c>
      <c r="H221" t="s">
        <v>3633</v>
      </c>
      <c r="I221" t="s">
        <v>3634</v>
      </c>
      <c r="J221">
        <v>6</v>
      </c>
      <c r="O221" t="s">
        <v>472</v>
      </c>
      <c r="P221" s="2">
        <v>42856</v>
      </c>
      <c r="S221" t="s">
        <v>2754</v>
      </c>
      <c r="X221" t="s">
        <v>4080</v>
      </c>
      <c r="AA221" t="b">
        <v>1</v>
      </c>
      <c r="AD221" t="b">
        <v>1</v>
      </c>
    </row>
    <row r="222" spans="1:30" x14ac:dyDescent="0.25">
      <c r="A222">
        <v>4416802</v>
      </c>
      <c r="B222" t="s">
        <v>25</v>
      </c>
      <c r="C222" t="s">
        <v>3642</v>
      </c>
      <c r="D222" t="s">
        <v>45</v>
      </c>
      <c r="E222" t="s">
        <v>3643</v>
      </c>
      <c r="F222" t="s">
        <v>3644</v>
      </c>
      <c r="G222">
        <v>2007</v>
      </c>
      <c r="H222" t="s">
        <v>3645</v>
      </c>
      <c r="I222" t="s">
        <v>3646</v>
      </c>
      <c r="J222">
        <v>6</v>
      </c>
      <c r="O222" t="s">
        <v>472</v>
      </c>
      <c r="P222" t="s">
        <v>3930</v>
      </c>
      <c r="S222" t="s">
        <v>3931</v>
      </c>
      <c r="X222" t="s">
        <v>4080</v>
      </c>
      <c r="AD222" t="b">
        <v>1</v>
      </c>
    </row>
    <row r="223" spans="1:30" x14ac:dyDescent="0.25">
      <c r="A223" t="s">
        <v>3647</v>
      </c>
      <c r="B223" t="s">
        <v>54</v>
      </c>
      <c r="C223" t="s">
        <v>3648</v>
      </c>
      <c r="D223" t="s">
        <v>80</v>
      </c>
      <c r="E223" t="s">
        <v>3649</v>
      </c>
      <c r="F223" t="s">
        <v>3650</v>
      </c>
      <c r="G223">
        <v>2010</v>
      </c>
      <c r="H223" t="s">
        <v>3651</v>
      </c>
      <c r="J223">
        <v>5</v>
      </c>
      <c r="K223" t="s">
        <v>3932</v>
      </c>
      <c r="P223" s="1" t="s">
        <v>3933</v>
      </c>
      <c r="Q223" t="s">
        <v>86</v>
      </c>
      <c r="R223" t="s">
        <v>3934</v>
      </c>
      <c r="S223" t="s">
        <v>3935</v>
      </c>
      <c r="V223" t="s">
        <v>3936</v>
      </c>
      <c r="W223" t="s">
        <v>90</v>
      </c>
      <c r="X223" t="s">
        <v>4080</v>
      </c>
      <c r="AD223" t="b">
        <v>0</v>
      </c>
    </row>
    <row r="224" spans="1:30" x14ac:dyDescent="0.25">
      <c r="A224" t="s">
        <v>3652</v>
      </c>
      <c r="B224" t="s">
        <v>54</v>
      </c>
      <c r="C224" t="s">
        <v>3653</v>
      </c>
      <c r="D224" t="s">
        <v>80</v>
      </c>
      <c r="E224" t="s">
        <v>3654</v>
      </c>
      <c r="F224" t="s">
        <v>3655</v>
      </c>
      <c r="G224">
        <v>2011</v>
      </c>
      <c r="H224" t="s">
        <v>3656</v>
      </c>
      <c r="J224">
        <v>5</v>
      </c>
      <c r="K224" t="s">
        <v>3937</v>
      </c>
      <c r="P224" t="s">
        <v>3938</v>
      </c>
      <c r="Q224" t="s">
        <v>86</v>
      </c>
      <c r="R224" t="s">
        <v>3939</v>
      </c>
      <c r="S224" t="s">
        <v>3940</v>
      </c>
      <c r="V224" t="s">
        <v>3941</v>
      </c>
      <c r="W224" t="s">
        <v>90</v>
      </c>
      <c r="X224" t="s">
        <v>4080</v>
      </c>
      <c r="AD224" t="b">
        <v>0</v>
      </c>
    </row>
    <row r="225" spans="1:30" x14ac:dyDescent="0.25">
      <c r="A225">
        <v>7166231</v>
      </c>
      <c r="B225" t="s">
        <v>25</v>
      </c>
      <c r="C225" t="s">
        <v>3657</v>
      </c>
      <c r="D225" t="s">
        <v>45</v>
      </c>
      <c r="E225" t="s">
        <v>3658</v>
      </c>
      <c r="F225" t="s">
        <v>3659</v>
      </c>
      <c r="G225">
        <v>2015</v>
      </c>
      <c r="H225" t="s">
        <v>3660</v>
      </c>
      <c r="I225" t="s">
        <v>3661</v>
      </c>
      <c r="J225">
        <v>6</v>
      </c>
      <c r="O225" t="s">
        <v>42</v>
      </c>
      <c r="P225" t="s">
        <v>3942</v>
      </c>
      <c r="S225" t="s">
        <v>3943</v>
      </c>
      <c r="X225" t="s">
        <v>4080</v>
      </c>
      <c r="AD225" t="b">
        <v>1</v>
      </c>
    </row>
    <row r="226" spans="1:30" x14ac:dyDescent="0.25">
      <c r="A226">
        <v>6225038</v>
      </c>
      <c r="B226" t="s">
        <v>25</v>
      </c>
      <c r="C226" t="s">
        <v>3662</v>
      </c>
      <c r="D226" t="s">
        <v>45</v>
      </c>
      <c r="E226" t="s">
        <v>3663</v>
      </c>
      <c r="F226" t="s">
        <v>3664</v>
      </c>
      <c r="G226">
        <v>2012</v>
      </c>
      <c r="H226" t="s">
        <v>3665</v>
      </c>
      <c r="I226" t="s">
        <v>3666</v>
      </c>
      <c r="J226">
        <v>6</v>
      </c>
      <c r="O226" t="s">
        <v>42</v>
      </c>
      <c r="P226" t="s">
        <v>3944</v>
      </c>
      <c r="S226" t="s">
        <v>3945</v>
      </c>
      <c r="X226" t="s">
        <v>4080</v>
      </c>
      <c r="AD226" t="b">
        <v>1</v>
      </c>
    </row>
    <row r="227" spans="1:30" x14ac:dyDescent="0.25">
      <c r="A227">
        <v>7272955</v>
      </c>
      <c r="B227" t="s">
        <v>25</v>
      </c>
      <c r="C227" t="s">
        <v>3667</v>
      </c>
      <c r="D227" t="s">
        <v>45</v>
      </c>
      <c r="E227" t="s">
        <v>3668</v>
      </c>
      <c r="F227" t="s">
        <v>3669</v>
      </c>
      <c r="G227">
        <v>2015</v>
      </c>
      <c r="H227" t="s">
        <v>3670</v>
      </c>
      <c r="I227" t="s">
        <v>3671</v>
      </c>
      <c r="J227">
        <v>6</v>
      </c>
      <c r="O227" t="s">
        <v>430</v>
      </c>
      <c r="P227" s="1" t="s">
        <v>3946</v>
      </c>
      <c r="S227" t="s">
        <v>3947</v>
      </c>
      <c r="X227" t="s">
        <v>4080</v>
      </c>
      <c r="AD227" t="b">
        <v>0</v>
      </c>
    </row>
    <row r="228" spans="1:30" x14ac:dyDescent="0.25">
      <c r="A228">
        <v>6935289</v>
      </c>
      <c r="B228" t="s">
        <v>25</v>
      </c>
      <c r="C228" t="s">
        <v>3672</v>
      </c>
      <c r="D228" t="s">
        <v>45</v>
      </c>
      <c r="E228" t="s">
        <v>3673</v>
      </c>
      <c r="F228" t="s">
        <v>3674</v>
      </c>
      <c r="G228">
        <v>2014</v>
      </c>
      <c r="H228" t="s">
        <v>3675</v>
      </c>
      <c r="I228" t="s">
        <v>3676</v>
      </c>
      <c r="J228">
        <v>6</v>
      </c>
      <c r="O228" t="s">
        <v>472</v>
      </c>
      <c r="P228" t="s">
        <v>3948</v>
      </c>
      <c r="S228" t="s">
        <v>3949</v>
      </c>
      <c r="X228" t="s">
        <v>4080</v>
      </c>
      <c r="AD228" t="b">
        <v>1</v>
      </c>
    </row>
    <row r="229" spans="1:30" x14ac:dyDescent="0.25">
      <c r="A229" t="s">
        <v>3677</v>
      </c>
      <c r="B229" t="s">
        <v>54</v>
      </c>
      <c r="C229" t="s">
        <v>3678</v>
      </c>
      <c r="D229" t="s">
        <v>80</v>
      </c>
      <c r="E229" t="s">
        <v>3679</v>
      </c>
      <c r="F229" t="s">
        <v>3680</v>
      </c>
      <c r="G229">
        <v>2010</v>
      </c>
      <c r="H229" t="s">
        <v>3681</v>
      </c>
      <c r="J229">
        <v>5</v>
      </c>
      <c r="K229" t="s">
        <v>3950</v>
      </c>
      <c r="P229" t="s">
        <v>3951</v>
      </c>
      <c r="Q229" t="s">
        <v>2312</v>
      </c>
      <c r="R229" t="s">
        <v>3952</v>
      </c>
      <c r="S229" t="s">
        <v>3953</v>
      </c>
      <c r="V229" t="s">
        <v>3954</v>
      </c>
      <c r="W229" t="s">
        <v>2316</v>
      </c>
      <c r="X229" t="s">
        <v>4080</v>
      </c>
      <c r="AD229" t="b">
        <v>1</v>
      </c>
    </row>
    <row r="230" spans="1:30" x14ac:dyDescent="0.25">
      <c r="A230" t="s">
        <v>3682</v>
      </c>
      <c r="B230" t="s">
        <v>54</v>
      </c>
      <c r="C230" t="s">
        <v>3683</v>
      </c>
      <c r="D230" t="s">
        <v>80</v>
      </c>
      <c r="E230" t="s">
        <v>3684</v>
      </c>
      <c r="F230" t="s">
        <v>3685</v>
      </c>
      <c r="G230">
        <v>2010</v>
      </c>
      <c r="H230" t="s">
        <v>3686</v>
      </c>
      <c r="J230">
        <v>5</v>
      </c>
      <c r="K230" t="s">
        <v>3955</v>
      </c>
      <c r="P230" t="s">
        <v>3956</v>
      </c>
      <c r="Q230" t="s">
        <v>86</v>
      </c>
      <c r="R230" t="s">
        <v>3957</v>
      </c>
      <c r="S230" t="s">
        <v>3958</v>
      </c>
      <c r="V230" t="s">
        <v>3959</v>
      </c>
      <c r="W230" t="s">
        <v>90</v>
      </c>
      <c r="X230" t="s">
        <v>4080</v>
      </c>
      <c r="AD230" t="b">
        <v>0</v>
      </c>
    </row>
    <row r="231" spans="1:30" x14ac:dyDescent="0.25">
      <c r="A231" t="s">
        <v>3687</v>
      </c>
      <c r="B231" t="s">
        <v>54</v>
      </c>
      <c r="C231" t="s">
        <v>3688</v>
      </c>
      <c r="D231" t="s">
        <v>27</v>
      </c>
      <c r="E231" t="s">
        <v>3689</v>
      </c>
      <c r="F231" t="s">
        <v>3690</v>
      </c>
      <c r="G231">
        <v>2012</v>
      </c>
      <c r="H231" t="s">
        <v>3691</v>
      </c>
      <c r="J231">
        <v>7</v>
      </c>
      <c r="L231" t="s">
        <v>3249</v>
      </c>
      <c r="M231">
        <v>61</v>
      </c>
      <c r="N231">
        <v>1</v>
      </c>
      <c r="O231" t="s">
        <v>133</v>
      </c>
      <c r="P231" t="s">
        <v>3960</v>
      </c>
      <c r="R231" t="s">
        <v>3961</v>
      </c>
      <c r="X231" t="s">
        <v>4080</v>
      </c>
      <c r="AD231" t="b">
        <v>0</v>
      </c>
    </row>
    <row r="232" spans="1:30" x14ac:dyDescent="0.25">
      <c r="A232">
        <v>7020144</v>
      </c>
      <c r="B232" t="s">
        <v>25</v>
      </c>
      <c r="C232" t="s">
        <v>3692</v>
      </c>
      <c r="D232" t="s">
        <v>45</v>
      </c>
      <c r="E232" t="s">
        <v>3693</v>
      </c>
      <c r="F232" t="s">
        <v>3694</v>
      </c>
      <c r="G232">
        <v>2014</v>
      </c>
      <c r="H232" t="s">
        <v>3695</v>
      </c>
      <c r="I232" t="s">
        <v>3696</v>
      </c>
      <c r="J232">
        <v>6</v>
      </c>
      <c r="O232" t="s">
        <v>124</v>
      </c>
      <c r="P232" t="s">
        <v>3962</v>
      </c>
      <c r="S232" t="s">
        <v>3963</v>
      </c>
      <c r="X232" t="s">
        <v>4080</v>
      </c>
      <c r="AD232" t="b">
        <v>0</v>
      </c>
    </row>
    <row r="233" spans="1:30" x14ac:dyDescent="0.25">
      <c r="A233">
        <v>4755269</v>
      </c>
      <c r="B233" t="s">
        <v>25</v>
      </c>
      <c r="C233" t="s">
        <v>3697</v>
      </c>
      <c r="D233" t="s">
        <v>45</v>
      </c>
      <c r="E233" t="s">
        <v>3698</v>
      </c>
      <c r="F233" t="s">
        <v>3699</v>
      </c>
      <c r="G233">
        <v>2008</v>
      </c>
      <c r="H233" t="s">
        <v>3700</v>
      </c>
      <c r="I233" t="s">
        <v>3701</v>
      </c>
      <c r="J233">
        <v>6</v>
      </c>
      <c r="M233">
        <v>2</v>
      </c>
      <c r="O233" t="s">
        <v>124</v>
      </c>
      <c r="P233" t="s">
        <v>3964</v>
      </c>
      <c r="S233" t="s">
        <v>3965</v>
      </c>
      <c r="X233" t="s">
        <v>4080</v>
      </c>
      <c r="AD233" t="b">
        <v>1</v>
      </c>
    </row>
    <row r="234" spans="1:30" x14ac:dyDescent="0.25">
      <c r="A234" s="2">
        <v>39995</v>
      </c>
      <c r="B234" t="s">
        <v>54</v>
      </c>
      <c r="C234" t="s">
        <v>3702</v>
      </c>
      <c r="D234" t="s">
        <v>80</v>
      </c>
      <c r="E234" t="s">
        <v>3703</v>
      </c>
      <c r="F234" t="s">
        <v>3704</v>
      </c>
      <c r="G234">
        <v>2009</v>
      </c>
      <c r="H234" t="s">
        <v>3705</v>
      </c>
      <c r="J234">
        <v>5</v>
      </c>
      <c r="K234" t="s">
        <v>3966</v>
      </c>
      <c r="P234" t="s">
        <v>3967</v>
      </c>
      <c r="Q234" t="s">
        <v>86</v>
      </c>
      <c r="R234" t="s">
        <v>3968</v>
      </c>
      <c r="S234" t="s">
        <v>3969</v>
      </c>
      <c r="V234" t="s">
        <v>3970</v>
      </c>
      <c r="W234" t="s">
        <v>90</v>
      </c>
      <c r="X234" t="s">
        <v>4080</v>
      </c>
      <c r="AD234" t="b">
        <v>0</v>
      </c>
    </row>
    <row r="235" spans="1:30" x14ac:dyDescent="0.25">
      <c r="A235" t="s">
        <v>3706</v>
      </c>
      <c r="B235" t="s">
        <v>151</v>
      </c>
      <c r="C235" t="s">
        <v>3707</v>
      </c>
      <c r="D235" t="s">
        <v>27</v>
      </c>
      <c r="E235" t="s">
        <v>3708</v>
      </c>
      <c r="F235" t="s">
        <v>3709</v>
      </c>
      <c r="G235">
        <v>2017</v>
      </c>
      <c r="H235" t="s">
        <v>3710</v>
      </c>
      <c r="I235" t="s">
        <v>3711</v>
      </c>
      <c r="J235">
        <v>7</v>
      </c>
      <c r="L235" t="s">
        <v>3971</v>
      </c>
      <c r="M235" t="s">
        <v>3972</v>
      </c>
      <c r="P235" t="s">
        <v>3973</v>
      </c>
      <c r="R235" t="s">
        <v>3974</v>
      </c>
      <c r="X235" t="s">
        <v>4080</v>
      </c>
      <c r="AD235" t="b">
        <v>0</v>
      </c>
    </row>
    <row r="236" spans="1:30" x14ac:dyDescent="0.25">
      <c r="A236" t="s">
        <v>3712</v>
      </c>
      <c r="B236" t="s">
        <v>54</v>
      </c>
      <c r="C236" t="s">
        <v>3713</v>
      </c>
      <c r="D236" t="s">
        <v>80</v>
      </c>
      <c r="E236" t="s">
        <v>3714</v>
      </c>
      <c r="F236" t="s">
        <v>3715</v>
      </c>
      <c r="G236">
        <v>2011</v>
      </c>
      <c r="H236" t="s">
        <v>3716</v>
      </c>
      <c r="J236">
        <v>5</v>
      </c>
      <c r="K236" t="s">
        <v>3975</v>
      </c>
      <c r="P236" t="s">
        <v>3976</v>
      </c>
      <c r="Q236" t="s">
        <v>413</v>
      </c>
      <c r="R236" t="s">
        <v>3977</v>
      </c>
      <c r="S236" t="s">
        <v>3978</v>
      </c>
      <c r="W236" t="s">
        <v>416</v>
      </c>
      <c r="X236" t="s">
        <v>4080</v>
      </c>
      <c r="AD236" t="b">
        <v>0</v>
      </c>
    </row>
    <row r="237" spans="1:30" x14ac:dyDescent="0.25">
      <c r="A237" t="s">
        <v>3717</v>
      </c>
      <c r="B237" t="s">
        <v>54</v>
      </c>
      <c r="C237" t="s">
        <v>3718</v>
      </c>
      <c r="D237" t="s">
        <v>80</v>
      </c>
      <c r="E237" t="s">
        <v>3719</v>
      </c>
      <c r="F237" t="s">
        <v>3720</v>
      </c>
      <c r="G237">
        <v>2014</v>
      </c>
      <c r="H237" t="s">
        <v>3721</v>
      </c>
      <c r="J237">
        <v>5</v>
      </c>
      <c r="K237" t="s">
        <v>3979</v>
      </c>
      <c r="P237" t="s">
        <v>3980</v>
      </c>
      <c r="Q237" t="s">
        <v>596</v>
      </c>
      <c r="R237" t="s">
        <v>3981</v>
      </c>
      <c r="S237" t="s">
        <v>3982</v>
      </c>
      <c r="V237" t="s">
        <v>3983</v>
      </c>
      <c r="W237" t="s">
        <v>600</v>
      </c>
      <c r="X237" t="s">
        <v>4080</v>
      </c>
      <c r="AD237" t="b">
        <v>1</v>
      </c>
    </row>
    <row r="238" spans="1:30" x14ac:dyDescent="0.25">
      <c r="A238">
        <v>7748262</v>
      </c>
      <c r="B238" t="s">
        <v>25</v>
      </c>
      <c r="C238" t="s">
        <v>3722</v>
      </c>
      <c r="D238" t="s">
        <v>45</v>
      </c>
      <c r="E238" t="s">
        <v>3723</v>
      </c>
      <c r="F238" t="s">
        <v>3724</v>
      </c>
      <c r="G238">
        <v>2016</v>
      </c>
      <c r="H238" t="s">
        <v>3725</v>
      </c>
      <c r="I238" t="s">
        <v>3726</v>
      </c>
      <c r="J238">
        <v>6</v>
      </c>
      <c r="O238" t="s">
        <v>33</v>
      </c>
      <c r="P238" t="s">
        <v>3984</v>
      </c>
      <c r="S238" t="s">
        <v>3985</v>
      </c>
      <c r="X238" t="s">
        <v>4080</v>
      </c>
      <c r="AD238" t="b">
        <v>0</v>
      </c>
    </row>
    <row r="239" spans="1:30" x14ac:dyDescent="0.25">
      <c r="A239" t="s">
        <v>3735</v>
      </c>
      <c r="B239" t="s">
        <v>54</v>
      </c>
      <c r="C239" t="s">
        <v>3736</v>
      </c>
      <c r="D239" t="s">
        <v>80</v>
      </c>
      <c r="E239" t="s">
        <v>3737</v>
      </c>
      <c r="F239" t="s">
        <v>3738</v>
      </c>
      <c r="G239">
        <v>2017</v>
      </c>
      <c r="H239" t="s">
        <v>3739</v>
      </c>
      <c r="J239">
        <v>5</v>
      </c>
      <c r="K239" t="s">
        <v>3992</v>
      </c>
      <c r="P239" t="s">
        <v>3993</v>
      </c>
      <c r="Q239" t="s">
        <v>3994</v>
      </c>
      <c r="R239" t="s">
        <v>3995</v>
      </c>
      <c r="S239" t="s">
        <v>3996</v>
      </c>
      <c r="W239" t="s">
        <v>3997</v>
      </c>
      <c r="X239" t="s">
        <v>4080</v>
      </c>
      <c r="AD239" t="b">
        <v>0</v>
      </c>
    </row>
    <row r="240" spans="1:30" x14ac:dyDescent="0.25">
      <c r="A240">
        <v>5283844</v>
      </c>
      <c r="B240" t="s">
        <v>25</v>
      </c>
      <c r="C240" t="s">
        <v>3740</v>
      </c>
      <c r="D240" t="s">
        <v>45</v>
      </c>
      <c r="E240" t="s">
        <v>3741</v>
      </c>
      <c r="F240" t="s">
        <v>3742</v>
      </c>
      <c r="G240">
        <v>2009</v>
      </c>
      <c r="H240" t="s">
        <v>3743</v>
      </c>
      <c r="I240" t="s">
        <v>3744</v>
      </c>
      <c r="J240">
        <v>6</v>
      </c>
      <c r="M240">
        <v>2</v>
      </c>
      <c r="O240" t="s">
        <v>50</v>
      </c>
      <c r="P240" t="s">
        <v>3998</v>
      </c>
      <c r="S240" t="s">
        <v>3999</v>
      </c>
      <c r="X240" t="s">
        <v>4080</v>
      </c>
      <c r="AD240" t="b">
        <v>1</v>
      </c>
    </row>
    <row r="241" spans="1:30" x14ac:dyDescent="0.25">
      <c r="A241">
        <v>4651001</v>
      </c>
      <c r="B241" t="s">
        <v>25</v>
      </c>
      <c r="C241" t="s">
        <v>3745</v>
      </c>
      <c r="D241" t="s">
        <v>45</v>
      </c>
      <c r="E241" t="s">
        <v>3746</v>
      </c>
      <c r="F241" t="s">
        <v>3747</v>
      </c>
      <c r="G241">
        <v>2008</v>
      </c>
      <c r="H241" t="s">
        <v>3748</v>
      </c>
      <c r="I241" t="s">
        <v>3749</v>
      </c>
      <c r="J241">
        <v>6</v>
      </c>
      <c r="O241" t="s">
        <v>472</v>
      </c>
      <c r="P241" t="s">
        <v>4000</v>
      </c>
      <c r="S241" t="s">
        <v>4001</v>
      </c>
      <c r="X241" t="s">
        <v>4080</v>
      </c>
      <c r="AD241" t="b">
        <v>1</v>
      </c>
    </row>
    <row r="242" spans="1:30" x14ac:dyDescent="0.25">
      <c r="A242">
        <v>5548830</v>
      </c>
      <c r="B242" t="s">
        <v>25</v>
      </c>
      <c r="C242" t="s">
        <v>3750</v>
      </c>
      <c r="D242" t="s">
        <v>45</v>
      </c>
      <c r="E242" t="s">
        <v>3751</v>
      </c>
      <c r="F242" t="s">
        <v>3752</v>
      </c>
      <c r="G242">
        <v>2010</v>
      </c>
      <c r="H242" t="s">
        <v>3753</v>
      </c>
      <c r="I242" t="s">
        <v>3754</v>
      </c>
      <c r="J242">
        <v>6</v>
      </c>
      <c r="O242" t="s">
        <v>50</v>
      </c>
      <c r="P242" t="s">
        <v>4002</v>
      </c>
      <c r="S242" t="s">
        <v>4003</v>
      </c>
      <c r="X242" t="s">
        <v>4080</v>
      </c>
      <c r="AD242" t="b">
        <v>0</v>
      </c>
    </row>
    <row r="243" spans="1:30" x14ac:dyDescent="0.25">
      <c r="A243">
        <v>8071323</v>
      </c>
      <c r="B243" t="s">
        <v>25</v>
      </c>
      <c r="C243" t="s">
        <v>3755</v>
      </c>
      <c r="D243" t="s">
        <v>45</v>
      </c>
      <c r="E243" t="s">
        <v>3756</v>
      </c>
      <c r="F243" t="s">
        <v>3757</v>
      </c>
      <c r="G243">
        <v>2017</v>
      </c>
      <c r="H243" t="s">
        <v>3758</v>
      </c>
      <c r="I243" t="s">
        <v>3759</v>
      </c>
      <c r="J243">
        <v>6</v>
      </c>
      <c r="O243" t="s">
        <v>934</v>
      </c>
      <c r="P243" s="1" t="s">
        <v>4004</v>
      </c>
      <c r="S243" t="s">
        <v>4005</v>
      </c>
      <c r="X243" t="s">
        <v>4080</v>
      </c>
      <c r="AD243" t="b">
        <v>1</v>
      </c>
    </row>
    <row r="244" spans="1:30" x14ac:dyDescent="0.25">
      <c r="A244">
        <v>5429305</v>
      </c>
      <c r="B244" t="s">
        <v>25</v>
      </c>
      <c r="C244" t="s">
        <v>3760</v>
      </c>
      <c r="D244" t="s">
        <v>45</v>
      </c>
      <c r="E244" t="s">
        <v>3761</v>
      </c>
      <c r="F244" t="s">
        <v>3762</v>
      </c>
      <c r="G244">
        <v>2009</v>
      </c>
      <c r="H244" t="s">
        <v>3763</v>
      </c>
      <c r="I244" t="s">
        <v>3764</v>
      </c>
      <c r="J244">
        <v>6</v>
      </c>
      <c r="O244" t="s">
        <v>124</v>
      </c>
      <c r="P244" t="s">
        <v>4006</v>
      </c>
      <c r="S244" t="s">
        <v>4007</v>
      </c>
      <c r="X244" t="s">
        <v>4080</v>
      </c>
      <c r="AD244" t="b">
        <v>0</v>
      </c>
    </row>
    <row r="245" spans="1:30" x14ac:dyDescent="0.25">
      <c r="A245">
        <v>6513463</v>
      </c>
      <c r="B245" t="s">
        <v>25</v>
      </c>
      <c r="C245" t="s">
        <v>3765</v>
      </c>
      <c r="D245" t="s">
        <v>45</v>
      </c>
      <c r="E245" t="s">
        <v>3766</v>
      </c>
      <c r="F245" t="s">
        <v>3767</v>
      </c>
      <c r="G245">
        <v>2013</v>
      </c>
      <c r="H245" t="s">
        <v>3768</v>
      </c>
      <c r="I245" t="s">
        <v>3769</v>
      </c>
      <c r="J245">
        <v>6</v>
      </c>
      <c r="O245" t="s">
        <v>1219</v>
      </c>
      <c r="P245" s="2">
        <v>41883</v>
      </c>
      <c r="S245" t="s">
        <v>2113</v>
      </c>
      <c r="X245" t="s">
        <v>4080</v>
      </c>
      <c r="AD245" t="b">
        <v>0</v>
      </c>
    </row>
    <row r="246" spans="1:30" x14ac:dyDescent="0.25">
      <c r="A246">
        <v>4231784</v>
      </c>
      <c r="B246" t="s">
        <v>25</v>
      </c>
      <c r="C246" t="s">
        <v>3770</v>
      </c>
      <c r="D246" t="s">
        <v>45</v>
      </c>
      <c r="E246" t="s">
        <v>3771</v>
      </c>
      <c r="F246" t="s">
        <v>3772</v>
      </c>
      <c r="G246">
        <v>2007</v>
      </c>
      <c r="H246" t="s">
        <v>3773</v>
      </c>
      <c r="I246" t="s">
        <v>3774</v>
      </c>
      <c r="J246">
        <v>6</v>
      </c>
      <c r="O246" t="s">
        <v>42</v>
      </c>
      <c r="P246" s="1" t="s">
        <v>4008</v>
      </c>
      <c r="S246" t="s">
        <v>4009</v>
      </c>
      <c r="X246" t="s">
        <v>4080</v>
      </c>
      <c r="AD246" t="b">
        <v>0</v>
      </c>
    </row>
    <row r="247" spans="1:30" x14ac:dyDescent="0.25">
      <c r="A247" t="s">
        <v>3775</v>
      </c>
      <c r="B247" t="s">
        <v>54</v>
      </c>
      <c r="C247" t="s">
        <v>3776</v>
      </c>
      <c r="D247" t="s">
        <v>80</v>
      </c>
      <c r="E247" t="s">
        <v>3777</v>
      </c>
      <c r="F247" t="s">
        <v>3778</v>
      </c>
      <c r="G247">
        <v>2007</v>
      </c>
      <c r="H247" t="s">
        <v>3779</v>
      </c>
      <c r="J247">
        <v>5</v>
      </c>
      <c r="K247" t="s">
        <v>4010</v>
      </c>
      <c r="P247" s="1" t="s">
        <v>4011</v>
      </c>
      <c r="Q247" t="s">
        <v>86</v>
      </c>
      <c r="R247" t="s">
        <v>4012</v>
      </c>
      <c r="S247" t="s">
        <v>4013</v>
      </c>
      <c r="V247" t="s">
        <v>4014</v>
      </c>
      <c r="W247" t="s">
        <v>90</v>
      </c>
      <c r="X247" t="s">
        <v>4080</v>
      </c>
      <c r="AD247" t="b">
        <v>0</v>
      </c>
    </row>
    <row r="248" spans="1:30" x14ac:dyDescent="0.25">
      <c r="A248">
        <v>7779420</v>
      </c>
      <c r="B248" t="s">
        <v>25</v>
      </c>
      <c r="C248" t="s">
        <v>3780</v>
      </c>
      <c r="D248" t="s">
        <v>45</v>
      </c>
      <c r="E248" t="s">
        <v>3781</v>
      </c>
      <c r="F248" t="s">
        <v>3782</v>
      </c>
      <c r="G248">
        <v>2016</v>
      </c>
      <c r="H248" t="s">
        <v>3783</v>
      </c>
      <c r="I248" t="s">
        <v>3784</v>
      </c>
      <c r="J248">
        <v>6</v>
      </c>
      <c r="O248" t="s">
        <v>33</v>
      </c>
      <c r="P248" t="s">
        <v>4015</v>
      </c>
      <c r="S248" t="s">
        <v>4016</v>
      </c>
      <c r="X248" t="s">
        <v>4080</v>
      </c>
      <c r="AB248" t="b">
        <v>1</v>
      </c>
      <c r="AD248" t="b">
        <v>1</v>
      </c>
    </row>
    <row r="249" spans="1:30" x14ac:dyDescent="0.25">
      <c r="A249">
        <v>6836377</v>
      </c>
      <c r="B249" t="s">
        <v>25</v>
      </c>
      <c r="C249" t="s">
        <v>3785</v>
      </c>
      <c r="D249" t="s">
        <v>45</v>
      </c>
      <c r="E249" t="s">
        <v>3786</v>
      </c>
      <c r="F249" t="s">
        <v>3787</v>
      </c>
      <c r="G249">
        <v>2014</v>
      </c>
      <c r="H249" t="s">
        <v>3788</v>
      </c>
      <c r="I249" t="s">
        <v>3789</v>
      </c>
      <c r="J249">
        <v>6</v>
      </c>
      <c r="O249" t="s">
        <v>1219</v>
      </c>
      <c r="P249" s="2">
        <v>41275</v>
      </c>
      <c r="S249" t="s">
        <v>4017</v>
      </c>
      <c r="X249" t="s">
        <v>4080</v>
      </c>
      <c r="AD249" t="b">
        <v>1</v>
      </c>
    </row>
    <row r="250" spans="1:30" x14ac:dyDescent="0.25">
      <c r="A250">
        <v>4482881</v>
      </c>
      <c r="B250" t="s">
        <v>25</v>
      </c>
      <c r="C250" t="s">
        <v>3790</v>
      </c>
      <c r="D250" t="s">
        <v>45</v>
      </c>
      <c r="E250" t="s">
        <v>3791</v>
      </c>
      <c r="F250" t="s">
        <v>3792</v>
      </c>
      <c r="G250">
        <v>2008</v>
      </c>
      <c r="H250" t="s">
        <v>3793</v>
      </c>
      <c r="I250" t="s">
        <v>3794</v>
      </c>
      <c r="J250">
        <v>6</v>
      </c>
      <c r="O250" t="s">
        <v>1219</v>
      </c>
      <c r="P250" s="1">
        <v>42887</v>
      </c>
      <c r="S250" t="s">
        <v>4018</v>
      </c>
      <c r="X250" t="s">
        <v>4080</v>
      </c>
      <c r="AD250" t="b">
        <v>0</v>
      </c>
    </row>
    <row r="251" spans="1:30" x14ac:dyDescent="0.25">
      <c r="A251">
        <v>7500626</v>
      </c>
      <c r="B251" t="s">
        <v>25</v>
      </c>
      <c r="C251" t="s">
        <v>3795</v>
      </c>
      <c r="D251" t="s">
        <v>45</v>
      </c>
      <c r="E251" t="s">
        <v>3796</v>
      </c>
      <c r="F251" t="s">
        <v>3797</v>
      </c>
      <c r="G251">
        <v>2016</v>
      </c>
      <c r="H251" t="s">
        <v>3798</v>
      </c>
      <c r="I251" t="s">
        <v>3799</v>
      </c>
      <c r="J251">
        <v>6</v>
      </c>
      <c r="O251" t="s">
        <v>1219</v>
      </c>
      <c r="P251" s="1">
        <v>42887</v>
      </c>
      <c r="S251" t="s">
        <v>4019</v>
      </c>
      <c r="X251" t="s">
        <v>4080</v>
      </c>
      <c r="AD251" t="b">
        <v>0</v>
      </c>
    </row>
    <row r="252" spans="1:30" x14ac:dyDescent="0.25">
      <c r="A252">
        <v>7408405</v>
      </c>
      <c r="B252" t="s">
        <v>25</v>
      </c>
      <c r="C252" t="s">
        <v>3800</v>
      </c>
      <c r="D252" t="s">
        <v>45</v>
      </c>
      <c r="E252" t="s">
        <v>3801</v>
      </c>
      <c r="F252" t="s">
        <v>3802</v>
      </c>
      <c r="G252">
        <v>2015</v>
      </c>
      <c r="H252" t="s">
        <v>3803</v>
      </c>
      <c r="I252" t="s">
        <v>3804</v>
      </c>
      <c r="J252">
        <v>6</v>
      </c>
      <c r="O252" t="s">
        <v>124</v>
      </c>
      <c r="P252" t="s">
        <v>4020</v>
      </c>
      <c r="S252" t="s">
        <v>4021</v>
      </c>
      <c r="X252" t="s">
        <v>4080</v>
      </c>
      <c r="AD252" t="b">
        <v>1</v>
      </c>
    </row>
    <row r="253" spans="1:30" x14ac:dyDescent="0.25">
      <c r="A253" t="s">
        <v>3805</v>
      </c>
      <c r="B253" t="s">
        <v>54</v>
      </c>
      <c r="C253" t="s">
        <v>3806</v>
      </c>
      <c r="D253" t="s">
        <v>80</v>
      </c>
      <c r="E253" t="s">
        <v>3807</v>
      </c>
      <c r="F253" t="s">
        <v>3808</v>
      </c>
      <c r="G253">
        <v>2016</v>
      </c>
      <c r="H253" t="s">
        <v>3809</v>
      </c>
      <c r="J253">
        <v>5</v>
      </c>
      <c r="K253" t="s">
        <v>4022</v>
      </c>
      <c r="P253" t="s">
        <v>4023</v>
      </c>
      <c r="Q253" t="s">
        <v>888</v>
      </c>
      <c r="R253" t="s">
        <v>4024</v>
      </c>
      <c r="S253" t="s">
        <v>4025</v>
      </c>
      <c r="W253" t="s">
        <v>891</v>
      </c>
      <c r="X253" t="s">
        <v>4080</v>
      </c>
      <c r="AD253" t="b">
        <v>0</v>
      </c>
    </row>
    <row r="254" spans="1:30" x14ac:dyDescent="0.25">
      <c r="A254" t="s">
        <v>3810</v>
      </c>
      <c r="B254" t="s">
        <v>54</v>
      </c>
      <c r="C254" t="s">
        <v>3811</v>
      </c>
      <c r="D254" t="s">
        <v>80</v>
      </c>
      <c r="E254" t="s">
        <v>3812</v>
      </c>
      <c r="F254" t="s">
        <v>3813</v>
      </c>
      <c r="G254">
        <v>2010</v>
      </c>
      <c r="H254" t="s">
        <v>3814</v>
      </c>
      <c r="J254">
        <v>5</v>
      </c>
      <c r="K254" t="s">
        <v>4026</v>
      </c>
      <c r="P254" t="s">
        <v>4027</v>
      </c>
      <c r="Q254" t="s">
        <v>86</v>
      </c>
      <c r="R254" t="s">
        <v>4028</v>
      </c>
      <c r="S254" t="s">
        <v>4029</v>
      </c>
      <c r="V254" t="s">
        <v>4030</v>
      </c>
      <c r="W254" t="s">
        <v>90</v>
      </c>
      <c r="X254" t="s">
        <v>4080</v>
      </c>
      <c r="AD254" t="b">
        <v>0</v>
      </c>
    </row>
    <row r="255" spans="1:30" x14ac:dyDescent="0.25">
      <c r="A255">
        <v>8082139</v>
      </c>
      <c r="B255" t="s">
        <v>25</v>
      </c>
      <c r="C255" t="s">
        <v>3815</v>
      </c>
      <c r="D255" t="s">
        <v>27</v>
      </c>
      <c r="E255" t="s">
        <v>3816</v>
      </c>
      <c r="F255" t="s">
        <v>3817</v>
      </c>
      <c r="G255">
        <v>2017</v>
      </c>
      <c r="H255" t="s">
        <v>3818</v>
      </c>
      <c r="I255" t="s">
        <v>3819</v>
      </c>
      <c r="J255">
        <v>7</v>
      </c>
      <c r="L255" t="s">
        <v>1187</v>
      </c>
      <c r="M255" t="s">
        <v>4031</v>
      </c>
      <c r="N255">
        <v>99</v>
      </c>
      <c r="P255" s="1">
        <v>42736</v>
      </c>
      <c r="X255" t="s">
        <v>4080</v>
      </c>
      <c r="AD255" t="b">
        <v>0</v>
      </c>
    </row>
    <row r="256" spans="1:30" x14ac:dyDescent="0.25">
      <c r="A256" t="s">
        <v>3820</v>
      </c>
      <c r="B256" t="s">
        <v>54</v>
      </c>
      <c r="C256" t="s">
        <v>3821</v>
      </c>
      <c r="D256" t="s">
        <v>80</v>
      </c>
      <c r="E256" t="s">
        <v>3822</v>
      </c>
      <c r="F256" t="s">
        <v>3823</v>
      </c>
      <c r="G256">
        <v>2007</v>
      </c>
      <c r="H256" t="s">
        <v>3824</v>
      </c>
      <c r="J256">
        <v>5</v>
      </c>
      <c r="K256" t="s">
        <v>4032</v>
      </c>
      <c r="P256" t="s">
        <v>4033</v>
      </c>
      <c r="Q256" t="s">
        <v>86</v>
      </c>
      <c r="R256" t="s">
        <v>4034</v>
      </c>
      <c r="S256" t="s">
        <v>4035</v>
      </c>
      <c r="V256" t="s">
        <v>4036</v>
      </c>
      <c r="W256" t="s">
        <v>90</v>
      </c>
      <c r="X256" t="s">
        <v>4080</v>
      </c>
      <c r="AD256" t="b">
        <v>0</v>
      </c>
    </row>
    <row r="257" spans="1:30" x14ac:dyDescent="0.25">
      <c r="A257" t="s">
        <v>3825</v>
      </c>
      <c r="B257" t="s">
        <v>151</v>
      </c>
      <c r="C257" t="s">
        <v>3826</v>
      </c>
      <c r="D257" t="s">
        <v>27</v>
      </c>
      <c r="E257" t="s">
        <v>3827</v>
      </c>
      <c r="F257" t="s">
        <v>3828</v>
      </c>
      <c r="G257">
        <v>2016</v>
      </c>
      <c r="H257" t="s">
        <v>3829</v>
      </c>
      <c r="I257" t="s">
        <v>3830</v>
      </c>
      <c r="J257">
        <v>7</v>
      </c>
      <c r="L257" t="s">
        <v>4037</v>
      </c>
      <c r="M257">
        <v>21</v>
      </c>
      <c r="P257" s="2" t="s">
        <v>4038</v>
      </c>
      <c r="R257" t="s">
        <v>4039</v>
      </c>
      <c r="X257" t="s">
        <v>4080</v>
      </c>
      <c r="AD257" t="b">
        <v>0</v>
      </c>
    </row>
    <row r="258" spans="1:30" x14ac:dyDescent="0.25">
      <c r="A258">
        <v>8049764</v>
      </c>
      <c r="B258" t="s">
        <v>25</v>
      </c>
      <c r="C258" t="s">
        <v>3831</v>
      </c>
      <c r="D258" t="s">
        <v>45</v>
      </c>
      <c r="E258" t="s">
        <v>3832</v>
      </c>
      <c r="F258" t="s">
        <v>3833</v>
      </c>
      <c r="G258">
        <v>2017</v>
      </c>
      <c r="H258" t="s">
        <v>3834</v>
      </c>
      <c r="I258" t="s">
        <v>3835</v>
      </c>
      <c r="J258">
        <v>6</v>
      </c>
      <c r="O258" t="s">
        <v>50</v>
      </c>
      <c r="P258" s="1" t="s">
        <v>4040</v>
      </c>
      <c r="S258" t="s">
        <v>4041</v>
      </c>
      <c r="X258" t="s">
        <v>4080</v>
      </c>
      <c r="AD258" t="b">
        <v>0</v>
      </c>
    </row>
    <row r="259" spans="1:30" x14ac:dyDescent="0.25">
      <c r="A259">
        <v>5591861</v>
      </c>
      <c r="B259" t="s">
        <v>25</v>
      </c>
      <c r="C259" t="s">
        <v>3836</v>
      </c>
      <c r="D259" t="s">
        <v>45</v>
      </c>
      <c r="E259" t="s">
        <v>3837</v>
      </c>
      <c r="F259" t="s">
        <v>3838</v>
      </c>
      <c r="G259">
        <v>2010</v>
      </c>
      <c r="H259" t="s">
        <v>3839</v>
      </c>
      <c r="I259" t="s">
        <v>3840</v>
      </c>
      <c r="J259">
        <v>6</v>
      </c>
      <c r="O259" t="s">
        <v>50</v>
      </c>
      <c r="P259" t="s">
        <v>4042</v>
      </c>
      <c r="S259" t="s">
        <v>4043</v>
      </c>
      <c r="X259" t="s">
        <v>4080</v>
      </c>
      <c r="AD259" t="b">
        <v>0</v>
      </c>
    </row>
    <row r="260" spans="1:30" x14ac:dyDescent="0.25">
      <c r="A260">
        <v>5335678</v>
      </c>
      <c r="B260" t="s">
        <v>25</v>
      </c>
      <c r="C260" t="s">
        <v>3841</v>
      </c>
      <c r="D260" t="s">
        <v>45</v>
      </c>
      <c r="E260" t="s">
        <v>3842</v>
      </c>
      <c r="F260" t="s">
        <v>3843</v>
      </c>
      <c r="G260">
        <v>2009</v>
      </c>
      <c r="H260" t="s">
        <v>3844</v>
      </c>
      <c r="I260" t="s">
        <v>3845</v>
      </c>
      <c r="J260">
        <v>6</v>
      </c>
      <c r="O260" t="s">
        <v>33</v>
      </c>
      <c r="P260" t="s">
        <v>4044</v>
      </c>
      <c r="S260" t="s">
        <v>4045</v>
      </c>
      <c r="X260" t="s">
        <v>4080</v>
      </c>
      <c r="AD260" t="b">
        <v>0</v>
      </c>
    </row>
    <row r="261" spans="1:30" x14ac:dyDescent="0.25">
      <c r="A261" t="s">
        <v>3846</v>
      </c>
      <c r="B261" t="s">
        <v>54</v>
      </c>
      <c r="C261" t="s">
        <v>3847</v>
      </c>
      <c r="D261" t="s">
        <v>27</v>
      </c>
      <c r="E261" t="s">
        <v>3848</v>
      </c>
      <c r="F261" t="s">
        <v>3849</v>
      </c>
      <c r="G261">
        <v>2016</v>
      </c>
      <c r="H261" t="s">
        <v>3850</v>
      </c>
      <c r="J261">
        <v>7</v>
      </c>
      <c r="L261" t="s">
        <v>3152</v>
      </c>
      <c r="M261">
        <v>61</v>
      </c>
      <c r="N261">
        <v>2</v>
      </c>
      <c r="O261" t="s">
        <v>541</v>
      </c>
      <c r="P261" t="s">
        <v>4046</v>
      </c>
      <c r="R261" t="s">
        <v>4047</v>
      </c>
      <c r="X261" t="s">
        <v>4080</v>
      </c>
      <c r="AD261" t="b">
        <v>0</v>
      </c>
    </row>
    <row r="262" spans="1:30" x14ac:dyDescent="0.25">
      <c r="A262" t="s">
        <v>3851</v>
      </c>
      <c r="B262" t="s">
        <v>54</v>
      </c>
      <c r="C262" t="s">
        <v>3852</v>
      </c>
      <c r="D262" t="s">
        <v>27</v>
      </c>
      <c r="E262" t="s">
        <v>3853</v>
      </c>
      <c r="F262" t="s">
        <v>3854</v>
      </c>
      <c r="G262">
        <v>2013</v>
      </c>
      <c r="H262" t="s">
        <v>3855</v>
      </c>
      <c r="J262">
        <v>7</v>
      </c>
      <c r="L262" t="s">
        <v>3249</v>
      </c>
      <c r="M262">
        <v>63</v>
      </c>
      <c r="N262">
        <v>1</v>
      </c>
      <c r="O262" t="s">
        <v>76</v>
      </c>
      <c r="P262" s="2" t="s">
        <v>4048</v>
      </c>
      <c r="R262" t="s">
        <v>4049</v>
      </c>
      <c r="X262" t="s">
        <v>4080</v>
      </c>
      <c r="AD262" t="b">
        <v>0</v>
      </c>
    </row>
    <row r="263" spans="1:30" x14ac:dyDescent="0.25">
      <c r="A263">
        <v>8053626</v>
      </c>
      <c r="B263" t="s">
        <v>25</v>
      </c>
      <c r="C263" t="s">
        <v>3856</v>
      </c>
      <c r="D263" t="s">
        <v>45</v>
      </c>
      <c r="E263" t="s">
        <v>3857</v>
      </c>
      <c r="F263" t="s">
        <v>3858</v>
      </c>
      <c r="G263">
        <v>2017</v>
      </c>
      <c r="H263" t="s">
        <v>3859</v>
      </c>
      <c r="I263" t="s">
        <v>3860</v>
      </c>
      <c r="J263">
        <v>6</v>
      </c>
      <c r="O263" t="s">
        <v>472</v>
      </c>
      <c r="P263" s="1">
        <v>42887</v>
      </c>
      <c r="S263" t="s">
        <v>4050</v>
      </c>
      <c r="X263" t="s">
        <v>4080</v>
      </c>
      <c r="AD263" t="b">
        <v>1</v>
      </c>
    </row>
    <row r="264" spans="1:30" x14ac:dyDescent="0.25">
      <c r="A264" t="s">
        <v>3861</v>
      </c>
      <c r="B264" t="s">
        <v>54</v>
      </c>
      <c r="C264" t="s">
        <v>3862</v>
      </c>
      <c r="D264" t="s">
        <v>80</v>
      </c>
      <c r="E264" t="s">
        <v>3863</v>
      </c>
      <c r="F264" t="s">
        <v>3864</v>
      </c>
      <c r="G264">
        <v>2017</v>
      </c>
      <c r="H264" t="s">
        <v>3865</v>
      </c>
      <c r="J264">
        <v>5</v>
      </c>
      <c r="K264" t="s">
        <v>4051</v>
      </c>
      <c r="P264" s="1" t="s">
        <v>4052</v>
      </c>
      <c r="Q264" t="s">
        <v>596</v>
      </c>
      <c r="R264" t="s">
        <v>4053</v>
      </c>
      <c r="S264" t="s">
        <v>4054</v>
      </c>
      <c r="W264" t="s">
        <v>600</v>
      </c>
      <c r="X264" t="s">
        <v>4080</v>
      </c>
      <c r="AD264" t="b">
        <v>0</v>
      </c>
    </row>
    <row r="265" spans="1:30" x14ac:dyDescent="0.25">
      <c r="A265" t="s">
        <v>3866</v>
      </c>
      <c r="B265" t="s">
        <v>54</v>
      </c>
      <c r="C265" t="s">
        <v>3867</v>
      </c>
      <c r="D265" t="s">
        <v>80</v>
      </c>
      <c r="E265" t="s">
        <v>3868</v>
      </c>
      <c r="F265" t="s">
        <v>3869</v>
      </c>
      <c r="G265">
        <v>2017</v>
      </c>
      <c r="H265" t="s">
        <v>3870</v>
      </c>
      <c r="J265">
        <v>5</v>
      </c>
      <c r="K265" t="s">
        <v>4055</v>
      </c>
      <c r="P265" t="s">
        <v>4056</v>
      </c>
      <c r="Q265" t="s">
        <v>596</v>
      </c>
      <c r="R265" t="s">
        <v>4057</v>
      </c>
      <c r="S265" t="s">
        <v>4058</v>
      </c>
      <c r="V265" t="s">
        <v>4059</v>
      </c>
      <c r="W265" t="s">
        <v>600</v>
      </c>
      <c r="X265" t="s">
        <v>4080</v>
      </c>
      <c r="AD265" t="b">
        <v>1</v>
      </c>
    </row>
    <row r="266" spans="1:30" x14ac:dyDescent="0.25">
      <c r="A266" t="s">
        <v>3871</v>
      </c>
      <c r="B266" t="s">
        <v>54</v>
      </c>
      <c r="C266" t="s">
        <v>3872</v>
      </c>
      <c r="D266" t="s">
        <v>80</v>
      </c>
      <c r="E266" t="s">
        <v>3873</v>
      </c>
      <c r="F266" t="s">
        <v>3874</v>
      </c>
      <c r="G266">
        <v>2016</v>
      </c>
      <c r="H266" t="s">
        <v>3875</v>
      </c>
      <c r="J266">
        <v>5</v>
      </c>
      <c r="K266" t="s">
        <v>4060</v>
      </c>
      <c r="P266" t="s">
        <v>4061</v>
      </c>
      <c r="Q266" t="s">
        <v>596</v>
      </c>
      <c r="R266" t="s">
        <v>4062</v>
      </c>
      <c r="S266" t="s">
        <v>4063</v>
      </c>
      <c r="V266" t="s">
        <v>4064</v>
      </c>
      <c r="W266" t="s">
        <v>600</v>
      </c>
      <c r="X266" t="s">
        <v>4080</v>
      </c>
      <c r="AD266" t="b">
        <v>0</v>
      </c>
    </row>
    <row r="267" spans="1:30" x14ac:dyDescent="0.25">
      <c r="A267">
        <v>7796587</v>
      </c>
      <c r="B267" t="s">
        <v>25</v>
      </c>
      <c r="C267" t="s">
        <v>3876</v>
      </c>
      <c r="D267" t="s">
        <v>45</v>
      </c>
      <c r="E267" t="s">
        <v>3877</v>
      </c>
      <c r="F267" t="s">
        <v>3878</v>
      </c>
      <c r="G267">
        <v>2016</v>
      </c>
      <c r="H267" t="s">
        <v>3879</v>
      </c>
      <c r="I267" t="s">
        <v>3880</v>
      </c>
      <c r="J267">
        <v>6</v>
      </c>
      <c r="O267" t="s">
        <v>33</v>
      </c>
      <c r="P267" t="s">
        <v>4065</v>
      </c>
      <c r="S267" t="s">
        <v>4066</v>
      </c>
      <c r="X267" t="s">
        <v>4080</v>
      </c>
      <c r="AD267" t="b">
        <v>1</v>
      </c>
    </row>
    <row r="268" spans="1:30" x14ac:dyDescent="0.25">
      <c r="A268">
        <v>4635502</v>
      </c>
      <c r="B268" t="s">
        <v>25</v>
      </c>
      <c r="C268" t="s">
        <v>3881</v>
      </c>
      <c r="D268" t="s">
        <v>45</v>
      </c>
      <c r="E268" t="s">
        <v>2623</v>
      </c>
      <c r="F268" t="s">
        <v>3882</v>
      </c>
      <c r="G268">
        <v>2008</v>
      </c>
      <c r="H268" t="s">
        <v>3883</v>
      </c>
      <c r="I268" t="s">
        <v>3884</v>
      </c>
      <c r="J268">
        <v>6</v>
      </c>
      <c r="O268" t="s">
        <v>472</v>
      </c>
      <c r="P268" t="s">
        <v>4067</v>
      </c>
      <c r="S268" t="s">
        <v>4068</v>
      </c>
      <c r="X268" t="s">
        <v>4080</v>
      </c>
      <c r="AD268" t="b">
        <v>1</v>
      </c>
    </row>
  </sheetData>
  <autoFilter ref="A4:AD26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E109"/>
  <sheetViews>
    <sheetView workbookViewId="0"/>
  </sheetViews>
  <sheetFormatPr defaultRowHeight="15" x14ac:dyDescent="0.25"/>
  <cols>
    <col min="5" max="5" width="21" customWidth="1"/>
  </cols>
  <sheetData>
    <row r="1" spans="1:31" ht="20.25" thickBot="1" x14ac:dyDescent="0.35">
      <c r="A1" s="10" t="s">
        <v>4081</v>
      </c>
      <c r="B1" s="10"/>
      <c r="C1" s="10"/>
      <c r="D1" s="10"/>
      <c r="E1" s="10"/>
    </row>
    <row r="2" spans="1:31" ht="15.75" thickTop="1" x14ac:dyDescent="0.25">
      <c r="A2" t="s">
        <v>4672</v>
      </c>
    </row>
    <row r="4" spans="1:31"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c r="AE4" t="s">
        <v>4082</v>
      </c>
    </row>
    <row r="5" spans="1:31"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row>
    <row r="6" spans="1:31"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row>
    <row r="7" spans="1:31" x14ac:dyDescent="0.25">
      <c r="A7" t="s">
        <v>337</v>
      </c>
      <c r="B7" t="s">
        <v>151</v>
      </c>
      <c r="C7" t="s">
        <v>338</v>
      </c>
      <c r="D7" t="s">
        <v>27</v>
      </c>
      <c r="E7" t="s">
        <v>339</v>
      </c>
      <c r="F7" t="s">
        <v>340</v>
      </c>
      <c r="G7">
        <v>2014</v>
      </c>
      <c r="H7" t="s">
        <v>341</v>
      </c>
      <c r="I7" t="s">
        <v>342</v>
      </c>
      <c r="J7">
        <v>7</v>
      </c>
      <c r="L7" t="s">
        <v>343</v>
      </c>
      <c r="M7">
        <v>74</v>
      </c>
      <c r="N7">
        <v>4</v>
      </c>
      <c r="P7" t="s">
        <v>344</v>
      </c>
      <c r="R7" t="s">
        <v>345</v>
      </c>
      <c r="X7" t="s">
        <v>4080</v>
      </c>
      <c r="AD7" t="b">
        <v>1</v>
      </c>
      <c r="AE7" t="b">
        <v>0</v>
      </c>
    </row>
    <row r="8" spans="1:31" x14ac:dyDescent="0.25">
      <c r="A8" t="s">
        <v>388</v>
      </c>
      <c r="B8" t="s">
        <v>151</v>
      </c>
      <c r="C8" t="s">
        <v>389</v>
      </c>
      <c r="D8" t="s">
        <v>27</v>
      </c>
      <c r="E8" t="s">
        <v>390</v>
      </c>
      <c r="F8" t="s">
        <v>391</v>
      </c>
      <c r="G8">
        <v>2017</v>
      </c>
      <c r="H8" t="s">
        <v>392</v>
      </c>
      <c r="I8" t="s">
        <v>393</v>
      </c>
      <c r="J8">
        <v>7</v>
      </c>
      <c r="L8" t="s">
        <v>394</v>
      </c>
      <c r="M8">
        <v>81</v>
      </c>
      <c r="P8" t="s">
        <v>395</v>
      </c>
      <c r="R8" t="s">
        <v>396</v>
      </c>
      <c r="X8" t="s">
        <v>4080</v>
      </c>
      <c r="AD8" t="b">
        <v>1</v>
      </c>
      <c r="AE8" t="b">
        <v>1</v>
      </c>
    </row>
    <row r="9" spans="1:31" x14ac:dyDescent="0.25">
      <c r="A9" t="s">
        <v>397</v>
      </c>
      <c r="B9" t="s">
        <v>151</v>
      </c>
      <c r="C9" t="s">
        <v>398</v>
      </c>
      <c r="D9" t="s">
        <v>27</v>
      </c>
      <c r="E9" t="s">
        <v>399</v>
      </c>
      <c r="F9" t="s">
        <v>400</v>
      </c>
      <c r="G9">
        <v>2016</v>
      </c>
      <c r="H9" t="s">
        <v>401</v>
      </c>
      <c r="I9" t="s">
        <v>402</v>
      </c>
      <c r="J9">
        <v>7</v>
      </c>
      <c r="L9" t="s">
        <v>174</v>
      </c>
      <c r="M9" t="s">
        <v>403</v>
      </c>
      <c r="P9" t="s">
        <v>404</v>
      </c>
      <c r="R9" t="s">
        <v>405</v>
      </c>
      <c r="X9" t="s">
        <v>4080</v>
      </c>
      <c r="AD9" t="b">
        <v>1</v>
      </c>
      <c r="AE9" t="b">
        <v>0</v>
      </c>
    </row>
    <row r="10" spans="1:31" x14ac:dyDescent="0.25">
      <c r="A10">
        <v>4678868</v>
      </c>
      <c r="B10" t="s">
        <v>25</v>
      </c>
      <c r="C10" t="s">
        <v>451</v>
      </c>
      <c r="D10" t="s">
        <v>45</v>
      </c>
      <c r="E10" t="s">
        <v>452</v>
      </c>
      <c r="F10" t="s">
        <v>453</v>
      </c>
      <c r="G10">
        <v>2008</v>
      </c>
      <c r="H10" t="s">
        <v>454</v>
      </c>
      <c r="I10" t="s">
        <v>455</v>
      </c>
      <c r="J10">
        <v>6</v>
      </c>
      <c r="O10" t="s">
        <v>33</v>
      </c>
      <c r="P10" s="1">
        <v>42826</v>
      </c>
      <c r="S10" t="s">
        <v>456</v>
      </c>
      <c r="X10" t="s">
        <v>4080</v>
      </c>
      <c r="AD10" t="b">
        <v>1</v>
      </c>
      <c r="AE10" t="b">
        <v>1</v>
      </c>
    </row>
    <row r="11" spans="1:31" x14ac:dyDescent="0.25">
      <c r="A11">
        <v>7383583</v>
      </c>
      <c r="B11" t="s">
        <v>25</v>
      </c>
      <c r="C11" t="s">
        <v>511</v>
      </c>
      <c r="D11" t="s">
        <v>45</v>
      </c>
      <c r="E11" t="s">
        <v>512</v>
      </c>
      <c r="F11" t="s">
        <v>513</v>
      </c>
      <c r="G11">
        <v>2015</v>
      </c>
      <c r="H11" t="s">
        <v>514</v>
      </c>
      <c r="I11" t="s">
        <v>515</v>
      </c>
      <c r="J11">
        <v>6</v>
      </c>
      <c r="O11" t="s">
        <v>124</v>
      </c>
      <c r="P11" t="s">
        <v>516</v>
      </c>
      <c r="S11" t="s">
        <v>517</v>
      </c>
      <c r="X11" t="s">
        <v>4080</v>
      </c>
      <c r="AD11" t="b">
        <v>1</v>
      </c>
      <c r="AE11" t="b">
        <v>0</v>
      </c>
    </row>
    <row r="12" spans="1:31" x14ac:dyDescent="0.25">
      <c r="A12">
        <v>5314042</v>
      </c>
      <c r="B12" t="s">
        <v>25</v>
      </c>
      <c r="C12" t="s">
        <v>550</v>
      </c>
      <c r="D12" t="s">
        <v>45</v>
      </c>
      <c r="E12" t="s">
        <v>551</v>
      </c>
      <c r="F12" t="s">
        <v>552</v>
      </c>
      <c r="G12">
        <v>2009</v>
      </c>
      <c r="H12" t="s">
        <v>553</v>
      </c>
      <c r="I12" t="s">
        <v>554</v>
      </c>
      <c r="J12">
        <v>6</v>
      </c>
      <c r="O12" t="s">
        <v>472</v>
      </c>
      <c r="P12" s="1" t="s">
        <v>555</v>
      </c>
      <c r="S12" t="s">
        <v>556</v>
      </c>
      <c r="X12" t="s">
        <v>4080</v>
      </c>
      <c r="AD12" t="b">
        <v>1</v>
      </c>
      <c r="AE12" t="b">
        <v>1</v>
      </c>
    </row>
    <row r="13" spans="1:31" x14ac:dyDescent="0.25">
      <c r="A13" t="s">
        <v>571</v>
      </c>
      <c r="B13" t="s">
        <v>54</v>
      </c>
      <c r="C13" t="s">
        <v>572</v>
      </c>
      <c r="D13" t="s">
        <v>27</v>
      </c>
      <c r="E13" t="s">
        <v>573</v>
      </c>
      <c r="F13" t="s">
        <v>574</v>
      </c>
      <c r="G13">
        <v>2014</v>
      </c>
      <c r="H13" t="s">
        <v>575</v>
      </c>
      <c r="J13">
        <v>7</v>
      </c>
      <c r="L13" t="s">
        <v>576</v>
      </c>
      <c r="M13">
        <v>16</v>
      </c>
      <c r="N13">
        <v>4</v>
      </c>
      <c r="O13" t="s">
        <v>50</v>
      </c>
      <c r="P13" t="s">
        <v>577</v>
      </c>
      <c r="R13" t="s">
        <v>578</v>
      </c>
      <c r="X13" t="s">
        <v>4080</v>
      </c>
      <c r="AD13" t="b">
        <v>1</v>
      </c>
      <c r="AE13" t="b">
        <v>0</v>
      </c>
    </row>
    <row r="14" spans="1:31" x14ac:dyDescent="0.25">
      <c r="A14" t="s">
        <v>579</v>
      </c>
      <c r="B14" t="s">
        <v>54</v>
      </c>
      <c r="C14" t="s">
        <v>580</v>
      </c>
      <c r="D14" t="s">
        <v>80</v>
      </c>
      <c r="E14" t="s">
        <v>581</v>
      </c>
      <c r="F14" t="s">
        <v>582</v>
      </c>
      <c r="G14">
        <v>2012</v>
      </c>
      <c r="H14" t="s">
        <v>583</v>
      </c>
      <c r="J14">
        <v>5</v>
      </c>
      <c r="K14" t="s">
        <v>584</v>
      </c>
      <c r="P14" s="1" t="s">
        <v>585</v>
      </c>
      <c r="Q14" t="s">
        <v>86</v>
      </c>
      <c r="R14" t="s">
        <v>586</v>
      </c>
      <c r="S14" t="s">
        <v>587</v>
      </c>
      <c r="V14" t="s">
        <v>588</v>
      </c>
      <c r="W14" t="s">
        <v>90</v>
      </c>
      <c r="X14" t="s">
        <v>4080</v>
      </c>
      <c r="AD14" t="b">
        <v>1</v>
      </c>
      <c r="AE14" t="b">
        <v>0</v>
      </c>
    </row>
    <row r="15" spans="1:31" x14ac:dyDescent="0.25">
      <c r="A15">
        <v>8016226</v>
      </c>
      <c r="B15" t="s">
        <v>25</v>
      </c>
      <c r="C15" t="s">
        <v>601</v>
      </c>
      <c r="D15" t="s">
        <v>45</v>
      </c>
      <c r="E15" t="s">
        <v>602</v>
      </c>
      <c r="F15" t="s">
        <v>603</v>
      </c>
      <c r="G15">
        <v>2017</v>
      </c>
      <c r="H15" t="s">
        <v>604</v>
      </c>
      <c r="I15" t="s">
        <v>605</v>
      </c>
      <c r="J15">
        <v>6</v>
      </c>
      <c r="O15" t="s">
        <v>68</v>
      </c>
      <c r="P15" s="1">
        <v>42887</v>
      </c>
      <c r="S15" t="s">
        <v>606</v>
      </c>
      <c r="X15" t="s">
        <v>4080</v>
      </c>
      <c r="AD15" t="b">
        <v>1</v>
      </c>
      <c r="AE15" t="b">
        <v>1</v>
      </c>
    </row>
    <row r="16" spans="1:31" x14ac:dyDescent="0.25">
      <c r="A16" t="s">
        <v>614</v>
      </c>
      <c r="B16" t="s">
        <v>54</v>
      </c>
      <c r="C16" t="s">
        <v>615</v>
      </c>
      <c r="D16" t="s">
        <v>80</v>
      </c>
      <c r="E16" t="s">
        <v>616</v>
      </c>
      <c r="F16" t="s">
        <v>617</v>
      </c>
      <c r="G16">
        <v>2012</v>
      </c>
      <c r="H16" t="s">
        <v>618</v>
      </c>
      <c r="J16">
        <v>5</v>
      </c>
      <c r="K16" t="s">
        <v>619</v>
      </c>
      <c r="P16" t="s">
        <v>620</v>
      </c>
      <c r="Q16" t="s">
        <v>86</v>
      </c>
      <c r="R16" t="s">
        <v>621</v>
      </c>
      <c r="S16" t="s">
        <v>622</v>
      </c>
      <c r="V16" t="s">
        <v>623</v>
      </c>
      <c r="W16" t="s">
        <v>90</v>
      </c>
      <c r="X16" t="s">
        <v>4080</v>
      </c>
      <c r="AD16" t="b">
        <v>1</v>
      </c>
      <c r="AE16" t="b">
        <v>1</v>
      </c>
    </row>
    <row r="17" spans="1:31" x14ac:dyDescent="0.25">
      <c r="A17">
        <v>7336309</v>
      </c>
      <c r="B17" t="s">
        <v>25</v>
      </c>
      <c r="C17" t="s">
        <v>641</v>
      </c>
      <c r="D17" t="s">
        <v>45</v>
      </c>
      <c r="E17" t="s">
        <v>642</v>
      </c>
      <c r="F17" t="s">
        <v>643</v>
      </c>
      <c r="G17">
        <v>2015</v>
      </c>
      <c r="H17" t="s">
        <v>644</v>
      </c>
      <c r="I17" t="s">
        <v>645</v>
      </c>
      <c r="J17">
        <v>6</v>
      </c>
      <c r="O17" t="s">
        <v>50</v>
      </c>
      <c r="P17" t="s">
        <v>646</v>
      </c>
      <c r="S17" t="s">
        <v>647</v>
      </c>
      <c r="X17" t="s">
        <v>4080</v>
      </c>
      <c r="AD17" t="b">
        <v>1</v>
      </c>
      <c r="AE17" t="b">
        <v>0</v>
      </c>
    </row>
    <row r="18" spans="1:31" x14ac:dyDescent="0.25">
      <c r="A18">
        <v>7328218</v>
      </c>
      <c r="B18" t="s">
        <v>25</v>
      </c>
      <c r="C18" t="s">
        <v>704</v>
      </c>
      <c r="D18" t="s">
        <v>45</v>
      </c>
      <c r="E18" t="s">
        <v>705</v>
      </c>
      <c r="F18" t="s">
        <v>706</v>
      </c>
      <c r="G18">
        <v>2015</v>
      </c>
      <c r="H18" t="s">
        <v>707</v>
      </c>
      <c r="I18" t="s">
        <v>708</v>
      </c>
      <c r="J18">
        <v>6</v>
      </c>
      <c r="O18" t="s">
        <v>472</v>
      </c>
      <c r="P18" t="s">
        <v>709</v>
      </c>
      <c r="S18" t="s">
        <v>710</v>
      </c>
      <c r="X18" t="s">
        <v>4080</v>
      </c>
      <c r="AD18" t="b">
        <v>1</v>
      </c>
      <c r="AE18" t="b">
        <v>0</v>
      </c>
    </row>
    <row r="19" spans="1:31" x14ac:dyDescent="0.25">
      <c r="A19">
        <v>7818327</v>
      </c>
      <c r="B19" t="s">
        <v>25</v>
      </c>
      <c r="C19" t="s">
        <v>732</v>
      </c>
      <c r="D19" t="s">
        <v>45</v>
      </c>
      <c r="E19" t="s">
        <v>733</v>
      </c>
      <c r="F19" t="s">
        <v>734</v>
      </c>
      <c r="G19">
        <v>2016</v>
      </c>
      <c r="H19" t="s">
        <v>735</v>
      </c>
      <c r="I19" t="s">
        <v>736</v>
      </c>
      <c r="J19">
        <v>6</v>
      </c>
      <c r="O19" t="s">
        <v>430</v>
      </c>
      <c r="P19" t="s">
        <v>51</v>
      </c>
      <c r="S19" t="s">
        <v>737</v>
      </c>
      <c r="X19" t="s">
        <v>4080</v>
      </c>
      <c r="AD19" t="b">
        <v>1</v>
      </c>
      <c r="AE19" t="b">
        <v>0</v>
      </c>
    </row>
    <row r="20" spans="1:31" x14ac:dyDescent="0.25">
      <c r="A20" t="s">
        <v>738</v>
      </c>
      <c r="B20" t="s">
        <v>723</v>
      </c>
      <c r="C20" t="s">
        <v>739</v>
      </c>
      <c r="D20" t="s">
        <v>45</v>
      </c>
      <c r="E20" t="s">
        <v>740</v>
      </c>
      <c r="F20" t="s">
        <v>741</v>
      </c>
      <c r="G20">
        <v>2016</v>
      </c>
      <c r="H20" t="s">
        <v>742</v>
      </c>
      <c r="I20" t="s">
        <v>743</v>
      </c>
      <c r="J20">
        <v>6</v>
      </c>
      <c r="K20" t="s">
        <v>744</v>
      </c>
      <c r="P20" t="s">
        <v>745</v>
      </c>
      <c r="Q20" t="s">
        <v>730</v>
      </c>
      <c r="R20" t="s">
        <v>746</v>
      </c>
      <c r="S20" t="s">
        <v>747</v>
      </c>
      <c r="U20" t="s">
        <v>748</v>
      </c>
      <c r="W20" t="s">
        <v>723</v>
      </c>
      <c r="X20" t="s">
        <v>4080</v>
      </c>
      <c r="AD20" t="b">
        <v>1</v>
      </c>
      <c r="AE20" t="b">
        <v>1</v>
      </c>
    </row>
    <row r="21" spans="1:31" x14ac:dyDescent="0.25">
      <c r="A21" t="s">
        <v>756</v>
      </c>
      <c r="B21" t="s">
        <v>54</v>
      </c>
      <c r="C21" t="s">
        <v>757</v>
      </c>
      <c r="D21" t="s">
        <v>27</v>
      </c>
      <c r="E21" t="s">
        <v>758</v>
      </c>
      <c r="F21" t="s">
        <v>759</v>
      </c>
      <c r="G21">
        <v>2007</v>
      </c>
      <c r="H21" t="s">
        <v>760</v>
      </c>
      <c r="J21">
        <v>7</v>
      </c>
      <c r="L21" t="s">
        <v>761</v>
      </c>
      <c r="M21">
        <v>22</v>
      </c>
      <c r="N21">
        <v>1</v>
      </c>
      <c r="O21" t="s">
        <v>124</v>
      </c>
      <c r="P21" t="s">
        <v>762</v>
      </c>
      <c r="R21" t="s">
        <v>763</v>
      </c>
      <c r="X21" t="s">
        <v>4080</v>
      </c>
      <c r="AD21" t="b">
        <v>1</v>
      </c>
      <c r="AE21" t="b">
        <v>0</v>
      </c>
    </row>
    <row r="22" spans="1:31" x14ac:dyDescent="0.25">
      <c r="A22" t="s">
        <v>790</v>
      </c>
      <c r="B22" t="s">
        <v>54</v>
      </c>
      <c r="C22" t="s">
        <v>791</v>
      </c>
      <c r="D22" t="s">
        <v>80</v>
      </c>
      <c r="E22" t="s">
        <v>792</v>
      </c>
      <c r="F22" t="s">
        <v>793</v>
      </c>
      <c r="G22">
        <v>2010</v>
      </c>
      <c r="H22" t="s">
        <v>794</v>
      </c>
      <c r="J22">
        <v>5</v>
      </c>
      <c r="K22" t="s">
        <v>795</v>
      </c>
      <c r="P22" t="s">
        <v>796</v>
      </c>
      <c r="Q22" t="s">
        <v>86</v>
      </c>
      <c r="R22" t="s">
        <v>797</v>
      </c>
      <c r="S22" t="s">
        <v>798</v>
      </c>
      <c r="V22" t="s">
        <v>799</v>
      </c>
      <c r="W22" t="s">
        <v>90</v>
      </c>
      <c r="X22" t="s">
        <v>4080</v>
      </c>
      <c r="AD22" t="b">
        <v>1</v>
      </c>
      <c r="AE22" t="b">
        <v>1</v>
      </c>
    </row>
    <row r="23" spans="1:31" x14ac:dyDescent="0.25">
      <c r="A23">
        <v>4686688</v>
      </c>
      <c r="B23" t="s">
        <v>25</v>
      </c>
      <c r="C23" t="s">
        <v>800</v>
      </c>
      <c r="D23" t="s">
        <v>45</v>
      </c>
      <c r="E23" t="s">
        <v>801</v>
      </c>
      <c r="F23" t="s">
        <v>802</v>
      </c>
      <c r="G23">
        <v>2008</v>
      </c>
      <c r="H23" t="s">
        <v>803</v>
      </c>
      <c r="I23" t="s">
        <v>804</v>
      </c>
      <c r="J23">
        <v>6</v>
      </c>
      <c r="O23" t="s">
        <v>654</v>
      </c>
      <c r="P23" t="s">
        <v>805</v>
      </c>
      <c r="S23" t="s">
        <v>806</v>
      </c>
      <c r="X23" t="s">
        <v>4080</v>
      </c>
      <c r="AD23" t="b">
        <v>1</v>
      </c>
      <c r="AE23" t="b">
        <v>0</v>
      </c>
    </row>
    <row r="24" spans="1:31" x14ac:dyDescent="0.25">
      <c r="A24">
        <v>6403642</v>
      </c>
      <c r="B24" t="s">
        <v>25</v>
      </c>
      <c r="C24" t="s">
        <v>807</v>
      </c>
      <c r="D24" t="s">
        <v>27</v>
      </c>
      <c r="E24" t="s">
        <v>808</v>
      </c>
      <c r="F24" t="s">
        <v>809</v>
      </c>
      <c r="G24">
        <v>2012</v>
      </c>
      <c r="H24" t="s">
        <v>810</v>
      </c>
      <c r="I24" t="s">
        <v>811</v>
      </c>
      <c r="J24">
        <v>7</v>
      </c>
      <c r="L24" t="s">
        <v>812</v>
      </c>
      <c r="M24">
        <v>6</v>
      </c>
      <c r="N24">
        <v>6</v>
      </c>
      <c r="O24" t="s">
        <v>813</v>
      </c>
      <c r="P24" t="s">
        <v>814</v>
      </c>
      <c r="X24" t="s">
        <v>4080</v>
      </c>
      <c r="AD24" t="b">
        <v>1</v>
      </c>
      <c r="AE24" t="b">
        <v>0</v>
      </c>
    </row>
    <row r="25" spans="1:31" x14ac:dyDescent="0.25">
      <c r="A25">
        <v>6962305</v>
      </c>
      <c r="B25" t="s">
        <v>25</v>
      </c>
      <c r="C25" t="s">
        <v>827</v>
      </c>
      <c r="D25" t="s">
        <v>45</v>
      </c>
      <c r="E25" t="s">
        <v>828</v>
      </c>
      <c r="F25" t="s">
        <v>829</v>
      </c>
      <c r="G25">
        <v>2014</v>
      </c>
      <c r="H25" t="s">
        <v>830</v>
      </c>
      <c r="I25" t="s">
        <v>831</v>
      </c>
      <c r="J25">
        <v>6</v>
      </c>
      <c r="O25" t="s">
        <v>50</v>
      </c>
      <c r="P25" t="s">
        <v>832</v>
      </c>
      <c r="S25" t="s">
        <v>833</v>
      </c>
      <c r="X25" t="s">
        <v>4080</v>
      </c>
      <c r="AD25" t="b">
        <v>1</v>
      </c>
      <c r="AE25" t="b">
        <v>0</v>
      </c>
    </row>
    <row r="26" spans="1:31" x14ac:dyDescent="0.25">
      <c r="A26" t="s">
        <v>863</v>
      </c>
      <c r="B26" t="s">
        <v>54</v>
      </c>
      <c r="C26" t="s">
        <v>864</v>
      </c>
      <c r="D26" t="s">
        <v>27</v>
      </c>
      <c r="E26" t="s">
        <v>865</v>
      </c>
      <c r="F26" t="s">
        <v>866</v>
      </c>
      <c r="G26">
        <v>2007</v>
      </c>
      <c r="H26" t="s">
        <v>867</v>
      </c>
      <c r="J26">
        <v>7</v>
      </c>
      <c r="L26" t="s">
        <v>653</v>
      </c>
      <c r="M26">
        <v>11</v>
      </c>
      <c r="N26">
        <v>4</v>
      </c>
      <c r="O26" t="s">
        <v>124</v>
      </c>
      <c r="P26" t="s">
        <v>868</v>
      </c>
      <c r="R26" t="s">
        <v>869</v>
      </c>
      <c r="X26" t="s">
        <v>4080</v>
      </c>
      <c r="AD26" t="b">
        <v>1</v>
      </c>
      <c r="AE26" t="b">
        <v>0</v>
      </c>
    </row>
    <row r="27" spans="1:31" x14ac:dyDescent="0.25">
      <c r="A27" t="s">
        <v>914</v>
      </c>
      <c r="B27" t="s">
        <v>54</v>
      </c>
      <c r="C27" t="s">
        <v>915</v>
      </c>
      <c r="D27" t="s">
        <v>27</v>
      </c>
      <c r="E27" t="s">
        <v>916</v>
      </c>
      <c r="F27" t="s">
        <v>917</v>
      </c>
      <c r="G27">
        <v>2008</v>
      </c>
      <c r="H27" t="s">
        <v>918</v>
      </c>
      <c r="J27">
        <v>7</v>
      </c>
      <c r="L27" t="s">
        <v>897</v>
      </c>
      <c r="M27">
        <v>36</v>
      </c>
      <c r="N27">
        <v>1</v>
      </c>
      <c r="O27" t="s">
        <v>541</v>
      </c>
      <c r="P27" t="s">
        <v>919</v>
      </c>
      <c r="R27" t="s">
        <v>920</v>
      </c>
      <c r="X27" t="s">
        <v>4080</v>
      </c>
      <c r="AD27" t="b">
        <v>1</v>
      </c>
      <c r="AE27" t="b">
        <v>0</v>
      </c>
    </row>
    <row r="28" spans="1:31" x14ac:dyDescent="0.25">
      <c r="A28">
        <v>4542057</v>
      </c>
      <c r="B28" t="s">
        <v>25</v>
      </c>
      <c r="C28" t="s">
        <v>944</v>
      </c>
      <c r="D28" t="s">
        <v>45</v>
      </c>
      <c r="E28" t="s">
        <v>945</v>
      </c>
      <c r="F28" t="s">
        <v>946</v>
      </c>
      <c r="G28">
        <v>2008</v>
      </c>
      <c r="H28" t="s">
        <v>947</v>
      </c>
      <c r="I28" t="s">
        <v>948</v>
      </c>
      <c r="J28">
        <v>6</v>
      </c>
      <c r="O28" t="s">
        <v>42</v>
      </c>
      <c r="P28" t="s">
        <v>949</v>
      </c>
      <c r="S28" t="s">
        <v>950</v>
      </c>
      <c r="X28" t="s">
        <v>4080</v>
      </c>
      <c r="AD28" t="b">
        <v>1</v>
      </c>
      <c r="AE28" t="b">
        <v>0</v>
      </c>
    </row>
    <row r="29" spans="1:31" x14ac:dyDescent="0.25">
      <c r="A29">
        <v>5302678</v>
      </c>
      <c r="B29" t="s">
        <v>25</v>
      </c>
      <c r="C29" t="s">
        <v>965</v>
      </c>
      <c r="D29" t="s">
        <v>45</v>
      </c>
      <c r="E29" t="s">
        <v>966</v>
      </c>
      <c r="F29" t="s">
        <v>967</v>
      </c>
      <c r="G29">
        <v>2009</v>
      </c>
      <c r="H29" t="s">
        <v>968</v>
      </c>
      <c r="I29" t="s">
        <v>969</v>
      </c>
      <c r="J29">
        <v>6</v>
      </c>
      <c r="O29" t="s">
        <v>472</v>
      </c>
      <c r="P29" s="1">
        <v>42826</v>
      </c>
      <c r="S29" t="s">
        <v>970</v>
      </c>
      <c r="X29" t="s">
        <v>4080</v>
      </c>
      <c r="AD29" t="b">
        <v>1</v>
      </c>
      <c r="AE29" t="b">
        <v>0</v>
      </c>
    </row>
    <row r="30" spans="1:31" x14ac:dyDescent="0.25">
      <c r="A30" t="s">
        <v>1001</v>
      </c>
      <c r="B30" t="s">
        <v>54</v>
      </c>
      <c r="C30" t="s">
        <v>1002</v>
      </c>
      <c r="D30" t="s">
        <v>27</v>
      </c>
      <c r="E30" t="s">
        <v>1003</v>
      </c>
      <c r="F30" t="s">
        <v>1004</v>
      </c>
      <c r="G30">
        <v>2014</v>
      </c>
      <c r="H30" t="s">
        <v>1005</v>
      </c>
      <c r="J30">
        <v>7</v>
      </c>
      <c r="L30" t="s">
        <v>1006</v>
      </c>
      <c r="M30">
        <v>75</v>
      </c>
      <c r="N30">
        <v>2</v>
      </c>
      <c r="O30" t="s">
        <v>42</v>
      </c>
      <c r="P30" s="1" t="s">
        <v>1007</v>
      </c>
      <c r="R30" t="s">
        <v>1008</v>
      </c>
      <c r="X30" t="s">
        <v>4080</v>
      </c>
      <c r="AD30" t="b">
        <v>1</v>
      </c>
      <c r="AE30" t="b">
        <v>0</v>
      </c>
    </row>
    <row r="31" spans="1:31" x14ac:dyDescent="0.25">
      <c r="A31" t="s">
        <v>1009</v>
      </c>
      <c r="B31" t="s">
        <v>54</v>
      </c>
      <c r="C31" t="s">
        <v>1010</v>
      </c>
      <c r="D31" t="s">
        <v>80</v>
      </c>
      <c r="E31" t="s">
        <v>1011</v>
      </c>
      <c r="F31" t="s">
        <v>1012</v>
      </c>
      <c r="G31">
        <v>2009</v>
      </c>
      <c r="H31" t="s">
        <v>1013</v>
      </c>
      <c r="J31">
        <v>5</v>
      </c>
      <c r="K31" t="s">
        <v>1014</v>
      </c>
      <c r="P31" t="s">
        <v>1015</v>
      </c>
      <c r="Q31" t="s">
        <v>86</v>
      </c>
      <c r="R31" t="s">
        <v>1016</v>
      </c>
      <c r="S31" t="s">
        <v>1017</v>
      </c>
      <c r="V31" t="s">
        <v>1018</v>
      </c>
      <c r="W31" t="s">
        <v>90</v>
      </c>
      <c r="X31" t="s">
        <v>4080</v>
      </c>
      <c r="AD31" t="b">
        <v>1</v>
      </c>
      <c r="AE31" t="b">
        <v>0</v>
      </c>
    </row>
    <row r="32" spans="1:31" x14ac:dyDescent="0.25">
      <c r="A32">
        <v>6549920</v>
      </c>
      <c r="B32" t="s">
        <v>25</v>
      </c>
      <c r="C32" t="s">
        <v>1095</v>
      </c>
      <c r="D32" t="s">
        <v>45</v>
      </c>
      <c r="E32" t="s">
        <v>1096</v>
      </c>
      <c r="F32" t="s">
        <v>1097</v>
      </c>
      <c r="G32">
        <v>2013</v>
      </c>
      <c r="H32" t="s">
        <v>1098</v>
      </c>
      <c r="I32" t="s">
        <v>1099</v>
      </c>
      <c r="J32">
        <v>6</v>
      </c>
      <c r="O32" t="s">
        <v>934</v>
      </c>
      <c r="P32" t="s">
        <v>1100</v>
      </c>
      <c r="S32" t="s">
        <v>1101</v>
      </c>
      <c r="X32" t="s">
        <v>4080</v>
      </c>
      <c r="AD32" t="b">
        <v>1</v>
      </c>
      <c r="AE32" t="b">
        <v>0</v>
      </c>
    </row>
    <row r="33" spans="1:31" x14ac:dyDescent="0.25">
      <c r="A33">
        <v>4239012</v>
      </c>
      <c r="B33" t="s">
        <v>25</v>
      </c>
      <c r="C33" t="s">
        <v>1102</v>
      </c>
      <c r="D33" t="s">
        <v>45</v>
      </c>
      <c r="E33" t="s">
        <v>1103</v>
      </c>
      <c r="F33" t="s">
        <v>1104</v>
      </c>
      <c r="G33">
        <v>2007</v>
      </c>
      <c r="H33" t="s">
        <v>1105</v>
      </c>
      <c r="I33" t="s">
        <v>1106</v>
      </c>
      <c r="J33">
        <v>6</v>
      </c>
      <c r="O33" t="s">
        <v>934</v>
      </c>
      <c r="P33" t="s">
        <v>1107</v>
      </c>
      <c r="S33" t="s">
        <v>1108</v>
      </c>
      <c r="X33" t="s">
        <v>4080</v>
      </c>
      <c r="AD33" t="b">
        <v>1</v>
      </c>
      <c r="AE33" t="b">
        <v>0</v>
      </c>
    </row>
    <row r="34" spans="1:31" x14ac:dyDescent="0.25">
      <c r="A34">
        <v>6651023</v>
      </c>
      <c r="B34" t="s">
        <v>25</v>
      </c>
      <c r="C34" t="s">
        <v>1109</v>
      </c>
      <c r="D34" t="s">
        <v>45</v>
      </c>
      <c r="E34" t="s">
        <v>1110</v>
      </c>
      <c r="F34" t="s">
        <v>1111</v>
      </c>
      <c r="G34">
        <v>2013</v>
      </c>
      <c r="H34" t="s">
        <v>1112</v>
      </c>
      <c r="I34" t="s">
        <v>1113</v>
      </c>
      <c r="J34">
        <v>6</v>
      </c>
      <c r="O34" t="s">
        <v>42</v>
      </c>
      <c r="P34" t="s">
        <v>1114</v>
      </c>
      <c r="S34" t="s">
        <v>957</v>
      </c>
      <c r="X34" t="s">
        <v>4080</v>
      </c>
      <c r="AD34" t="b">
        <v>1</v>
      </c>
      <c r="AE34" t="b">
        <v>0</v>
      </c>
    </row>
    <row r="35" spans="1:31" x14ac:dyDescent="0.25">
      <c r="A35">
        <v>6926617</v>
      </c>
      <c r="B35" t="s">
        <v>25</v>
      </c>
      <c r="C35" t="s">
        <v>1147</v>
      </c>
      <c r="D35" t="s">
        <v>45</v>
      </c>
      <c r="E35" t="s">
        <v>1148</v>
      </c>
      <c r="F35" t="s">
        <v>1149</v>
      </c>
      <c r="G35">
        <v>2014</v>
      </c>
      <c r="H35" t="s">
        <v>1150</v>
      </c>
      <c r="I35" t="s">
        <v>1151</v>
      </c>
      <c r="J35">
        <v>6</v>
      </c>
      <c r="O35" t="s">
        <v>50</v>
      </c>
      <c r="P35" t="s">
        <v>1152</v>
      </c>
      <c r="S35" t="s">
        <v>1153</v>
      </c>
      <c r="X35" t="s">
        <v>4080</v>
      </c>
      <c r="AD35" t="b">
        <v>1</v>
      </c>
      <c r="AE35" t="b">
        <v>0</v>
      </c>
    </row>
    <row r="36" spans="1:31" x14ac:dyDescent="0.25">
      <c r="A36" t="s">
        <v>1189</v>
      </c>
      <c r="B36" t="s">
        <v>151</v>
      </c>
      <c r="C36" t="s">
        <v>1190</v>
      </c>
      <c r="D36" t="s">
        <v>27</v>
      </c>
      <c r="E36" t="s">
        <v>1191</v>
      </c>
      <c r="F36" t="s">
        <v>1192</v>
      </c>
      <c r="G36">
        <v>2013</v>
      </c>
      <c r="H36" t="s">
        <v>1193</v>
      </c>
      <c r="I36" t="s">
        <v>1194</v>
      </c>
      <c r="J36">
        <v>7</v>
      </c>
      <c r="L36" t="s">
        <v>174</v>
      </c>
      <c r="M36">
        <v>37</v>
      </c>
      <c r="N36">
        <v>2</v>
      </c>
      <c r="P36" t="s">
        <v>1195</v>
      </c>
      <c r="R36" t="s">
        <v>1196</v>
      </c>
      <c r="X36" t="s">
        <v>4080</v>
      </c>
      <c r="AD36" t="b">
        <v>1</v>
      </c>
      <c r="AE36" t="b">
        <v>0</v>
      </c>
    </row>
    <row r="37" spans="1:31" x14ac:dyDescent="0.25">
      <c r="A37">
        <v>7515633</v>
      </c>
      <c r="B37" t="s">
        <v>25</v>
      </c>
      <c r="C37" t="s">
        <v>1207</v>
      </c>
      <c r="D37" t="s">
        <v>45</v>
      </c>
      <c r="E37" t="s">
        <v>1208</v>
      </c>
      <c r="F37" t="s">
        <v>1209</v>
      </c>
      <c r="G37">
        <v>2016</v>
      </c>
      <c r="H37" t="s">
        <v>1210</v>
      </c>
      <c r="I37" t="s">
        <v>1211</v>
      </c>
      <c r="J37">
        <v>6</v>
      </c>
      <c r="O37" t="s">
        <v>42</v>
      </c>
      <c r="P37" t="s">
        <v>1212</v>
      </c>
      <c r="S37" t="s">
        <v>1213</v>
      </c>
      <c r="X37" t="s">
        <v>4080</v>
      </c>
      <c r="AD37" t="b">
        <v>1</v>
      </c>
      <c r="AE37" t="b">
        <v>0</v>
      </c>
    </row>
    <row r="38" spans="1:31" x14ac:dyDescent="0.25">
      <c r="A38">
        <v>7925596</v>
      </c>
      <c r="B38" t="s">
        <v>25</v>
      </c>
      <c r="C38" t="s">
        <v>1214</v>
      </c>
      <c r="D38" t="s">
        <v>45</v>
      </c>
      <c r="E38" t="s">
        <v>1215</v>
      </c>
      <c r="F38" t="s">
        <v>1216</v>
      </c>
      <c r="G38">
        <v>2017</v>
      </c>
      <c r="H38" t="s">
        <v>1217</v>
      </c>
      <c r="I38" t="s">
        <v>1218</v>
      </c>
      <c r="J38">
        <v>6</v>
      </c>
      <c r="O38" t="s">
        <v>1219</v>
      </c>
      <c r="P38" s="1">
        <v>42887</v>
      </c>
      <c r="S38" t="s">
        <v>1220</v>
      </c>
      <c r="X38" t="s">
        <v>4080</v>
      </c>
      <c r="AD38" t="b">
        <v>1</v>
      </c>
      <c r="AE38" t="b">
        <v>0</v>
      </c>
    </row>
    <row r="39" spans="1:31" x14ac:dyDescent="0.25">
      <c r="A39">
        <v>7983156</v>
      </c>
      <c r="B39" t="s">
        <v>25</v>
      </c>
      <c r="C39" t="s">
        <v>1246</v>
      </c>
      <c r="D39" t="s">
        <v>45</v>
      </c>
      <c r="E39" t="s">
        <v>1247</v>
      </c>
      <c r="F39" t="s">
        <v>1248</v>
      </c>
      <c r="G39">
        <v>2017</v>
      </c>
      <c r="H39" t="s">
        <v>1249</v>
      </c>
      <c r="I39" t="s">
        <v>1250</v>
      </c>
      <c r="J39">
        <v>6</v>
      </c>
      <c r="O39" t="s">
        <v>76</v>
      </c>
      <c r="P39" t="s">
        <v>1251</v>
      </c>
      <c r="S39" t="s">
        <v>1252</v>
      </c>
      <c r="X39" t="s">
        <v>4080</v>
      </c>
      <c r="AD39" t="b">
        <v>1</v>
      </c>
      <c r="AE39" t="b">
        <v>1</v>
      </c>
    </row>
    <row r="40" spans="1:31" x14ac:dyDescent="0.25">
      <c r="A40" t="s">
        <v>1336</v>
      </c>
      <c r="B40" t="s">
        <v>186</v>
      </c>
      <c r="C40" t="s">
        <v>1329</v>
      </c>
      <c r="D40" t="s">
        <v>27</v>
      </c>
      <c r="E40" t="s">
        <v>1337</v>
      </c>
      <c r="F40" t="s">
        <v>1338</v>
      </c>
      <c r="G40">
        <v>2010</v>
      </c>
      <c r="H40" t="s">
        <v>1339</v>
      </c>
      <c r="J40">
        <v>7</v>
      </c>
      <c r="L40" t="s">
        <v>494</v>
      </c>
      <c r="M40" t="s">
        <v>1340</v>
      </c>
      <c r="P40" s="1">
        <v>43070</v>
      </c>
      <c r="R40" t="s">
        <v>1341</v>
      </c>
      <c r="X40" t="s">
        <v>4080</v>
      </c>
      <c r="AD40" t="b">
        <v>1</v>
      </c>
      <c r="AE40" t="b">
        <v>0</v>
      </c>
    </row>
    <row r="41" spans="1:31" x14ac:dyDescent="0.25">
      <c r="A41">
        <v>7363616</v>
      </c>
      <c r="B41" t="s">
        <v>25</v>
      </c>
      <c r="C41" t="s">
        <v>1378</v>
      </c>
      <c r="D41" t="s">
        <v>45</v>
      </c>
      <c r="E41" t="s">
        <v>1379</v>
      </c>
      <c r="F41" t="s">
        <v>1380</v>
      </c>
      <c r="G41">
        <v>2015</v>
      </c>
      <c r="H41" t="s">
        <v>1381</v>
      </c>
      <c r="I41" t="s">
        <v>1382</v>
      </c>
      <c r="J41">
        <v>6</v>
      </c>
      <c r="O41" t="s">
        <v>33</v>
      </c>
      <c r="P41" t="s">
        <v>1383</v>
      </c>
      <c r="S41" t="s">
        <v>1384</v>
      </c>
      <c r="X41" t="s">
        <v>4080</v>
      </c>
      <c r="AD41" t="b">
        <v>1</v>
      </c>
      <c r="AE41" t="b">
        <v>1</v>
      </c>
    </row>
    <row r="42" spans="1:31" x14ac:dyDescent="0.25">
      <c r="A42" t="s">
        <v>1414</v>
      </c>
      <c r="B42" t="s">
        <v>54</v>
      </c>
      <c r="C42" t="s">
        <v>1415</v>
      </c>
      <c r="D42" t="s">
        <v>27</v>
      </c>
      <c r="E42" t="s">
        <v>1416</v>
      </c>
      <c r="F42" t="s">
        <v>1417</v>
      </c>
      <c r="G42">
        <v>2009</v>
      </c>
      <c r="H42" t="s">
        <v>1418</v>
      </c>
      <c r="J42">
        <v>7</v>
      </c>
      <c r="L42" t="s">
        <v>1419</v>
      </c>
      <c r="M42">
        <v>8</v>
      </c>
      <c r="N42">
        <v>4</v>
      </c>
      <c r="O42" t="s">
        <v>166</v>
      </c>
      <c r="P42" t="s">
        <v>1420</v>
      </c>
      <c r="R42" t="s">
        <v>1421</v>
      </c>
      <c r="X42" t="s">
        <v>4080</v>
      </c>
      <c r="AD42" t="b">
        <v>1</v>
      </c>
      <c r="AE42" t="b">
        <v>0</v>
      </c>
    </row>
    <row r="43" spans="1:31" x14ac:dyDescent="0.25">
      <c r="A43" t="s">
        <v>1422</v>
      </c>
      <c r="B43" t="s">
        <v>723</v>
      </c>
      <c r="C43" t="s">
        <v>1423</v>
      </c>
      <c r="D43" t="s">
        <v>27</v>
      </c>
      <c r="E43" t="s">
        <v>725</v>
      </c>
      <c r="F43" t="s">
        <v>1424</v>
      </c>
      <c r="G43">
        <v>2016</v>
      </c>
      <c r="H43" t="s">
        <v>1425</v>
      </c>
      <c r="J43">
        <v>7</v>
      </c>
      <c r="L43" t="s">
        <v>728</v>
      </c>
      <c r="M43">
        <v>13</v>
      </c>
      <c r="N43">
        <v>2</v>
      </c>
      <c r="O43" t="s">
        <v>934</v>
      </c>
      <c r="P43" t="s">
        <v>1426</v>
      </c>
      <c r="Q43" t="s">
        <v>730</v>
      </c>
      <c r="R43" t="s">
        <v>1427</v>
      </c>
      <c r="W43" t="s">
        <v>723</v>
      </c>
      <c r="X43" t="s">
        <v>4080</v>
      </c>
      <c r="AD43" t="b">
        <v>1</v>
      </c>
      <c r="AE43" t="b">
        <v>0</v>
      </c>
    </row>
    <row r="44" spans="1:31" x14ac:dyDescent="0.25">
      <c r="A44" t="s">
        <v>1456</v>
      </c>
      <c r="B44" t="s">
        <v>54</v>
      </c>
      <c r="C44" t="s">
        <v>1457</v>
      </c>
      <c r="D44" t="s">
        <v>80</v>
      </c>
      <c r="E44" t="s">
        <v>1458</v>
      </c>
      <c r="F44" t="s">
        <v>1459</v>
      </c>
      <c r="G44">
        <v>2010</v>
      </c>
      <c r="H44" t="s">
        <v>1460</v>
      </c>
      <c r="J44">
        <v>5</v>
      </c>
      <c r="K44" t="s">
        <v>1167</v>
      </c>
      <c r="P44" t="s">
        <v>1461</v>
      </c>
      <c r="Q44" t="s">
        <v>86</v>
      </c>
      <c r="R44" t="s">
        <v>1462</v>
      </c>
      <c r="S44" t="s">
        <v>1170</v>
      </c>
      <c r="V44" t="s">
        <v>1171</v>
      </c>
      <c r="W44" t="s">
        <v>90</v>
      </c>
      <c r="X44" t="s">
        <v>4080</v>
      </c>
      <c r="AD44" t="b">
        <v>1</v>
      </c>
      <c r="AE44" t="b">
        <v>0</v>
      </c>
    </row>
    <row r="45" spans="1:31" x14ac:dyDescent="0.25">
      <c r="A45">
        <v>7460722</v>
      </c>
      <c r="B45" t="s">
        <v>25</v>
      </c>
      <c r="C45" t="s">
        <v>1470</v>
      </c>
      <c r="D45" t="s">
        <v>45</v>
      </c>
      <c r="E45" t="s">
        <v>1471</v>
      </c>
      <c r="F45" t="s">
        <v>1472</v>
      </c>
      <c r="G45">
        <v>2016</v>
      </c>
      <c r="H45" t="s">
        <v>1473</v>
      </c>
      <c r="I45" t="s">
        <v>1474</v>
      </c>
      <c r="J45">
        <v>6</v>
      </c>
      <c r="O45" t="s">
        <v>934</v>
      </c>
      <c r="P45" s="1">
        <v>43070</v>
      </c>
      <c r="S45" t="s">
        <v>1475</v>
      </c>
      <c r="X45" t="s">
        <v>4080</v>
      </c>
      <c r="AD45" t="b">
        <v>1</v>
      </c>
      <c r="AE45" t="b">
        <v>1</v>
      </c>
    </row>
    <row r="46" spans="1:31" x14ac:dyDescent="0.25">
      <c r="A46" t="s">
        <v>1476</v>
      </c>
      <c r="B46" t="s">
        <v>54</v>
      </c>
      <c r="C46" t="s">
        <v>1477</v>
      </c>
      <c r="D46" t="s">
        <v>80</v>
      </c>
      <c r="E46" t="s">
        <v>1478</v>
      </c>
      <c r="F46" t="s">
        <v>1479</v>
      </c>
      <c r="G46">
        <v>2007</v>
      </c>
      <c r="H46" t="s">
        <v>1480</v>
      </c>
      <c r="J46">
        <v>5</v>
      </c>
      <c r="K46" t="s">
        <v>1481</v>
      </c>
      <c r="P46" t="s">
        <v>1482</v>
      </c>
      <c r="Q46" t="s">
        <v>86</v>
      </c>
      <c r="R46" t="s">
        <v>1483</v>
      </c>
      <c r="S46" t="s">
        <v>1484</v>
      </c>
      <c r="V46" t="s">
        <v>1485</v>
      </c>
      <c r="W46" t="s">
        <v>90</v>
      </c>
      <c r="X46" t="s">
        <v>4080</v>
      </c>
      <c r="AD46" t="b">
        <v>1</v>
      </c>
      <c r="AE46" t="b">
        <v>0</v>
      </c>
    </row>
    <row r="47" spans="1:31" x14ac:dyDescent="0.25">
      <c r="A47">
        <v>6825342</v>
      </c>
      <c r="B47" t="s">
        <v>25</v>
      </c>
      <c r="C47" t="s">
        <v>1595</v>
      </c>
      <c r="D47" t="s">
        <v>45</v>
      </c>
      <c r="E47" t="s">
        <v>1596</v>
      </c>
      <c r="F47" t="s">
        <v>1597</v>
      </c>
      <c r="G47">
        <v>2013</v>
      </c>
      <c r="H47" t="s">
        <v>1598</v>
      </c>
      <c r="I47" t="s">
        <v>1599</v>
      </c>
      <c r="J47">
        <v>6</v>
      </c>
      <c r="O47" t="s">
        <v>124</v>
      </c>
      <c r="P47" t="s">
        <v>1600</v>
      </c>
      <c r="S47" t="s">
        <v>1601</v>
      </c>
      <c r="X47" t="s">
        <v>4080</v>
      </c>
      <c r="AD47" t="b">
        <v>1</v>
      </c>
      <c r="AE47" t="b">
        <v>0</v>
      </c>
    </row>
    <row r="48" spans="1:31" x14ac:dyDescent="0.25">
      <c r="A48" t="s">
        <v>1612</v>
      </c>
      <c r="B48" t="s">
        <v>54</v>
      </c>
      <c r="C48" t="s">
        <v>1613</v>
      </c>
      <c r="D48" t="s">
        <v>80</v>
      </c>
      <c r="E48" t="s">
        <v>1614</v>
      </c>
      <c r="F48" t="s">
        <v>1615</v>
      </c>
      <c r="G48">
        <v>2010</v>
      </c>
      <c r="H48" t="s">
        <v>1616</v>
      </c>
      <c r="J48">
        <v>5</v>
      </c>
      <c r="K48" t="s">
        <v>1617</v>
      </c>
      <c r="P48" t="s">
        <v>1618</v>
      </c>
      <c r="Q48" t="s">
        <v>86</v>
      </c>
      <c r="R48" t="s">
        <v>1619</v>
      </c>
      <c r="S48" t="s">
        <v>1620</v>
      </c>
      <c r="V48" t="s">
        <v>1621</v>
      </c>
      <c r="W48" t="s">
        <v>90</v>
      </c>
      <c r="X48" t="s">
        <v>4080</v>
      </c>
      <c r="AD48" t="b">
        <v>1</v>
      </c>
      <c r="AE48" t="b">
        <v>0</v>
      </c>
    </row>
    <row r="49" spans="1:31" x14ac:dyDescent="0.25">
      <c r="A49">
        <v>5272418</v>
      </c>
      <c r="B49" t="s">
        <v>25</v>
      </c>
      <c r="C49" t="s">
        <v>1701</v>
      </c>
      <c r="D49" t="s">
        <v>45</v>
      </c>
      <c r="E49" t="s">
        <v>1702</v>
      </c>
      <c r="F49" t="s">
        <v>1703</v>
      </c>
      <c r="G49">
        <v>2009</v>
      </c>
      <c r="H49" t="s">
        <v>1704</v>
      </c>
      <c r="I49" t="s">
        <v>1705</v>
      </c>
      <c r="J49">
        <v>6</v>
      </c>
      <c r="O49" t="s">
        <v>50</v>
      </c>
      <c r="P49" t="s">
        <v>1706</v>
      </c>
      <c r="S49" t="s">
        <v>1707</v>
      </c>
      <c r="X49" t="s">
        <v>4080</v>
      </c>
      <c r="AD49" t="b">
        <v>1</v>
      </c>
      <c r="AE49" t="b">
        <v>0</v>
      </c>
    </row>
    <row r="50" spans="1:31" x14ac:dyDescent="0.25">
      <c r="A50" t="s">
        <v>1715</v>
      </c>
      <c r="B50" t="s">
        <v>151</v>
      </c>
      <c r="C50" t="s">
        <v>1716</v>
      </c>
      <c r="D50" t="s">
        <v>27</v>
      </c>
      <c r="E50" t="s">
        <v>1717</v>
      </c>
      <c r="F50" t="s">
        <v>1718</v>
      </c>
      <c r="G50">
        <v>2012</v>
      </c>
      <c r="H50" t="s">
        <v>1719</v>
      </c>
      <c r="I50" t="s">
        <v>1720</v>
      </c>
      <c r="J50">
        <v>7</v>
      </c>
      <c r="L50" t="s">
        <v>1721</v>
      </c>
      <c r="M50">
        <v>77</v>
      </c>
      <c r="N50">
        <v>6</v>
      </c>
      <c r="P50" t="s">
        <v>1722</v>
      </c>
      <c r="R50" t="s">
        <v>1723</v>
      </c>
      <c r="X50" t="s">
        <v>4080</v>
      </c>
      <c r="AD50" t="b">
        <v>1</v>
      </c>
      <c r="AE50" t="b">
        <v>0</v>
      </c>
    </row>
    <row r="51" spans="1:31" x14ac:dyDescent="0.25">
      <c r="A51">
        <v>4292873</v>
      </c>
      <c r="B51" t="s">
        <v>25</v>
      </c>
      <c r="C51" t="s">
        <v>1734</v>
      </c>
      <c r="D51" t="s">
        <v>45</v>
      </c>
      <c r="E51" t="s">
        <v>1735</v>
      </c>
      <c r="F51" t="s">
        <v>1736</v>
      </c>
      <c r="G51">
        <v>2007</v>
      </c>
      <c r="H51" t="s">
        <v>1737</v>
      </c>
      <c r="I51" t="s">
        <v>1738</v>
      </c>
      <c r="J51">
        <v>6</v>
      </c>
      <c r="O51" t="s">
        <v>68</v>
      </c>
      <c r="P51" t="s">
        <v>1739</v>
      </c>
      <c r="S51" t="s">
        <v>1740</v>
      </c>
      <c r="X51" t="s">
        <v>4080</v>
      </c>
      <c r="AD51" t="b">
        <v>1</v>
      </c>
      <c r="AE51" t="b">
        <v>1</v>
      </c>
    </row>
    <row r="52" spans="1:31" x14ac:dyDescent="0.25">
      <c r="A52" t="s">
        <v>1750</v>
      </c>
      <c r="B52" t="s">
        <v>723</v>
      </c>
      <c r="D52" t="s">
        <v>27</v>
      </c>
      <c r="E52" t="s">
        <v>1751</v>
      </c>
      <c r="F52" t="s">
        <v>1752</v>
      </c>
      <c r="G52">
        <v>2012</v>
      </c>
      <c r="H52" t="s">
        <v>1753</v>
      </c>
      <c r="J52">
        <v>7</v>
      </c>
      <c r="L52" t="s">
        <v>1754</v>
      </c>
      <c r="M52">
        <v>28</v>
      </c>
      <c r="N52">
        <v>1</v>
      </c>
      <c r="O52" t="s">
        <v>1755</v>
      </c>
      <c r="P52" t="s">
        <v>1756</v>
      </c>
      <c r="Q52" t="s">
        <v>1757</v>
      </c>
      <c r="R52" t="s">
        <v>1758</v>
      </c>
      <c r="W52" t="s">
        <v>1759</v>
      </c>
      <c r="X52" t="s">
        <v>4080</v>
      </c>
      <c r="AD52" t="b">
        <v>1</v>
      </c>
      <c r="AE52" t="b">
        <v>1</v>
      </c>
    </row>
    <row r="53" spans="1:31" x14ac:dyDescent="0.25">
      <c r="A53">
        <v>5665620</v>
      </c>
      <c r="B53" t="s">
        <v>25</v>
      </c>
      <c r="D53" t="s">
        <v>45</v>
      </c>
      <c r="E53" t="s">
        <v>1873</v>
      </c>
      <c r="F53" t="s">
        <v>1874</v>
      </c>
      <c r="G53">
        <v>2010</v>
      </c>
      <c r="H53" t="s">
        <v>1875</v>
      </c>
      <c r="I53" t="s">
        <v>1876</v>
      </c>
      <c r="J53">
        <v>6</v>
      </c>
      <c r="O53" t="s">
        <v>472</v>
      </c>
      <c r="P53" s="1">
        <v>42887</v>
      </c>
      <c r="S53" t="s">
        <v>1877</v>
      </c>
      <c r="X53" t="s">
        <v>4080</v>
      </c>
      <c r="AD53" t="b">
        <v>1</v>
      </c>
      <c r="AE53" t="b">
        <v>1</v>
      </c>
    </row>
    <row r="54" spans="1:31" x14ac:dyDescent="0.25">
      <c r="A54" t="s">
        <v>1916</v>
      </c>
      <c r="B54" t="s">
        <v>54</v>
      </c>
      <c r="C54" t="s">
        <v>1917</v>
      </c>
      <c r="D54" t="s">
        <v>80</v>
      </c>
      <c r="E54" t="s">
        <v>1918</v>
      </c>
      <c r="F54" t="s">
        <v>1919</v>
      </c>
      <c r="G54">
        <v>2014</v>
      </c>
      <c r="H54" t="s">
        <v>1920</v>
      </c>
      <c r="J54">
        <v>5</v>
      </c>
      <c r="K54" t="s">
        <v>1921</v>
      </c>
      <c r="P54" t="s">
        <v>1922</v>
      </c>
      <c r="Q54" t="s">
        <v>596</v>
      </c>
      <c r="R54" t="s">
        <v>1923</v>
      </c>
      <c r="S54" t="s">
        <v>1924</v>
      </c>
      <c r="V54" t="s">
        <v>1925</v>
      </c>
      <c r="W54" t="s">
        <v>600</v>
      </c>
      <c r="X54" t="s">
        <v>4080</v>
      </c>
      <c r="AD54" t="b">
        <v>1</v>
      </c>
      <c r="AE54" t="b">
        <v>0</v>
      </c>
    </row>
    <row r="55" spans="1:31" x14ac:dyDescent="0.25">
      <c r="A55">
        <v>6463378</v>
      </c>
      <c r="B55" t="s">
        <v>25</v>
      </c>
      <c r="C55" t="s">
        <v>1933</v>
      </c>
      <c r="D55" t="s">
        <v>27</v>
      </c>
      <c r="E55" t="s">
        <v>1934</v>
      </c>
      <c r="F55" t="s">
        <v>1935</v>
      </c>
      <c r="G55">
        <v>2014</v>
      </c>
      <c r="H55" t="s">
        <v>1936</v>
      </c>
      <c r="I55" t="s">
        <v>1937</v>
      </c>
      <c r="J55">
        <v>7</v>
      </c>
      <c r="L55" t="s">
        <v>32</v>
      </c>
      <c r="M55">
        <v>63</v>
      </c>
      <c r="N55">
        <v>7</v>
      </c>
      <c r="O55" t="s">
        <v>430</v>
      </c>
      <c r="P55" s="1" t="s">
        <v>1938</v>
      </c>
      <c r="X55" t="s">
        <v>4080</v>
      </c>
      <c r="AD55" t="b">
        <v>1</v>
      </c>
      <c r="AE55" t="b">
        <v>1</v>
      </c>
    </row>
    <row r="56" spans="1:31" x14ac:dyDescent="0.25">
      <c r="A56">
        <v>7336328</v>
      </c>
      <c r="B56" t="s">
        <v>25</v>
      </c>
      <c r="C56" t="s">
        <v>2019</v>
      </c>
      <c r="D56" t="s">
        <v>45</v>
      </c>
      <c r="E56" t="s">
        <v>2020</v>
      </c>
      <c r="F56" t="s">
        <v>2021</v>
      </c>
      <c r="G56">
        <v>2015</v>
      </c>
      <c r="H56" t="s">
        <v>2022</v>
      </c>
      <c r="I56" t="s">
        <v>2023</v>
      </c>
      <c r="J56">
        <v>6</v>
      </c>
      <c r="O56" t="s">
        <v>50</v>
      </c>
      <c r="P56" t="s">
        <v>2024</v>
      </c>
      <c r="S56" t="s">
        <v>647</v>
      </c>
      <c r="X56" t="s">
        <v>4080</v>
      </c>
      <c r="AD56" t="b">
        <v>1</v>
      </c>
      <c r="AE56" t="b">
        <v>0</v>
      </c>
    </row>
    <row r="57" spans="1:31" x14ac:dyDescent="0.25">
      <c r="A57" t="s">
        <v>2082</v>
      </c>
      <c r="B57" t="s">
        <v>723</v>
      </c>
      <c r="C57" t="s">
        <v>2083</v>
      </c>
      <c r="D57" t="s">
        <v>45</v>
      </c>
      <c r="E57" t="s">
        <v>2084</v>
      </c>
      <c r="F57" t="s">
        <v>2085</v>
      </c>
      <c r="G57">
        <v>2009</v>
      </c>
      <c r="H57" t="s">
        <v>2086</v>
      </c>
      <c r="I57" t="s">
        <v>2087</v>
      </c>
      <c r="J57">
        <v>6</v>
      </c>
      <c r="K57" t="s">
        <v>2088</v>
      </c>
      <c r="P57" t="s">
        <v>2089</v>
      </c>
      <c r="Q57" t="s">
        <v>730</v>
      </c>
      <c r="R57" t="s">
        <v>2090</v>
      </c>
      <c r="S57" t="s">
        <v>2091</v>
      </c>
      <c r="U57" t="s">
        <v>2092</v>
      </c>
      <c r="W57" t="s">
        <v>723</v>
      </c>
      <c r="X57" t="s">
        <v>4080</v>
      </c>
      <c r="AD57" t="b">
        <v>1</v>
      </c>
      <c r="AE57" t="b">
        <v>1</v>
      </c>
    </row>
    <row r="58" spans="1:31" x14ac:dyDescent="0.25">
      <c r="A58">
        <v>6513574</v>
      </c>
      <c r="B58" t="s">
        <v>25</v>
      </c>
      <c r="C58" t="s">
        <v>2107</v>
      </c>
      <c r="D58" t="s">
        <v>45</v>
      </c>
      <c r="E58" t="s">
        <v>2108</v>
      </c>
      <c r="F58" t="s">
        <v>2109</v>
      </c>
      <c r="G58">
        <v>2013</v>
      </c>
      <c r="H58" t="s">
        <v>2110</v>
      </c>
      <c r="I58" t="s">
        <v>2111</v>
      </c>
      <c r="J58">
        <v>6</v>
      </c>
      <c r="O58" t="s">
        <v>1219</v>
      </c>
      <c r="P58" t="s">
        <v>2112</v>
      </c>
      <c r="S58" t="s">
        <v>2113</v>
      </c>
      <c r="X58" t="s">
        <v>4080</v>
      </c>
      <c r="AD58" t="b">
        <v>1</v>
      </c>
      <c r="AE58" t="b">
        <v>0</v>
      </c>
    </row>
    <row r="59" spans="1:31" x14ac:dyDescent="0.25">
      <c r="A59">
        <v>4135373</v>
      </c>
      <c r="B59" t="s">
        <v>25</v>
      </c>
      <c r="C59" t="s">
        <v>2114</v>
      </c>
      <c r="D59" t="s">
        <v>27</v>
      </c>
      <c r="E59" t="s">
        <v>2115</v>
      </c>
      <c r="F59" t="s">
        <v>2116</v>
      </c>
      <c r="G59">
        <v>2007</v>
      </c>
      <c r="H59" t="s">
        <v>2117</v>
      </c>
      <c r="I59" t="s">
        <v>2118</v>
      </c>
      <c r="J59">
        <v>7</v>
      </c>
      <c r="L59" t="s">
        <v>853</v>
      </c>
      <c r="M59">
        <v>26</v>
      </c>
      <c r="N59">
        <v>4</v>
      </c>
      <c r="O59" t="s">
        <v>934</v>
      </c>
      <c r="P59" t="s">
        <v>2119</v>
      </c>
      <c r="X59" t="s">
        <v>4080</v>
      </c>
      <c r="AD59" t="b">
        <v>1</v>
      </c>
      <c r="AE59" t="b">
        <v>0</v>
      </c>
    </row>
    <row r="60" spans="1:31" x14ac:dyDescent="0.25">
      <c r="A60">
        <v>5710575</v>
      </c>
      <c r="B60" t="s">
        <v>25</v>
      </c>
      <c r="C60" t="s">
        <v>2139</v>
      </c>
      <c r="D60" t="s">
        <v>27</v>
      </c>
      <c r="E60" t="s">
        <v>2140</v>
      </c>
      <c r="F60" t="s">
        <v>2141</v>
      </c>
      <c r="G60">
        <v>2011</v>
      </c>
      <c r="H60" t="s">
        <v>2142</v>
      </c>
      <c r="I60" t="s">
        <v>2143</v>
      </c>
      <c r="J60">
        <v>7</v>
      </c>
      <c r="L60" t="s">
        <v>2144</v>
      </c>
      <c r="M60">
        <v>3</v>
      </c>
      <c r="N60">
        <v>1</v>
      </c>
      <c r="O60" t="s">
        <v>1219</v>
      </c>
      <c r="P60" t="s">
        <v>2145</v>
      </c>
      <c r="X60" t="s">
        <v>4080</v>
      </c>
      <c r="AD60" t="b">
        <v>1</v>
      </c>
      <c r="AE60" t="b">
        <v>1</v>
      </c>
    </row>
    <row r="61" spans="1:31" x14ac:dyDescent="0.25">
      <c r="A61">
        <v>5090916</v>
      </c>
      <c r="B61" t="s">
        <v>25</v>
      </c>
      <c r="C61" t="s">
        <v>2230</v>
      </c>
      <c r="D61" t="s">
        <v>45</v>
      </c>
      <c r="E61" t="s">
        <v>2231</v>
      </c>
      <c r="F61" t="s">
        <v>2232</v>
      </c>
      <c r="G61">
        <v>2009</v>
      </c>
      <c r="H61" t="s">
        <v>2233</v>
      </c>
      <c r="I61" t="s">
        <v>2234</v>
      </c>
      <c r="J61">
        <v>6</v>
      </c>
      <c r="O61" t="s">
        <v>934</v>
      </c>
      <c r="P61" t="s">
        <v>2235</v>
      </c>
      <c r="S61" t="s">
        <v>2236</v>
      </c>
      <c r="X61" t="s">
        <v>4080</v>
      </c>
      <c r="AD61" t="b">
        <v>1</v>
      </c>
      <c r="AE61" t="b">
        <v>0</v>
      </c>
    </row>
    <row r="62" spans="1:31" x14ac:dyDescent="0.25">
      <c r="A62">
        <v>6472115</v>
      </c>
      <c r="B62" t="s">
        <v>25</v>
      </c>
      <c r="C62" t="s">
        <v>2380</v>
      </c>
      <c r="D62" t="s">
        <v>27</v>
      </c>
      <c r="E62" t="s">
        <v>2381</v>
      </c>
      <c r="F62" t="s">
        <v>2382</v>
      </c>
      <c r="G62">
        <v>2013</v>
      </c>
      <c r="H62" t="s">
        <v>2383</v>
      </c>
      <c r="I62" t="s">
        <v>2384</v>
      </c>
      <c r="J62">
        <v>7</v>
      </c>
      <c r="L62" t="s">
        <v>2385</v>
      </c>
      <c r="M62">
        <v>3</v>
      </c>
      <c r="N62">
        <v>1</v>
      </c>
      <c r="O62" t="s">
        <v>1219</v>
      </c>
      <c r="P62" s="1" t="s">
        <v>2386</v>
      </c>
      <c r="X62" t="s">
        <v>4080</v>
      </c>
      <c r="AD62" t="b">
        <v>1</v>
      </c>
      <c r="AE62" t="b">
        <v>0</v>
      </c>
    </row>
    <row r="63" spans="1:31" x14ac:dyDescent="0.25">
      <c r="A63">
        <v>6007780</v>
      </c>
      <c r="B63" t="s">
        <v>25</v>
      </c>
      <c r="C63" t="s">
        <v>2407</v>
      </c>
      <c r="D63" t="s">
        <v>45</v>
      </c>
      <c r="E63" t="s">
        <v>2408</v>
      </c>
      <c r="F63" t="s">
        <v>2409</v>
      </c>
      <c r="G63">
        <v>2011</v>
      </c>
      <c r="H63" t="s">
        <v>2410</v>
      </c>
      <c r="I63" t="s">
        <v>2411</v>
      </c>
      <c r="J63">
        <v>6</v>
      </c>
      <c r="O63" t="s">
        <v>50</v>
      </c>
      <c r="P63" t="s">
        <v>2412</v>
      </c>
      <c r="S63" t="s">
        <v>2413</v>
      </c>
      <c r="X63" t="s">
        <v>4080</v>
      </c>
      <c r="AD63" t="b">
        <v>1</v>
      </c>
      <c r="AE63" t="b">
        <v>0</v>
      </c>
    </row>
    <row r="64" spans="1:31" x14ac:dyDescent="0.25">
      <c r="A64" t="s">
        <v>2414</v>
      </c>
      <c r="B64" t="s">
        <v>54</v>
      </c>
      <c r="C64" t="s">
        <v>2415</v>
      </c>
      <c r="D64" t="s">
        <v>80</v>
      </c>
      <c r="E64" t="s">
        <v>2416</v>
      </c>
      <c r="F64" t="s">
        <v>2417</v>
      </c>
      <c r="G64">
        <v>2009</v>
      </c>
      <c r="H64" t="s">
        <v>2418</v>
      </c>
      <c r="J64">
        <v>5</v>
      </c>
      <c r="K64" t="s">
        <v>2419</v>
      </c>
      <c r="P64" t="s">
        <v>2420</v>
      </c>
      <c r="Q64" t="s">
        <v>86</v>
      </c>
      <c r="R64" t="s">
        <v>2421</v>
      </c>
      <c r="S64" t="s">
        <v>2422</v>
      </c>
      <c r="V64" t="s">
        <v>2423</v>
      </c>
      <c r="W64" t="s">
        <v>90</v>
      </c>
      <c r="X64" t="s">
        <v>4080</v>
      </c>
      <c r="AD64" t="b">
        <v>1</v>
      </c>
      <c r="AE64" t="b">
        <v>0</v>
      </c>
    </row>
    <row r="65" spans="1:31" x14ac:dyDescent="0.25">
      <c r="A65">
        <v>7173939</v>
      </c>
      <c r="B65" t="s">
        <v>25</v>
      </c>
      <c r="C65" t="s">
        <v>2437</v>
      </c>
      <c r="D65" t="s">
        <v>45</v>
      </c>
      <c r="E65" t="s">
        <v>2438</v>
      </c>
      <c r="F65" t="s">
        <v>2439</v>
      </c>
      <c r="G65">
        <v>2015</v>
      </c>
      <c r="H65" t="s">
        <v>2440</v>
      </c>
      <c r="I65" t="s">
        <v>2441</v>
      </c>
      <c r="J65">
        <v>6</v>
      </c>
      <c r="O65" t="s">
        <v>42</v>
      </c>
      <c r="P65" t="s">
        <v>2442</v>
      </c>
      <c r="S65" t="s">
        <v>2443</v>
      </c>
      <c r="X65" t="s">
        <v>4080</v>
      </c>
      <c r="AD65" t="b">
        <v>1</v>
      </c>
      <c r="AE65" t="b">
        <v>0</v>
      </c>
    </row>
    <row r="66" spans="1:31" x14ac:dyDescent="0.25">
      <c r="A66" t="s">
        <v>2467</v>
      </c>
      <c r="B66" t="s">
        <v>723</v>
      </c>
      <c r="C66" t="s">
        <v>2468</v>
      </c>
      <c r="D66" t="s">
        <v>27</v>
      </c>
      <c r="E66" t="s">
        <v>2469</v>
      </c>
      <c r="F66" t="s">
        <v>2470</v>
      </c>
      <c r="G66">
        <v>2007</v>
      </c>
      <c r="H66" t="s">
        <v>2471</v>
      </c>
      <c r="I66" t="s">
        <v>2472</v>
      </c>
      <c r="J66">
        <v>7</v>
      </c>
      <c r="L66" t="s">
        <v>2473</v>
      </c>
      <c r="M66">
        <v>6</v>
      </c>
      <c r="N66">
        <v>1</v>
      </c>
      <c r="O66" t="s">
        <v>2474</v>
      </c>
      <c r="Q66" t="s">
        <v>730</v>
      </c>
      <c r="R66" t="s">
        <v>2475</v>
      </c>
      <c r="W66" t="s">
        <v>723</v>
      </c>
      <c r="X66" t="s">
        <v>4080</v>
      </c>
      <c r="AD66" t="b">
        <v>1</v>
      </c>
      <c r="AE66" t="b">
        <v>1</v>
      </c>
    </row>
    <row r="67" spans="1:31" x14ac:dyDescent="0.25">
      <c r="A67">
        <v>4400379</v>
      </c>
      <c r="B67" t="s">
        <v>25</v>
      </c>
      <c r="C67" t="s">
        <v>2543</v>
      </c>
      <c r="D67" t="s">
        <v>45</v>
      </c>
      <c r="E67" t="s">
        <v>2544</v>
      </c>
      <c r="F67" t="s">
        <v>2545</v>
      </c>
      <c r="G67">
        <v>2007</v>
      </c>
      <c r="H67" t="s">
        <v>2546</v>
      </c>
      <c r="I67" t="s">
        <v>2547</v>
      </c>
      <c r="J67">
        <v>6</v>
      </c>
      <c r="O67" t="s">
        <v>472</v>
      </c>
      <c r="P67" t="s">
        <v>2548</v>
      </c>
      <c r="S67" t="s">
        <v>2549</v>
      </c>
      <c r="X67" t="s">
        <v>4080</v>
      </c>
      <c r="AD67" t="b">
        <v>1</v>
      </c>
      <c r="AE67" t="b">
        <v>0</v>
      </c>
    </row>
    <row r="68" spans="1:31" x14ac:dyDescent="0.25">
      <c r="A68">
        <v>4417219</v>
      </c>
      <c r="B68" t="s">
        <v>25</v>
      </c>
      <c r="C68" t="s">
        <v>2622</v>
      </c>
      <c r="D68" t="s">
        <v>45</v>
      </c>
      <c r="E68" t="s">
        <v>2628</v>
      </c>
      <c r="F68" t="s">
        <v>2624</v>
      </c>
      <c r="G68">
        <v>2007</v>
      </c>
      <c r="H68" t="s">
        <v>2625</v>
      </c>
      <c r="I68" t="s">
        <v>2629</v>
      </c>
      <c r="J68">
        <v>6</v>
      </c>
      <c r="O68" t="s">
        <v>472</v>
      </c>
      <c r="P68" s="1">
        <v>43009</v>
      </c>
      <c r="S68" t="s">
        <v>2630</v>
      </c>
      <c r="X68" t="s">
        <v>4080</v>
      </c>
      <c r="AD68" t="b">
        <v>1</v>
      </c>
      <c r="AE68" t="b">
        <v>0</v>
      </c>
    </row>
    <row r="69" spans="1:31" x14ac:dyDescent="0.25">
      <c r="A69">
        <v>7387670</v>
      </c>
      <c r="B69" t="s">
        <v>25</v>
      </c>
      <c r="C69" t="s">
        <v>2639</v>
      </c>
      <c r="D69" t="s">
        <v>27</v>
      </c>
      <c r="E69" t="s">
        <v>2640</v>
      </c>
      <c r="F69" t="s">
        <v>2641</v>
      </c>
      <c r="G69">
        <v>2016</v>
      </c>
      <c r="H69" t="s">
        <v>2642</v>
      </c>
      <c r="I69" t="s">
        <v>2643</v>
      </c>
      <c r="J69">
        <v>7</v>
      </c>
      <c r="L69" t="s">
        <v>2644</v>
      </c>
      <c r="M69">
        <v>16</v>
      </c>
      <c r="N69">
        <v>9</v>
      </c>
      <c r="O69" t="s">
        <v>42</v>
      </c>
      <c r="P69" t="s">
        <v>2645</v>
      </c>
      <c r="X69" t="s">
        <v>4080</v>
      </c>
      <c r="AD69" t="b">
        <v>1</v>
      </c>
      <c r="AE69" t="b">
        <v>0</v>
      </c>
    </row>
    <row r="70" spans="1:31" x14ac:dyDescent="0.25">
      <c r="A70">
        <v>4394196</v>
      </c>
      <c r="B70" t="s">
        <v>25</v>
      </c>
      <c r="C70" t="s">
        <v>2749</v>
      </c>
      <c r="D70" t="s">
        <v>45</v>
      </c>
      <c r="E70" t="s">
        <v>2750</v>
      </c>
      <c r="F70" t="s">
        <v>2751</v>
      </c>
      <c r="G70">
        <v>2007</v>
      </c>
      <c r="H70" t="s">
        <v>2752</v>
      </c>
      <c r="I70" t="s">
        <v>2753</v>
      </c>
      <c r="J70">
        <v>6</v>
      </c>
      <c r="O70" t="s">
        <v>472</v>
      </c>
      <c r="P70" s="1">
        <v>42856</v>
      </c>
      <c r="S70" t="s">
        <v>2754</v>
      </c>
      <c r="X70" t="s">
        <v>4080</v>
      </c>
      <c r="AD70" t="b">
        <v>1</v>
      </c>
      <c r="AE70" t="b">
        <v>0</v>
      </c>
    </row>
    <row r="71" spans="1:31" x14ac:dyDescent="0.25">
      <c r="A71">
        <v>4577683</v>
      </c>
      <c r="B71" t="s">
        <v>25</v>
      </c>
      <c r="C71" t="s">
        <v>2797</v>
      </c>
      <c r="D71" t="s">
        <v>45</v>
      </c>
      <c r="E71" t="s">
        <v>2798</v>
      </c>
      <c r="F71" t="s">
        <v>2799</v>
      </c>
      <c r="G71">
        <v>2008</v>
      </c>
      <c r="H71" t="s">
        <v>2800</v>
      </c>
      <c r="I71" t="s">
        <v>2801</v>
      </c>
      <c r="J71">
        <v>6</v>
      </c>
      <c r="O71" t="s">
        <v>68</v>
      </c>
      <c r="P71" t="s">
        <v>2802</v>
      </c>
      <c r="S71" t="s">
        <v>2803</v>
      </c>
      <c r="X71" t="s">
        <v>4080</v>
      </c>
      <c r="AD71" t="b">
        <v>1</v>
      </c>
      <c r="AE71" t="b">
        <v>0</v>
      </c>
    </row>
    <row r="72" spans="1:31" x14ac:dyDescent="0.25">
      <c r="A72">
        <v>4694538</v>
      </c>
      <c r="B72" t="s">
        <v>25</v>
      </c>
      <c r="C72" t="s">
        <v>2902</v>
      </c>
      <c r="D72" t="s">
        <v>45</v>
      </c>
      <c r="E72" t="s">
        <v>2903</v>
      </c>
      <c r="F72" t="s">
        <v>2904</v>
      </c>
      <c r="G72">
        <v>2008</v>
      </c>
      <c r="H72" t="s">
        <v>2905</v>
      </c>
      <c r="I72" t="s">
        <v>2906</v>
      </c>
      <c r="J72">
        <v>6</v>
      </c>
      <c r="O72" t="s">
        <v>33</v>
      </c>
      <c r="P72" t="s">
        <v>2907</v>
      </c>
      <c r="S72" t="s">
        <v>2908</v>
      </c>
      <c r="X72" t="s">
        <v>4080</v>
      </c>
      <c r="AD72" t="b">
        <v>1</v>
      </c>
      <c r="AE72" t="b">
        <v>0</v>
      </c>
    </row>
    <row r="73" spans="1:31" x14ac:dyDescent="0.25">
      <c r="A73">
        <v>6059016</v>
      </c>
      <c r="B73" t="s">
        <v>25</v>
      </c>
      <c r="C73" t="s">
        <v>2945</v>
      </c>
      <c r="D73" t="s">
        <v>45</v>
      </c>
      <c r="E73" t="s">
        <v>2946</v>
      </c>
      <c r="F73" t="s">
        <v>2947</v>
      </c>
      <c r="G73">
        <v>2011</v>
      </c>
      <c r="H73" t="s">
        <v>2948</v>
      </c>
      <c r="I73" t="s">
        <v>2949</v>
      </c>
      <c r="J73">
        <v>6</v>
      </c>
      <c r="O73" t="s">
        <v>472</v>
      </c>
      <c r="P73" s="1">
        <v>43009</v>
      </c>
      <c r="S73" t="s">
        <v>2950</v>
      </c>
      <c r="X73" t="s">
        <v>4080</v>
      </c>
      <c r="AD73" t="b">
        <v>1</v>
      </c>
      <c r="AE73" t="b">
        <v>1</v>
      </c>
    </row>
    <row r="74" spans="1:31" x14ac:dyDescent="0.25">
      <c r="A74">
        <v>4797078</v>
      </c>
      <c r="B74" t="s">
        <v>25</v>
      </c>
      <c r="C74" t="s">
        <v>2951</v>
      </c>
      <c r="D74" t="s">
        <v>45</v>
      </c>
      <c r="E74" t="s">
        <v>2952</v>
      </c>
      <c r="F74" t="s">
        <v>2953</v>
      </c>
      <c r="G74">
        <v>2009</v>
      </c>
      <c r="H74" t="s">
        <v>2954</v>
      </c>
      <c r="I74" t="s">
        <v>2955</v>
      </c>
      <c r="J74">
        <v>6</v>
      </c>
      <c r="M74">
        <v>2</v>
      </c>
      <c r="O74" t="s">
        <v>76</v>
      </c>
      <c r="P74" s="2">
        <v>41883</v>
      </c>
      <c r="S74" t="s">
        <v>2956</v>
      </c>
      <c r="X74" t="s">
        <v>4080</v>
      </c>
      <c r="AD74" t="b">
        <v>1</v>
      </c>
      <c r="AE74" t="b">
        <v>0</v>
      </c>
    </row>
    <row r="75" spans="1:31" x14ac:dyDescent="0.25">
      <c r="A75">
        <v>4228186</v>
      </c>
      <c r="B75" t="s">
        <v>25</v>
      </c>
      <c r="C75" t="s">
        <v>2965</v>
      </c>
      <c r="D75" t="s">
        <v>45</v>
      </c>
      <c r="E75" t="s">
        <v>2971</v>
      </c>
      <c r="F75" t="s">
        <v>2972</v>
      </c>
      <c r="G75">
        <v>2007</v>
      </c>
      <c r="H75" t="s">
        <v>2973</v>
      </c>
      <c r="I75" t="s">
        <v>2974</v>
      </c>
      <c r="J75">
        <v>6</v>
      </c>
      <c r="O75" t="s">
        <v>1219</v>
      </c>
      <c r="P75" s="1">
        <v>42948</v>
      </c>
      <c r="S75" t="s">
        <v>2975</v>
      </c>
      <c r="X75" t="s">
        <v>4080</v>
      </c>
      <c r="AD75" t="b">
        <v>1</v>
      </c>
      <c r="AE75" t="b">
        <v>1</v>
      </c>
    </row>
    <row r="76" spans="1:31" x14ac:dyDescent="0.25">
      <c r="A76">
        <v>4340471</v>
      </c>
      <c r="B76" t="s">
        <v>25</v>
      </c>
      <c r="C76" t="s">
        <v>2976</v>
      </c>
      <c r="D76" t="s">
        <v>45</v>
      </c>
      <c r="E76" t="s">
        <v>2977</v>
      </c>
      <c r="F76" t="s">
        <v>2978</v>
      </c>
      <c r="G76">
        <v>2007</v>
      </c>
      <c r="H76" t="s">
        <v>2979</v>
      </c>
      <c r="I76" t="s">
        <v>2980</v>
      </c>
      <c r="J76">
        <v>6</v>
      </c>
      <c r="O76" t="s">
        <v>472</v>
      </c>
      <c r="P76" t="s">
        <v>2981</v>
      </c>
      <c r="S76" t="s">
        <v>2982</v>
      </c>
      <c r="X76" t="s">
        <v>4080</v>
      </c>
      <c r="AD76" t="b">
        <v>1</v>
      </c>
      <c r="AE76" t="b">
        <v>0</v>
      </c>
    </row>
    <row r="77" spans="1:31" x14ac:dyDescent="0.25">
      <c r="A77">
        <v>4725258</v>
      </c>
      <c r="B77" t="s">
        <v>25</v>
      </c>
      <c r="C77" t="s">
        <v>2989</v>
      </c>
      <c r="D77" t="s">
        <v>45</v>
      </c>
      <c r="E77" t="s">
        <v>2990</v>
      </c>
      <c r="F77" t="s">
        <v>2991</v>
      </c>
      <c r="G77">
        <v>2008</v>
      </c>
      <c r="H77" t="s">
        <v>2992</v>
      </c>
      <c r="I77" t="s">
        <v>2993</v>
      </c>
      <c r="J77">
        <v>6</v>
      </c>
      <c r="O77" t="s">
        <v>124</v>
      </c>
      <c r="P77" t="s">
        <v>2994</v>
      </c>
      <c r="S77" t="s">
        <v>2995</v>
      </c>
      <c r="X77" t="s">
        <v>4080</v>
      </c>
      <c r="AD77" t="b">
        <v>1</v>
      </c>
      <c r="AE77" t="b">
        <v>1</v>
      </c>
    </row>
    <row r="78" spans="1:31" x14ac:dyDescent="0.25">
      <c r="A78" t="s">
        <v>3065</v>
      </c>
      <c r="B78" t="s">
        <v>54</v>
      </c>
      <c r="C78" t="s">
        <v>3066</v>
      </c>
      <c r="D78" t="s">
        <v>27</v>
      </c>
      <c r="E78" t="s">
        <v>3067</v>
      </c>
      <c r="F78" t="s">
        <v>3068</v>
      </c>
      <c r="G78">
        <v>2013</v>
      </c>
      <c r="H78" t="s">
        <v>3069</v>
      </c>
      <c r="J78">
        <v>7</v>
      </c>
      <c r="L78" t="s">
        <v>926</v>
      </c>
      <c r="M78">
        <v>20</v>
      </c>
      <c r="N78">
        <v>3</v>
      </c>
      <c r="O78" t="s">
        <v>166</v>
      </c>
      <c r="P78" t="s">
        <v>3070</v>
      </c>
      <c r="R78" t="s">
        <v>3071</v>
      </c>
      <c r="X78" t="s">
        <v>4080</v>
      </c>
      <c r="AD78" t="b">
        <v>1</v>
      </c>
      <c r="AE78" t="b">
        <v>0</v>
      </c>
    </row>
    <row r="79" spans="1:31" x14ac:dyDescent="0.25">
      <c r="A79">
        <v>6843715</v>
      </c>
      <c r="B79" t="s">
        <v>25</v>
      </c>
      <c r="C79" t="s">
        <v>3104</v>
      </c>
      <c r="D79" t="s">
        <v>45</v>
      </c>
      <c r="E79" t="s">
        <v>3105</v>
      </c>
      <c r="F79" t="s">
        <v>3106</v>
      </c>
      <c r="G79">
        <v>2014</v>
      </c>
      <c r="H79" t="s">
        <v>3107</v>
      </c>
      <c r="I79" t="s">
        <v>3108</v>
      </c>
      <c r="J79">
        <v>6</v>
      </c>
      <c r="O79" t="s">
        <v>934</v>
      </c>
      <c r="P79" t="s">
        <v>3109</v>
      </c>
      <c r="S79" t="s">
        <v>3110</v>
      </c>
      <c r="X79" t="s">
        <v>4080</v>
      </c>
      <c r="AD79" t="b">
        <v>1</v>
      </c>
      <c r="AE79" t="b">
        <v>0</v>
      </c>
    </row>
    <row r="80" spans="1:31" x14ac:dyDescent="0.25">
      <c r="A80">
        <v>7371363</v>
      </c>
      <c r="B80" t="s">
        <v>25</v>
      </c>
      <c r="C80" t="s">
        <v>3124</v>
      </c>
      <c r="D80" t="s">
        <v>45</v>
      </c>
      <c r="E80" t="s">
        <v>3125</v>
      </c>
      <c r="F80" t="s">
        <v>3126</v>
      </c>
      <c r="G80">
        <v>2015</v>
      </c>
      <c r="H80" t="s">
        <v>3127</v>
      </c>
      <c r="I80" t="s">
        <v>3128</v>
      </c>
      <c r="J80">
        <v>6</v>
      </c>
      <c r="O80" t="s">
        <v>33</v>
      </c>
      <c r="P80" t="s">
        <v>3129</v>
      </c>
      <c r="S80" t="s">
        <v>3130</v>
      </c>
      <c r="X80" t="s">
        <v>4080</v>
      </c>
      <c r="AD80" t="b">
        <v>1</v>
      </c>
      <c r="AE80" t="b">
        <v>0</v>
      </c>
    </row>
    <row r="81" spans="1:31" x14ac:dyDescent="0.25">
      <c r="A81" t="s">
        <v>3147</v>
      </c>
      <c r="B81" t="s">
        <v>54</v>
      </c>
      <c r="C81" t="s">
        <v>3148</v>
      </c>
      <c r="D81" t="s">
        <v>27</v>
      </c>
      <c r="E81" t="s">
        <v>3149</v>
      </c>
      <c r="F81" t="s">
        <v>3150</v>
      </c>
      <c r="G81">
        <v>2010</v>
      </c>
      <c r="H81" t="s">
        <v>3151</v>
      </c>
      <c r="J81">
        <v>7</v>
      </c>
      <c r="L81" t="s">
        <v>3152</v>
      </c>
      <c r="M81">
        <v>45</v>
      </c>
      <c r="N81">
        <v>2</v>
      </c>
      <c r="O81" t="s">
        <v>33</v>
      </c>
      <c r="P81" t="s">
        <v>3153</v>
      </c>
      <c r="R81" t="s">
        <v>3154</v>
      </c>
      <c r="X81" t="s">
        <v>4080</v>
      </c>
      <c r="AD81" t="b">
        <v>1</v>
      </c>
      <c r="AE81" t="b">
        <v>1</v>
      </c>
    </row>
    <row r="82" spans="1:31" x14ac:dyDescent="0.25">
      <c r="A82" t="s">
        <v>3218</v>
      </c>
      <c r="B82" t="s">
        <v>54</v>
      </c>
      <c r="C82" t="s">
        <v>3219</v>
      </c>
      <c r="D82" t="s">
        <v>80</v>
      </c>
      <c r="E82" t="s">
        <v>3220</v>
      </c>
      <c r="F82" t="s">
        <v>3221</v>
      </c>
      <c r="G82">
        <v>2014</v>
      </c>
      <c r="H82" t="s">
        <v>3222</v>
      </c>
      <c r="J82">
        <v>5</v>
      </c>
      <c r="K82" t="s">
        <v>3223</v>
      </c>
      <c r="P82" t="s">
        <v>3224</v>
      </c>
      <c r="Q82" t="s">
        <v>596</v>
      </c>
      <c r="R82" t="s">
        <v>3225</v>
      </c>
      <c r="S82" t="s">
        <v>3226</v>
      </c>
      <c r="V82" t="s">
        <v>3227</v>
      </c>
      <c r="W82" t="s">
        <v>600</v>
      </c>
      <c r="X82" t="s">
        <v>4080</v>
      </c>
      <c r="AD82" t="b">
        <v>1</v>
      </c>
      <c r="AE82" t="b">
        <v>1</v>
      </c>
    </row>
    <row r="83" spans="1:31" x14ac:dyDescent="0.25">
      <c r="A83">
        <v>5663821</v>
      </c>
      <c r="B83" t="s">
        <v>25</v>
      </c>
      <c r="C83" t="s">
        <v>3265</v>
      </c>
      <c r="D83" t="s">
        <v>45</v>
      </c>
      <c r="E83" t="s">
        <v>3266</v>
      </c>
      <c r="F83" t="s">
        <v>3267</v>
      </c>
      <c r="G83">
        <v>2010</v>
      </c>
      <c r="H83" t="s">
        <v>3268</v>
      </c>
      <c r="I83" t="s">
        <v>3269</v>
      </c>
      <c r="J83">
        <v>6</v>
      </c>
      <c r="O83" t="s">
        <v>654</v>
      </c>
      <c r="P83" t="s">
        <v>3270</v>
      </c>
      <c r="S83" t="s">
        <v>3271</v>
      </c>
      <c r="X83" t="s">
        <v>4080</v>
      </c>
      <c r="AD83" t="b">
        <v>1</v>
      </c>
      <c r="AE83" t="b">
        <v>1</v>
      </c>
    </row>
    <row r="84" spans="1:31" x14ac:dyDescent="0.25">
      <c r="A84">
        <v>5210958</v>
      </c>
      <c r="B84" t="s">
        <v>25</v>
      </c>
      <c r="C84" t="s">
        <v>3293</v>
      </c>
      <c r="D84" t="s">
        <v>45</v>
      </c>
      <c r="E84" t="s">
        <v>3294</v>
      </c>
      <c r="F84" t="s">
        <v>3295</v>
      </c>
      <c r="G84">
        <v>2009</v>
      </c>
      <c r="H84" t="s">
        <v>3296</v>
      </c>
      <c r="I84" t="s">
        <v>3297</v>
      </c>
      <c r="J84">
        <v>6</v>
      </c>
      <c r="O84" t="s">
        <v>68</v>
      </c>
      <c r="P84" t="s">
        <v>3298</v>
      </c>
      <c r="S84" t="s">
        <v>3299</v>
      </c>
      <c r="X84" t="s">
        <v>4080</v>
      </c>
      <c r="AD84" t="b">
        <v>1</v>
      </c>
      <c r="AE84" t="b">
        <v>1</v>
      </c>
    </row>
    <row r="85" spans="1:31" x14ac:dyDescent="0.25">
      <c r="A85">
        <v>6575497</v>
      </c>
      <c r="B85" t="s">
        <v>25</v>
      </c>
      <c r="C85" t="s">
        <v>3337</v>
      </c>
      <c r="D85" t="s">
        <v>45</v>
      </c>
      <c r="E85" t="s">
        <v>3338</v>
      </c>
      <c r="F85" t="s">
        <v>3339</v>
      </c>
      <c r="G85">
        <v>2013</v>
      </c>
      <c r="H85" t="s">
        <v>3340</v>
      </c>
      <c r="I85" t="s">
        <v>3341</v>
      </c>
      <c r="J85">
        <v>6</v>
      </c>
      <c r="O85" t="s">
        <v>42</v>
      </c>
      <c r="P85" s="1">
        <v>42887</v>
      </c>
      <c r="S85" t="s">
        <v>3342</v>
      </c>
      <c r="X85" t="s">
        <v>4080</v>
      </c>
      <c r="AD85" t="b">
        <v>1</v>
      </c>
      <c r="AE85" t="b">
        <v>1</v>
      </c>
    </row>
    <row r="86" spans="1:31" x14ac:dyDescent="0.25">
      <c r="A86">
        <v>5678449</v>
      </c>
      <c r="B86" t="s">
        <v>25</v>
      </c>
      <c r="C86" t="s">
        <v>3357</v>
      </c>
      <c r="D86" t="s">
        <v>45</v>
      </c>
      <c r="E86" t="s">
        <v>3358</v>
      </c>
      <c r="F86" t="s">
        <v>3359</v>
      </c>
      <c r="G86">
        <v>2010</v>
      </c>
      <c r="H86" t="s">
        <v>3360</v>
      </c>
      <c r="I86" t="s">
        <v>3361</v>
      </c>
      <c r="J86">
        <v>6</v>
      </c>
      <c r="O86" t="s">
        <v>654</v>
      </c>
      <c r="P86" s="1">
        <v>42948</v>
      </c>
      <c r="S86" t="s">
        <v>3362</v>
      </c>
      <c r="X86" t="s">
        <v>4080</v>
      </c>
      <c r="AD86" t="b">
        <v>1</v>
      </c>
      <c r="AE86" t="b">
        <v>1</v>
      </c>
    </row>
    <row r="87" spans="1:31" x14ac:dyDescent="0.25">
      <c r="A87" t="s">
        <v>3363</v>
      </c>
      <c r="B87" t="s">
        <v>54</v>
      </c>
      <c r="C87" t="s">
        <v>3364</v>
      </c>
      <c r="D87" t="s">
        <v>80</v>
      </c>
      <c r="E87" t="s">
        <v>3365</v>
      </c>
      <c r="F87" t="s">
        <v>3366</v>
      </c>
      <c r="G87">
        <v>2014</v>
      </c>
      <c r="H87" t="s">
        <v>3367</v>
      </c>
      <c r="J87">
        <v>5</v>
      </c>
      <c r="K87" t="s">
        <v>3368</v>
      </c>
      <c r="P87" t="s">
        <v>3369</v>
      </c>
      <c r="Q87" t="s">
        <v>3370</v>
      </c>
      <c r="R87" t="s">
        <v>3371</v>
      </c>
      <c r="S87" t="s">
        <v>3372</v>
      </c>
      <c r="V87" t="s">
        <v>3373</v>
      </c>
      <c r="W87" t="s">
        <v>3374</v>
      </c>
      <c r="X87" t="s">
        <v>4080</v>
      </c>
      <c r="AD87" t="b">
        <v>1</v>
      </c>
      <c r="AE87" t="b">
        <v>0</v>
      </c>
    </row>
    <row r="88" spans="1:31" x14ac:dyDescent="0.25">
      <c r="A88">
        <v>7562102</v>
      </c>
      <c r="B88" t="s">
        <v>25</v>
      </c>
      <c r="C88" t="s">
        <v>3375</v>
      </c>
      <c r="D88" t="s">
        <v>45</v>
      </c>
      <c r="E88" t="s">
        <v>3376</v>
      </c>
      <c r="F88" t="s">
        <v>3377</v>
      </c>
      <c r="G88">
        <v>2016</v>
      </c>
      <c r="H88" t="s">
        <v>3378</v>
      </c>
      <c r="I88" t="s">
        <v>3379</v>
      </c>
      <c r="J88">
        <v>6</v>
      </c>
      <c r="O88" t="s">
        <v>934</v>
      </c>
      <c r="P88" t="s">
        <v>3380</v>
      </c>
      <c r="S88" t="s">
        <v>3381</v>
      </c>
      <c r="X88" t="s">
        <v>4080</v>
      </c>
      <c r="AD88" t="b">
        <v>1</v>
      </c>
      <c r="AE88" t="b">
        <v>0</v>
      </c>
    </row>
    <row r="89" spans="1:31" x14ac:dyDescent="0.25">
      <c r="A89">
        <v>5492692</v>
      </c>
      <c r="B89" t="s">
        <v>25</v>
      </c>
      <c r="C89" t="s">
        <v>3382</v>
      </c>
      <c r="D89" t="s">
        <v>27</v>
      </c>
      <c r="E89" t="s">
        <v>3383</v>
      </c>
      <c r="F89" t="s">
        <v>3384</v>
      </c>
      <c r="G89">
        <v>2011</v>
      </c>
      <c r="H89" t="s">
        <v>3385</v>
      </c>
      <c r="I89" t="s">
        <v>3386</v>
      </c>
      <c r="J89">
        <v>7</v>
      </c>
      <c r="L89" t="s">
        <v>40</v>
      </c>
      <c r="M89">
        <v>37</v>
      </c>
      <c r="N89">
        <v>4</v>
      </c>
      <c r="O89" t="s">
        <v>430</v>
      </c>
      <c r="P89" s="2" t="s">
        <v>3387</v>
      </c>
      <c r="X89" t="s">
        <v>4080</v>
      </c>
      <c r="AD89" t="b">
        <v>1</v>
      </c>
      <c r="AE89" t="b">
        <v>1</v>
      </c>
    </row>
    <row r="90" spans="1:31" x14ac:dyDescent="0.25">
      <c r="A90" t="s">
        <v>3388</v>
      </c>
      <c r="B90" t="s">
        <v>54</v>
      </c>
      <c r="C90" t="s">
        <v>3389</v>
      </c>
      <c r="D90" t="s">
        <v>80</v>
      </c>
      <c r="E90" t="s">
        <v>3390</v>
      </c>
      <c r="F90" t="s">
        <v>3391</v>
      </c>
      <c r="G90">
        <v>2012</v>
      </c>
      <c r="H90" t="s">
        <v>3392</v>
      </c>
      <c r="J90">
        <v>5</v>
      </c>
      <c r="K90" t="s">
        <v>3393</v>
      </c>
      <c r="P90" t="s">
        <v>3394</v>
      </c>
      <c r="Q90" t="s">
        <v>86</v>
      </c>
      <c r="R90" t="s">
        <v>3395</v>
      </c>
      <c r="S90" t="s">
        <v>3396</v>
      </c>
      <c r="V90" t="s">
        <v>3397</v>
      </c>
      <c r="W90" t="s">
        <v>90</v>
      </c>
      <c r="X90" t="s">
        <v>4080</v>
      </c>
      <c r="AD90" t="b">
        <v>1</v>
      </c>
      <c r="AE90" t="b">
        <v>0</v>
      </c>
    </row>
    <row r="91" spans="1:31" x14ac:dyDescent="0.25">
      <c r="A91" t="s">
        <v>3551</v>
      </c>
      <c r="B91" t="s">
        <v>54</v>
      </c>
      <c r="C91" t="s">
        <v>3552</v>
      </c>
      <c r="D91" t="s">
        <v>80</v>
      </c>
      <c r="E91" t="s">
        <v>3553</v>
      </c>
      <c r="F91" t="s">
        <v>3554</v>
      </c>
      <c r="G91">
        <v>2013</v>
      </c>
      <c r="H91" t="s">
        <v>3555</v>
      </c>
      <c r="J91">
        <v>5</v>
      </c>
      <c r="K91" t="s">
        <v>3885</v>
      </c>
      <c r="P91" s="1" t="s">
        <v>3886</v>
      </c>
      <c r="Q91" t="s">
        <v>86</v>
      </c>
      <c r="R91" t="s">
        <v>3887</v>
      </c>
      <c r="S91" t="s">
        <v>3888</v>
      </c>
      <c r="V91" t="s">
        <v>3889</v>
      </c>
      <c r="W91" t="s">
        <v>90</v>
      </c>
      <c r="X91" t="s">
        <v>4080</v>
      </c>
      <c r="AD91" t="b">
        <v>1</v>
      </c>
      <c r="AE91" t="b">
        <v>1</v>
      </c>
    </row>
    <row r="92" spans="1:31" x14ac:dyDescent="0.25">
      <c r="A92">
        <v>7975093</v>
      </c>
      <c r="B92" t="s">
        <v>25</v>
      </c>
      <c r="C92" t="s">
        <v>3586</v>
      </c>
      <c r="D92" t="s">
        <v>45</v>
      </c>
      <c r="E92" t="s">
        <v>3587</v>
      </c>
      <c r="F92" t="s">
        <v>3588</v>
      </c>
      <c r="G92">
        <v>2017</v>
      </c>
      <c r="H92" t="s">
        <v>3589</v>
      </c>
      <c r="I92" t="s">
        <v>3590</v>
      </c>
      <c r="J92">
        <v>6</v>
      </c>
      <c r="O92" t="s">
        <v>42</v>
      </c>
      <c r="P92" t="s">
        <v>3905</v>
      </c>
      <c r="S92" t="s">
        <v>3906</v>
      </c>
      <c r="X92" t="s">
        <v>4080</v>
      </c>
      <c r="AD92" t="b">
        <v>1</v>
      </c>
      <c r="AE92" t="b">
        <v>0</v>
      </c>
    </row>
    <row r="93" spans="1:31" x14ac:dyDescent="0.25">
      <c r="A93" t="s">
        <v>3625</v>
      </c>
      <c r="B93" t="s">
        <v>186</v>
      </c>
      <c r="C93" t="s">
        <v>3626</v>
      </c>
      <c r="D93" t="s">
        <v>1116</v>
      </c>
      <c r="E93" t="s">
        <v>3627</v>
      </c>
      <c r="F93" t="s">
        <v>3628</v>
      </c>
      <c r="G93">
        <v>2017</v>
      </c>
      <c r="H93" t="s">
        <v>3629</v>
      </c>
      <c r="J93">
        <v>10</v>
      </c>
      <c r="L93" t="s">
        <v>3922</v>
      </c>
      <c r="M93">
        <v>56</v>
      </c>
      <c r="R93" t="s">
        <v>3923</v>
      </c>
      <c r="X93" t="s">
        <v>4080</v>
      </c>
      <c r="AD93" t="b">
        <v>1</v>
      </c>
      <c r="AE93" t="b">
        <v>1</v>
      </c>
    </row>
    <row r="94" spans="1:31" x14ac:dyDescent="0.25">
      <c r="A94">
        <v>4416802</v>
      </c>
      <c r="B94" t="s">
        <v>25</v>
      </c>
      <c r="C94" t="s">
        <v>3642</v>
      </c>
      <c r="D94" t="s">
        <v>45</v>
      </c>
      <c r="E94" t="s">
        <v>3643</v>
      </c>
      <c r="F94" t="s">
        <v>3644</v>
      </c>
      <c r="G94">
        <v>2007</v>
      </c>
      <c r="H94" t="s">
        <v>3645</v>
      </c>
      <c r="I94" t="s">
        <v>3646</v>
      </c>
      <c r="J94">
        <v>6</v>
      </c>
      <c r="O94" t="s">
        <v>472</v>
      </c>
      <c r="P94" t="s">
        <v>3930</v>
      </c>
      <c r="S94" t="s">
        <v>3931</v>
      </c>
      <c r="X94" t="s">
        <v>4080</v>
      </c>
      <c r="AD94" t="b">
        <v>1</v>
      </c>
      <c r="AE94" t="b">
        <v>1</v>
      </c>
    </row>
    <row r="95" spans="1:31" x14ac:dyDescent="0.25">
      <c r="A95">
        <v>7166231</v>
      </c>
      <c r="B95" t="s">
        <v>25</v>
      </c>
      <c r="C95" t="s">
        <v>3657</v>
      </c>
      <c r="D95" t="s">
        <v>45</v>
      </c>
      <c r="E95" t="s">
        <v>3658</v>
      </c>
      <c r="F95" t="s">
        <v>3659</v>
      </c>
      <c r="G95">
        <v>2015</v>
      </c>
      <c r="H95" t="s">
        <v>3660</v>
      </c>
      <c r="I95" t="s">
        <v>3661</v>
      </c>
      <c r="J95">
        <v>6</v>
      </c>
      <c r="O95" t="s">
        <v>42</v>
      </c>
      <c r="P95" t="s">
        <v>3942</v>
      </c>
      <c r="S95" t="s">
        <v>3943</v>
      </c>
      <c r="X95" t="s">
        <v>4080</v>
      </c>
      <c r="AD95" t="b">
        <v>1</v>
      </c>
      <c r="AE95" t="b">
        <v>0</v>
      </c>
    </row>
    <row r="96" spans="1:31" x14ac:dyDescent="0.25">
      <c r="A96">
        <v>6225038</v>
      </c>
      <c r="B96" t="s">
        <v>25</v>
      </c>
      <c r="C96" t="s">
        <v>3662</v>
      </c>
      <c r="D96" t="s">
        <v>45</v>
      </c>
      <c r="E96" t="s">
        <v>3663</v>
      </c>
      <c r="F96" t="s">
        <v>3664</v>
      </c>
      <c r="G96">
        <v>2012</v>
      </c>
      <c r="H96" t="s">
        <v>3665</v>
      </c>
      <c r="I96" t="s">
        <v>3666</v>
      </c>
      <c r="J96">
        <v>6</v>
      </c>
      <c r="O96" t="s">
        <v>42</v>
      </c>
      <c r="P96" t="s">
        <v>3944</v>
      </c>
      <c r="S96" t="s">
        <v>3945</v>
      </c>
      <c r="X96" t="s">
        <v>4080</v>
      </c>
      <c r="AD96" t="b">
        <v>1</v>
      </c>
      <c r="AE96" t="b">
        <v>0</v>
      </c>
    </row>
    <row r="97" spans="1:31" x14ac:dyDescent="0.25">
      <c r="A97">
        <v>6935289</v>
      </c>
      <c r="B97" t="s">
        <v>25</v>
      </c>
      <c r="C97" t="s">
        <v>3672</v>
      </c>
      <c r="D97" t="s">
        <v>45</v>
      </c>
      <c r="E97" t="s">
        <v>3673</v>
      </c>
      <c r="F97" t="s">
        <v>3674</v>
      </c>
      <c r="G97">
        <v>2014</v>
      </c>
      <c r="H97" t="s">
        <v>3675</v>
      </c>
      <c r="I97" t="s">
        <v>3676</v>
      </c>
      <c r="J97">
        <v>6</v>
      </c>
      <c r="O97" t="s">
        <v>472</v>
      </c>
      <c r="P97" t="s">
        <v>3948</v>
      </c>
      <c r="S97" t="s">
        <v>3949</v>
      </c>
      <c r="X97" t="s">
        <v>4080</v>
      </c>
      <c r="AD97" t="b">
        <v>1</v>
      </c>
      <c r="AE97" t="b">
        <v>0</v>
      </c>
    </row>
    <row r="98" spans="1:31" x14ac:dyDescent="0.25">
      <c r="A98" t="s">
        <v>3677</v>
      </c>
      <c r="B98" t="s">
        <v>54</v>
      </c>
      <c r="C98" t="s">
        <v>3678</v>
      </c>
      <c r="D98" t="s">
        <v>80</v>
      </c>
      <c r="E98" t="s">
        <v>3679</v>
      </c>
      <c r="F98" t="s">
        <v>3680</v>
      </c>
      <c r="G98">
        <v>2010</v>
      </c>
      <c r="H98" t="s">
        <v>3681</v>
      </c>
      <c r="J98">
        <v>5</v>
      </c>
      <c r="K98" t="s">
        <v>3950</v>
      </c>
      <c r="P98" t="s">
        <v>3951</v>
      </c>
      <c r="Q98" t="s">
        <v>2312</v>
      </c>
      <c r="R98" t="s">
        <v>3952</v>
      </c>
      <c r="S98" t="s">
        <v>3953</v>
      </c>
      <c r="V98" t="s">
        <v>3954</v>
      </c>
      <c r="W98" t="s">
        <v>2316</v>
      </c>
      <c r="X98" t="s">
        <v>4080</v>
      </c>
      <c r="AD98" t="b">
        <v>1</v>
      </c>
      <c r="AE98" t="b">
        <v>0</v>
      </c>
    </row>
    <row r="99" spans="1:31" x14ac:dyDescent="0.25">
      <c r="A99">
        <v>4755269</v>
      </c>
      <c r="B99" t="s">
        <v>25</v>
      </c>
      <c r="C99" t="s">
        <v>3697</v>
      </c>
      <c r="D99" t="s">
        <v>45</v>
      </c>
      <c r="E99" t="s">
        <v>3698</v>
      </c>
      <c r="F99" t="s">
        <v>3699</v>
      </c>
      <c r="G99">
        <v>2008</v>
      </c>
      <c r="H99" t="s">
        <v>3700</v>
      </c>
      <c r="I99" t="s">
        <v>3701</v>
      </c>
      <c r="J99">
        <v>6</v>
      </c>
      <c r="M99">
        <v>2</v>
      </c>
      <c r="O99" t="s">
        <v>124</v>
      </c>
      <c r="P99" t="s">
        <v>3964</v>
      </c>
      <c r="S99" t="s">
        <v>3965</v>
      </c>
      <c r="X99" t="s">
        <v>4080</v>
      </c>
      <c r="AD99" t="b">
        <v>1</v>
      </c>
      <c r="AE99" t="b">
        <v>1</v>
      </c>
    </row>
    <row r="100" spans="1:31" x14ac:dyDescent="0.25">
      <c r="A100" t="s">
        <v>3717</v>
      </c>
      <c r="B100" t="s">
        <v>54</v>
      </c>
      <c r="C100" t="s">
        <v>3718</v>
      </c>
      <c r="D100" t="s">
        <v>80</v>
      </c>
      <c r="E100" t="s">
        <v>3719</v>
      </c>
      <c r="F100" t="s">
        <v>3720</v>
      </c>
      <c r="G100">
        <v>2014</v>
      </c>
      <c r="H100" t="s">
        <v>3721</v>
      </c>
      <c r="J100">
        <v>5</v>
      </c>
      <c r="K100" t="s">
        <v>3979</v>
      </c>
      <c r="P100" t="s">
        <v>3980</v>
      </c>
      <c r="Q100" t="s">
        <v>596</v>
      </c>
      <c r="R100" t="s">
        <v>3981</v>
      </c>
      <c r="S100" t="s">
        <v>3982</v>
      </c>
      <c r="V100" t="s">
        <v>3983</v>
      </c>
      <c r="W100" t="s">
        <v>600</v>
      </c>
      <c r="X100" t="s">
        <v>4080</v>
      </c>
      <c r="AD100" t="b">
        <v>1</v>
      </c>
      <c r="AE100" t="b">
        <v>0</v>
      </c>
    </row>
    <row r="101" spans="1:31" x14ac:dyDescent="0.25">
      <c r="A101">
        <v>5283844</v>
      </c>
      <c r="B101" t="s">
        <v>25</v>
      </c>
      <c r="C101" t="s">
        <v>3740</v>
      </c>
      <c r="D101" t="s">
        <v>45</v>
      </c>
      <c r="E101" t="s">
        <v>3741</v>
      </c>
      <c r="F101" t="s">
        <v>3742</v>
      </c>
      <c r="G101">
        <v>2009</v>
      </c>
      <c r="H101" t="s">
        <v>3743</v>
      </c>
      <c r="I101" t="s">
        <v>3744</v>
      </c>
      <c r="J101">
        <v>6</v>
      </c>
      <c r="M101">
        <v>2</v>
      </c>
      <c r="O101" t="s">
        <v>50</v>
      </c>
      <c r="P101" t="s">
        <v>3998</v>
      </c>
      <c r="S101" t="s">
        <v>3999</v>
      </c>
      <c r="X101" t="s">
        <v>4080</v>
      </c>
      <c r="AD101" t="b">
        <v>1</v>
      </c>
      <c r="AE101" t="b">
        <v>0</v>
      </c>
    </row>
    <row r="102" spans="1:31" x14ac:dyDescent="0.25">
      <c r="A102">
        <v>4651001</v>
      </c>
      <c r="B102" t="s">
        <v>25</v>
      </c>
      <c r="C102" t="s">
        <v>3745</v>
      </c>
      <c r="D102" t="s">
        <v>45</v>
      </c>
      <c r="E102" t="s">
        <v>3746</v>
      </c>
      <c r="F102" t="s">
        <v>3747</v>
      </c>
      <c r="G102">
        <v>2008</v>
      </c>
      <c r="H102" t="s">
        <v>3748</v>
      </c>
      <c r="I102" t="s">
        <v>3749</v>
      </c>
      <c r="J102">
        <v>6</v>
      </c>
      <c r="O102" t="s">
        <v>472</v>
      </c>
      <c r="P102" t="s">
        <v>4000</v>
      </c>
      <c r="S102" t="s">
        <v>4001</v>
      </c>
      <c r="X102" t="s">
        <v>4080</v>
      </c>
      <c r="AD102" t="b">
        <v>1</v>
      </c>
      <c r="AE102" t="b">
        <v>0</v>
      </c>
    </row>
    <row r="103" spans="1:31" x14ac:dyDescent="0.25">
      <c r="A103">
        <v>8071323</v>
      </c>
      <c r="B103" t="s">
        <v>25</v>
      </c>
      <c r="C103" t="s">
        <v>3755</v>
      </c>
      <c r="D103" t="s">
        <v>45</v>
      </c>
      <c r="E103" t="s">
        <v>3756</v>
      </c>
      <c r="F103" t="s">
        <v>3757</v>
      </c>
      <c r="G103">
        <v>2017</v>
      </c>
      <c r="H103" t="s">
        <v>3758</v>
      </c>
      <c r="I103" t="s">
        <v>3759</v>
      </c>
      <c r="J103">
        <v>6</v>
      </c>
      <c r="O103" t="s">
        <v>934</v>
      </c>
      <c r="P103" s="1" t="s">
        <v>4004</v>
      </c>
      <c r="S103" t="s">
        <v>4005</v>
      </c>
      <c r="X103" t="s">
        <v>4080</v>
      </c>
      <c r="AD103" t="b">
        <v>1</v>
      </c>
      <c r="AE103" t="b">
        <v>0</v>
      </c>
    </row>
    <row r="104" spans="1:31" x14ac:dyDescent="0.25">
      <c r="A104">
        <v>6836377</v>
      </c>
      <c r="B104" t="s">
        <v>25</v>
      </c>
      <c r="C104" t="s">
        <v>3785</v>
      </c>
      <c r="D104" t="s">
        <v>45</v>
      </c>
      <c r="E104" t="s">
        <v>3786</v>
      </c>
      <c r="F104" t="s">
        <v>3787</v>
      </c>
      <c r="G104">
        <v>2014</v>
      </c>
      <c r="H104" t="s">
        <v>3788</v>
      </c>
      <c r="I104" t="s">
        <v>3789</v>
      </c>
      <c r="J104">
        <v>6</v>
      </c>
      <c r="O104" t="s">
        <v>1219</v>
      </c>
      <c r="P104" s="2">
        <v>41275</v>
      </c>
      <c r="S104" t="s">
        <v>4017</v>
      </c>
      <c r="X104" t="s">
        <v>4080</v>
      </c>
      <c r="AD104" t="b">
        <v>1</v>
      </c>
      <c r="AE104" t="b">
        <v>0</v>
      </c>
    </row>
    <row r="105" spans="1:31" x14ac:dyDescent="0.25">
      <c r="A105">
        <v>7408405</v>
      </c>
      <c r="B105" t="s">
        <v>25</v>
      </c>
      <c r="C105" t="s">
        <v>3800</v>
      </c>
      <c r="D105" t="s">
        <v>45</v>
      </c>
      <c r="E105" t="s">
        <v>3801</v>
      </c>
      <c r="F105" t="s">
        <v>3802</v>
      </c>
      <c r="G105">
        <v>2015</v>
      </c>
      <c r="H105" t="s">
        <v>3803</v>
      </c>
      <c r="I105" t="s">
        <v>3804</v>
      </c>
      <c r="J105">
        <v>6</v>
      </c>
      <c r="O105" t="s">
        <v>124</v>
      </c>
      <c r="P105" t="s">
        <v>4020</v>
      </c>
      <c r="S105" t="s">
        <v>4021</v>
      </c>
      <c r="X105" t="s">
        <v>4080</v>
      </c>
      <c r="AD105" t="b">
        <v>1</v>
      </c>
      <c r="AE105" t="b">
        <v>0</v>
      </c>
    </row>
    <row r="106" spans="1:31" x14ac:dyDescent="0.25">
      <c r="A106">
        <v>8053626</v>
      </c>
      <c r="B106" t="s">
        <v>25</v>
      </c>
      <c r="C106" t="s">
        <v>3856</v>
      </c>
      <c r="D106" t="s">
        <v>45</v>
      </c>
      <c r="E106" t="s">
        <v>3857</v>
      </c>
      <c r="F106" t="s">
        <v>3858</v>
      </c>
      <c r="G106">
        <v>2017</v>
      </c>
      <c r="H106" t="s">
        <v>3859</v>
      </c>
      <c r="I106" t="s">
        <v>3860</v>
      </c>
      <c r="J106">
        <v>6</v>
      </c>
      <c r="O106" t="s">
        <v>472</v>
      </c>
      <c r="P106" s="1">
        <v>42887</v>
      </c>
      <c r="S106" t="s">
        <v>4050</v>
      </c>
      <c r="X106" t="s">
        <v>4080</v>
      </c>
      <c r="AD106" t="b">
        <v>1</v>
      </c>
      <c r="AE106" t="b">
        <v>0</v>
      </c>
    </row>
    <row r="107" spans="1:31" x14ac:dyDescent="0.25">
      <c r="A107" t="s">
        <v>3866</v>
      </c>
      <c r="B107" t="s">
        <v>54</v>
      </c>
      <c r="C107" t="s">
        <v>3867</v>
      </c>
      <c r="D107" t="s">
        <v>80</v>
      </c>
      <c r="E107" t="s">
        <v>3868</v>
      </c>
      <c r="F107" t="s">
        <v>3869</v>
      </c>
      <c r="G107">
        <v>2017</v>
      </c>
      <c r="H107" t="s">
        <v>3870</v>
      </c>
      <c r="J107">
        <v>5</v>
      </c>
      <c r="K107" t="s">
        <v>4055</v>
      </c>
      <c r="P107" t="s">
        <v>4056</v>
      </c>
      <c r="Q107" t="s">
        <v>596</v>
      </c>
      <c r="R107" t="s">
        <v>4057</v>
      </c>
      <c r="S107" t="s">
        <v>4058</v>
      </c>
      <c r="V107" t="s">
        <v>4059</v>
      </c>
      <c r="W107" t="s">
        <v>600</v>
      </c>
      <c r="X107" t="s">
        <v>4080</v>
      </c>
      <c r="AD107" t="b">
        <v>1</v>
      </c>
      <c r="AE107" t="b">
        <v>0</v>
      </c>
    </row>
    <row r="108" spans="1:31" x14ac:dyDescent="0.25">
      <c r="A108">
        <v>7796587</v>
      </c>
      <c r="B108" t="s">
        <v>25</v>
      </c>
      <c r="C108" t="s">
        <v>3876</v>
      </c>
      <c r="D108" t="s">
        <v>45</v>
      </c>
      <c r="E108" t="s">
        <v>3877</v>
      </c>
      <c r="F108" t="s">
        <v>3878</v>
      </c>
      <c r="G108">
        <v>2016</v>
      </c>
      <c r="H108" t="s">
        <v>3879</v>
      </c>
      <c r="I108" t="s">
        <v>3880</v>
      </c>
      <c r="J108">
        <v>6</v>
      </c>
      <c r="O108" t="s">
        <v>33</v>
      </c>
      <c r="P108" t="s">
        <v>4065</v>
      </c>
      <c r="S108" t="s">
        <v>4066</v>
      </c>
      <c r="X108" t="s">
        <v>4080</v>
      </c>
      <c r="AD108" t="b">
        <v>1</v>
      </c>
      <c r="AE108" t="b">
        <v>0</v>
      </c>
    </row>
    <row r="109" spans="1:31" x14ac:dyDescent="0.25">
      <c r="A109">
        <v>4635502</v>
      </c>
      <c r="B109" t="s">
        <v>25</v>
      </c>
      <c r="C109" t="s">
        <v>3881</v>
      </c>
      <c r="D109" t="s">
        <v>45</v>
      </c>
      <c r="E109" t="s">
        <v>2623</v>
      </c>
      <c r="F109" t="s">
        <v>3882</v>
      </c>
      <c r="G109">
        <v>2008</v>
      </c>
      <c r="H109" t="s">
        <v>3883</v>
      </c>
      <c r="I109" t="s">
        <v>3884</v>
      </c>
      <c r="J109">
        <v>6</v>
      </c>
      <c r="O109" t="s">
        <v>472</v>
      </c>
      <c r="P109" t="s">
        <v>4067</v>
      </c>
      <c r="S109" t="s">
        <v>4068</v>
      </c>
      <c r="X109" t="s">
        <v>4080</v>
      </c>
      <c r="AD109" t="b">
        <v>1</v>
      </c>
      <c r="AE109" t="b">
        <v>0</v>
      </c>
    </row>
  </sheetData>
  <autoFilter ref="A4:AE10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F38"/>
  <sheetViews>
    <sheetView workbookViewId="0">
      <pane xSplit="8" ySplit="4" topLeftCell="I5" activePane="bottomRight" state="frozen"/>
      <selection pane="topRight" activeCell="I1" sqref="I1"/>
      <selection pane="bottomLeft" activeCell="A4" sqref="A4"/>
      <selection pane="bottomRight" activeCell="I5" sqref="I5"/>
    </sheetView>
  </sheetViews>
  <sheetFormatPr defaultRowHeight="15" x14ac:dyDescent="0.25"/>
  <cols>
    <col min="5" max="5" width="21.7109375" customWidth="1"/>
    <col min="6" max="6" width="43.42578125" customWidth="1"/>
    <col min="33" max="33" width="16.42578125" bestFit="1" customWidth="1"/>
    <col min="38" max="38" width="17.42578125" customWidth="1"/>
    <col min="44" max="44" width="14.7109375" bestFit="1" customWidth="1"/>
    <col min="45" max="45" width="10.85546875" customWidth="1"/>
    <col min="47" max="47" width="15.28515625" customWidth="1"/>
    <col min="48" max="48" width="22.85546875" customWidth="1"/>
    <col min="49" max="49" width="24.28515625" customWidth="1"/>
    <col min="56" max="56" width="30.85546875" customWidth="1"/>
  </cols>
  <sheetData>
    <row r="1" spans="1:58" ht="20.25" thickBot="1" x14ac:dyDescent="0.35">
      <c r="A1" s="10" t="s">
        <v>4460</v>
      </c>
      <c r="B1" s="10"/>
      <c r="C1" s="10"/>
    </row>
    <row r="2" spans="1:58" ht="15.75" thickTop="1" x14ac:dyDescent="0.25">
      <c r="A2" t="s">
        <v>4559</v>
      </c>
    </row>
    <row r="4" spans="1:58" s="6" customFormat="1" ht="109.5" customHeight="1" x14ac:dyDescent="0.25">
      <c r="A4" s="6" t="s">
        <v>2</v>
      </c>
      <c r="B4" s="6" t="s">
        <v>3</v>
      </c>
      <c r="C4" s="6" t="s">
        <v>4</v>
      </c>
      <c r="D4" s="6" t="s">
        <v>5</v>
      </c>
      <c r="E4" s="6" t="s">
        <v>6</v>
      </c>
      <c r="F4" s="6" t="s">
        <v>7</v>
      </c>
      <c r="G4" s="6" t="s">
        <v>8</v>
      </c>
      <c r="H4" s="6" t="s">
        <v>9</v>
      </c>
      <c r="I4" s="6" t="s">
        <v>10</v>
      </c>
      <c r="J4" s="6" t="s">
        <v>11</v>
      </c>
      <c r="K4" s="6" t="s">
        <v>12</v>
      </c>
      <c r="L4" s="6" t="s">
        <v>13</v>
      </c>
      <c r="M4" s="6" t="s">
        <v>14</v>
      </c>
      <c r="N4" s="6" t="s">
        <v>15</v>
      </c>
      <c r="O4" s="6" t="s">
        <v>16</v>
      </c>
      <c r="P4" s="6" t="s">
        <v>17</v>
      </c>
      <c r="Q4" s="6" t="s">
        <v>18</v>
      </c>
      <c r="R4" s="6" t="s">
        <v>19</v>
      </c>
      <c r="S4" s="6" t="s">
        <v>20</v>
      </c>
      <c r="T4" s="6" t="s">
        <v>21</v>
      </c>
      <c r="U4" s="6" t="s">
        <v>22</v>
      </c>
      <c r="V4" s="6" t="s">
        <v>23</v>
      </c>
      <c r="W4" s="6" t="s">
        <v>24</v>
      </c>
      <c r="X4" s="6" t="s">
        <v>4077</v>
      </c>
      <c r="Y4" s="6" t="s">
        <v>4071</v>
      </c>
      <c r="Z4" s="6" t="s">
        <v>4072</v>
      </c>
      <c r="AA4" s="6" t="s">
        <v>4073</v>
      </c>
      <c r="AB4" s="6" t="s">
        <v>4074</v>
      </c>
      <c r="AC4" s="6" t="s">
        <v>4075</v>
      </c>
      <c r="AD4" s="6" t="s">
        <v>4079</v>
      </c>
      <c r="AE4" s="6" t="s">
        <v>4082</v>
      </c>
      <c r="AF4" s="6" t="s">
        <v>4077</v>
      </c>
      <c r="AG4" s="6" t="s">
        <v>4619</v>
      </c>
      <c r="AH4" s="6" t="s">
        <v>4553</v>
      </c>
      <c r="AI4" s="6" t="s">
        <v>4083</v>
      </c>
      <c r="AJ4" s="6" t="s">
        <v>4084</v>
      </c>
      <c r="AK4" s="6" t="s">
        <v>4085</v>
      </c>
      <c r="AL4" s="6" t="s">
        <v>4086</v>
      </c>
      <c r="AM4" s="6" t="s">
        <v>4087</v>
      </c>
      <c r="AN4" s="6" t="s">
        <v>4555</v>
      </c>
      <c r="AO4" s="6" t="s">
        <v>4556</v>
      </c>
      <c r="AP4" s="6" t="s">
        <v>4554</v>
      </c>
      <c r="AQ4" s="6" t="s">
        <v>4088</v>
      </c>
      <c r="AR4" s="6" t="s">
        <v>4089</v>
      </c>
      <c r="AS4" s="6" t="s">
        <v>4090</v>
      </c>
      <c r="AT4" s="6" t="s">
        <v>4091</v>
      </c>
      <c r="AU4" s="6" t="s">
        <v>4092</v>
      </c>
      <c r="AV4" s="6" t="s">
        <v>4093</v>
      </c>
      <c r="AW4" s="6" t="s">
        <v>4094</v>
      </c>
      <c r="AX4" s="6" t="s">
        <v>4463</v>
      </c>
      <c r="AY4" s="6" t="s">
        <v>4095</v>
      </c>
      <c r="AZ4" s="6" t="s">
        <v>4464</v>
      </c>
      <c r="BA4" s="6" t="s">
        <v>4551</v>
      </c>
      <c r="BB4" s="6" t="s">
        <v>4466</v>
      </c>
      <c r="BC4" s="6" t="s">
        <v>4533</v>
      </c>
      <c r="BD4" s="6" t="s">
        <v>4467</v>
      </c>
      <c r="BE4" s="6" t="s">
        <v>4468</v>
      </c>
      <c r="BF4" s="6" t="s">
        <v>4077</v>
      </c>
    </row>
    <row r="5" spans="1:58"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c r="AF5" t="s">
        <v>4080</v>
      </c>
      <c r="AG5" t="s">
        <v>4620</v>
      </c>
      <c r="AH5">
        <v>1</v>
      </c>
      <c r="AI5" t="s">
        <v>4096</v>
      </c>
      <c r="AJ5" t="s">
        <v>4097</v>
      </c>
      <c r="AK5" s="3" t="s">
        <v>4098</v>
      </c>
      <c r="AL5" t="s">
        <v>4099</v>
      </c>
      <c r="AM5" t="s">
        <v>4100</v>
      </c>
      <c r="AN5">
        <v>256</v>
      </c>
      <c r="AO5">
        <v>0</v>
      </c>
      <c r="AP5">
        <v>256</v>
      </c>
      <c r="AQ5">
        <v>64</v>
      </c>
      <c r="AR5" t="s">
        <v>4101</v>
      </c>
      <c r="AS5" t="s">
        <v>4102</v>
      </c>
      <c r="AT5">
        <v>32</v>
      </c>
      <c r="AU5" t="s">
        <v>4103</v>
      </c>
      <c r="AV5" t="s">
        <v>4104</v>
      </c>
      <c r="AW5" t="s">
        <v>4105</v>
      </c>
      <c r="AX5" t="b">
        <v>1</v>
      </c>
      <c r="AZ5" t="b">
        <v>0</v>
      </c>
      <c r="BA5" t="b">
        <v>0</v>
      </c>
      <c r="BB5" t="s">
        <v>4106</v>
      </c>
      <c r="BD5" t="s">
        <v>4534</v>
      </c>
      <c r="BE5" t="s">
        <v>4107</v>
      </c>
      <c r="BF5" t="s">
        <v>4080</v>
      </c>
    </row>
    <row r="6" spans="1:58"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c r="AF6" t="s">
        <v>4080</v>
      </c>
      <c r="AG6" t="s">
        <v>4621</v>
      </c>
      <c r="AH6">
        <v>2</v>
      </c>
      <c r="AI6" t="s">
        <v>3442</v>
      </c>
      <c r="AJ6" t="s">
        <v>4108</v>
      </c>
      <c r="AK6" s="3" t="s">
        <v>4109</v>
      </c>
      <c r="AL6" t="s">
        <v>4110</v>
      </c>
      <c r="AM6" t="s">
        <v>4111</v>
      </c>
      <c r="AN6">
        <v>128</v>
      </c>
      <c r="AO6">
        <v>0</v>
      </c>
      <c r="AP6">
        <v>128</v>
      </c>
      <c r="AQ6">
        <v>8</v>
      </c>
      <c r="AR6" t="s">
        <v>4112</v>
      </c>
      <c r="AS6" s="7" t="s">
        <v>4316</v>
      </c>
      <c r="AT6">
        <v>8</v>
      </c>
      <c r="AU6" s="7" t="s">
        <v>4316</v>
      </c>
      <c r="AV6" t="s">
        <v>4113</v>
      </c>
      <c r="AW6" t="s">
        <v>4114</v>
      </c>
      <c r="AX6" t="b">
        <v>1</v>
      </c>
      <c r="AY6" t="s">
        <v>4115</v>
      </c>
      <c r="AZ6" t="b">
        <v>0</v>
      </c>
      <c r="BA6" t="b">
        <v>0</v>
      </c>
      <c r="BB6" t="s">
        <v>4106</v>
      </c>
      <c r="BD6" t="s">
        <v>4160</v>
      </c>
      <c r="BE6" t="s">
        <v>4116</v>
      </c>
      <c r="BF6" t="s">
        <v>4080</v>
      </c>
    </row>
    <row r="7" spans="1:58" x14ac:dyDescent="0.25">
      <c r="A7" t="s">
        <v>388</v>
      </c>
      <c r="B7" t="s">
        <v>151</v>
      </c>
      <c r="C7" t="s">
        <v>389</v>
      </c>
      <c r="D7" t="s">
        <v>27</v>
      </c>
      <c r="E7" t="s">
        <v>390</v>
      </c>
      <c r="F7" t="s">
        <v>391</v>
      </c>
      <c r="G7">
        <v>2017</v>
      </c>
      <c r="H7" t="s">
        <v>392</v>
      </c>
      <c r="I7" t="s">
        <v>393</v>
      </c>
      <c r="J7">
        <v>7</v>
      </c>
      <c r="L7" t="s">
        <v>394</v>
      </c>
      <c r="M7">
        <v>81</v>
      </c>
      <c r="P7" t="s">
        <v>395</v>
      </c>
      <c r="R7" t="s">
        <v>396</v>
      </c>
      <c r="X7" t="s">
        <v>4080</v>
      </c>
      <c r="AD7" t="b">
        <v>1</v>
      </c>
      <c r="AE7" t="b">
        <v>1</v>
      </c>
      <c r="AF7" t="s">
        <v>4080</v>
      </c>
      <c r="AG7" t="s">
        <v>4622</v>
      </c>
      <c r="AH7">
        <v>3</v>
      </c>
      <c r="AI7" t="s">
        <v>4117</v>
      </c>
      <c r="AJ7" t="s">
        <v>4118</v>
      </c>
      <c r="AK7" s="3" t="s">
        <v>4119</v>
      </c>
      <c r="AL7" t="s">
        <v>4120</v>
      </c>
      <c r="AM7" t="s">
        <v>4100</v>
      </c>
      <c r="AN7">
        <v>512</v>
      </c>
      <c r="AO7">
        <v>0</v>
      </c>
      <c r="AP7">
        <v>512</v>
      </c>
      <c r="AQ7">
        <v>64</v>
      </c>
      <c r="AR7" t="s">
        <v>4121</v>
      </c>
      <c r="AS7" t="s">
        <v>4122</v>
      </c>
      <c r="AT7">
        <v>32</v>
      </c>
      <c r="AU7" t="s">
        <v>4123</v>
      </c>
      <c r="AV7" t="s">
        <v>4124</v>
      </c>
      <c r="AW7" t="s">
        <v>4125</v>
      </c>
      <c r="AX7" t="b">
        <v>1</v>
      </c>
      <c r="AY7" t="s">
        <v>4451</v>
      </c>
      <c r="AZ7" t="b">
        <v>1</v>
      </c>
      <c r="BA7" t="b">
        <v>1</v>
      </c>
      <c r="BB7" t="s">
        <v>4126</v>
      </c>
      <c r="BC7" t="s">
        <v>4535</v>
      </c>
      <c r="BD7" t="s">
        <v>4536</v>
      </c>
      <c r="BE7" t="s">
        <v>4547</v>
      </c>
      <c r="BF7" t="s">
        <v>4080</v>
      </c>
    </row>
    <row r="8" spans="1:58" x14ac:dyDescent="0.25">
      <c r="A8">
        <v>4678868</v>
      </c>
      <c r="B8" t="s">
        <v>25</v>
      </c>
      <c r="C8" t="s">
        <v>451</v>
      </c>
      <c r="D8" t="s">
        <v>45</v>
      </c>
      <c r="E8" t="s">
        <v>452</v>
      </c>
      <c r="F8" t="s">
        <v>453</v>
      </c>
      <c r="G8">
        <v>2008</v>
      </c>
      <c r="H8" t="s">
        <v>454</v>
      </c>
      <c r="I8" t="s">
        <v>455</v>
      </c>
      <c r="J8">
        <v>6</v>
      </c>
      <c r="O8" t="s">
        <v>33</v>
      </c>
      <c r="P8" s="1">
        <v>42826</v>
      </c>
      <c r="S8" t="s">
        <v>456</v>
      </c>
      <c r="X8" t="s">
        <v>4080</v>
      </c>
      <c r="AD8" t="b">
        <v>1</v>
      </c>
      <c r="AE8" t="b">
        <v>1</v>
      </c>
      <c r="AF8" t="s">
        <v>4080</v>
      </c>
      <c r="AG8" t="s">
        <v>4623</v>
      </c>
      <c r="AH8">
        <v>4</v>
      </c>
      <c r="AI8" t="s">
        <v>4127</v>
      </c>
      <c r="AJ8" t="s">
        <v>4128</v>
      </c>
      <c r="AK8" s="3" t="s">
        <v>4119</v>
      </c>
      <c r="AL8" t="s">
        <v>4129</v>
      </c>
      <c r="AM8" t="s">
        <v>4163</v>
      </c>
      <c r="AN8">
        <v>128</v>
      </c>
      <c r="AO8">
        <v>4</v>
      </c>
      <c r="AP8">
        <v>132</v>
      </c>
      <c r="AQ8">
        <v>4</v>
      </c>
      <c r="AR8" t="s">
        <v>4130</v>
      </c>
      <c r="AS8" t="s">
        <v>4131</v>
      </c>
      <c r="AT8">
        <v>8</v>
      </c>
      <c r="AU8" t="s">
        <v>4132</v>
      </c>
      <c r="AV8" t="s">
        <v>4133</v>
      </c>
      <c r="AW8" t="s">
        <v>4134</v>
      </c>
      <c r="AX8" t="b">
        <v>0</v>
      </c>
      <c r="AY8" t="s">
        <v>4135</v>
      </c>
      <c r="BF8" t="s">
        <v>4080</v>
      </c>
    </row>
    <row r="9" spans="1:58" x14ac:dyDescent="0.25">
      <c r="A9">
        <v>5314042</v>
      </c>
      <c r="B9" t="s">
        <v>25</v>
      </c>
      <c r="C9" t="s">
        <v>550</v>
      </c>
      <c r="D9" t="s">
        <v>45</v>
      </c>
      <c r="E9" t="s">
        <v>551</v>
      </c>
      <c r="F9" t="s">
        <v>552</v>
      </c>
      <c r="G9">
        <v>2009</v>
      </c>
      <c r="H9" t="s">
        <v>553</v>
      </c>
      <c r="I9" t="s">
        <v>554</v>
      </c>
      <c r="J9">
        <v>6</v>
      </c>
      <c r="O9" t="s">
        <v>472</v>
      </c>
      <c r="P9" s="1" t="s">
        <v>555</v>
      </c>
      <c r="S9" t="s">
        <v>556</v>
      </c>
      <c r="X9" t="s">
        <v>4080</v>
      </c>
      <c r="AD9" t="b">
        <v>1</v>
      </c>
      <c r="AE9" t="b">
        <v>1</v>
      </c>
      <c r="AF9" t="s">
        <v>4080</v>
      </c>
      <c r="AG9" t="s">
        <v>4624</v>
      </c>
      <c r="AH9">
        <v>5</v>
      </c>
      <c r="AI9" t="s">
        <v>4117</v>
      </c>
      <c r="AJ9" t="s">
        <v>4108</v>
      </c>
      <c r="AK9" s="3" t="s">
        <v>4136</v>
      </c>
      <c r="AL9" t="s">
        <v>4137</v>
      </c>
      <c r="AM9" t="s">
        <v>4138</v>
      </c>
      <c r="AN9">
        <v>0</v>
      </c>
      <c r="AO9">
        <v>512</v>
      </c>
      <c r="AP9">
        <v>512</v>
      </c>
      <c r="AQ9">
        <v>256</v>
      </c>
      <c r="AR9" t="s">
        <v>4139</v>
      </c>
      <c r="AS9" t="s">
        <v>4139</v>
      </c>
      <c r="AT9">
        <v>32</v>
      </c>
      <c r="AU9" t="s">
        <v>4140</v>
      </c>
      <c r="AV9" t="s">
        <v>4141</v>
      </c>
      <c r="AW9" t="s">
        <v>4142</v>
      </c>
      <c r="AX9" t="b">
        <v>0</v>
      </c>
      <c r="BF9" t="s">
        <v>4080</v>
      </c>
    </row>
    <row r="10" spans="1:58" x14ac:dyDescent="0.25">
      <c r="A10">
        <v>8016226</v>
      </c>
      <c r="B10" t="s">
        <v>25</v>
      </c>
      <c r="C10" t="s">
        <v>601</v>
      </c>
      <c r="D10" t="s">
        <v>45</v>
      </c>
      <c r="E10" t="s">
        <v>602</v>
      </c>
      <c r="F10" t="s">
        <v>603</v>
      </c>
      <c r="G10">
        <v>2017</v>
      </c>
      <c r="H10" t="s">
        <v>604</v>
      </c>
      <c r="I10" t="s">
        <v>605</v>
      </c>
      <c r="J10">
        <v>6</v>
      </c>
      <c r="O10" t="s">
        <v>68</v>
      </c>
      <c r="P10" s="1">
        <v>42887</v>
      </c>
      <c r="S10" t="s">
        <v>606</v>
      </c>
      <c r="X10" t="s">
        <v>4080</v>
      </c>
      <c r="AD10" t="b">
        <v>1</v>
      </c>
      <c r="AE10" t="b">
        <v>1</v>
      </c>
      <c r="AF10" t="s">
        <v>4080</v>
      </c>
      <c r="AG10" t="s">
        <v>4625</v>
      </c>
      <c r="AH10">
        <v>6</v>
      </c>
      <c r="AI10" t="s">
        <v>3442</v>
      </c>
      <c r="AJ10" t="s">
        <v>4108</v>
      </c>
      <c r="AK10" s="3" t="s">
        <v>4143</v>
      </c>
      <c r="AL10" t="s">
        <v>4144</v>
      </c>
      <c r="AM10" t="s">
        <v>4111</v>
      </c>
      <c r="AN10">
        <v>128</v>
      </c>
      <c r="AO10">
        <v>0</v>
      </c>
      <c r="AP10">
        <v>128</v>
      </c>
      <c r="AQ10">
        <v>20</v>
      </c>
      <c r="AR10" t="s">
        <v>4145</v>
      </c>
      <c r="AS10" t="s">
        <v>4146</v>
      </c>
      <c r="AT10">
        <v>32</v>
      </c>
      <c r="AU10" t="s">
        <v>4147</v>
      </c>
      <c r="AV10" t="s">
        <v>4124</v>
      </c>
      <c r="AW10" t="s">
        <v>4148</v>
      </c>
      <c r="AX10" t="b">
        <v>0</v>
      </c>
      <c r="BF10" t="s">
        <v>4080</v>
      </c>
    </row>
    <row r="11" spans="1:58" x14ac:dyDescent="0.25">
      <c r="A11" t="s">
        <v>614</v>
      </c>
      <c r="B11" t="s">
        <v>54</v>
      </c>
      <c r="C11" t="s">
        <v>615</v>
      </c>
      <c r="D11" t="s">
        <v>80</v>
      </c>
      <c r="E11" t="s">
        <v>616</v>
      </c>
      <c r="F11" t="s">
        <v>617</v>
      </c>
      <c r="G11">
        <v>2012</v>
      </c>
      <c r="H11" t="s">
        <v>618</v>
      </c>
      <c r="J11">
        <v>5</v>
      </c>
      <c r="K11" t="s">
        <v>619</v>
      </c>
      <c r="P11" t="s">
        <v>620</v>
      </c>
      <c r="Q11" t="s">
        <v>86</v>
      </c>
      <c r="R11" t="s">
        <v>621</v>
      </c>
      <c r="S11" t="s">
        <v>622</v>
      </c>
      <c r="V11" t="s">
        <v>623</v>
      </c>
      <c r="W11" t="s">
        <v>90</v>
      </c>
      <c r="X11" t="s">
        <v>4080</v>
      </c>
      <c r="AD11" t="b">
        <v>1</v>
      </c>
      <c r="AE11" t="b">
        <v>1</v>
      </c>
      <c r="AF11" t="s">
        <v>4080</v>
      </c>
      <c r="AG11" t="s">
        <v>4626</v>
      </c>
      <c r="AH11">
        <v>7</v>
      </c>
      <c r="AI11" t="s">
        <v>4149</v>
      </c>
      <c r="AK11" s="3" t="s">
        <v>4150</v>
      </c>
      <c r="AL11" t="s">
        <v>4151</v>
      </c>
      <c r="AM11" t="s">
        <v>4137</v>
      </c>
      <c r="AN11" t="s">
        <v>4137</v>
      </c>
      <c r="AP11" t="s">
        <v>4137</v>
      </c>
      <c r="AQ11" t="s">
        <v>4137</v>
      </c>
      <c r="AR11" t="s">
        <v>4152</v>
      </c>
      <c r="AS11" t="s">
        <v>4153</v>
      </c>
      <c r="AT11">
        <v>32</v>
      </c>
      <c r="AU11" t="s">
        <v>4153</v>
      </c>
      <c r="AV11" t="s">
        <v>4154</v>
      </c>
      <c r="AW11" t="s">
        <v>4136</v>
      </c>
      <c r="AX11" t="b">
        <v>0</v>
      </c>
      <c r="BF11" t="s">
        <v>4080</v>
      </c>
    </row>
    <row r="12" spans="1:58" x14ac:dyDescent="0.25">
      <c r="A12" t="s">
        <v>738</v>
      </c>
      <c r="B12" t="s">
        <v>723</v>
      </c>
      <c r="C12" t="s">
        <v>739</v>
      </c>
      <c r="D12" t="s">
        <v>45</v>
      </c>
      <c r="E12" t="s">
        <v>740</v>
      </c>
      <c r="F12" t="s">
        <v>741</v>
      </c>
      <c r="G12">
        <v>2016</v>
      </c>
      <c r="H12" t="s">
        <v>742</v>
      </c>
      <c r="I12" t="s">
        <v>743</v>
      </c>
      <c r="J12">
        <v>6</v>
      </c>
      <c r="K12" t="s">
        <v>744</v>
      </c>
      <c r="P12" t="s">
        <v>745</v>
      </c>
      <c r="Q12" t="s">
        <v>730</v>
      </c>
      <c r="R12" t="s">
        <v>746</v>
      </c>
      <c r="S12" t="s">
        <v>747</v>
      </c>
      <c r="U12" t="s">
        <v>748</v>
      </c>
      <c r="W12" t="s">
        <v>723</v>
      </c>
      <c r="X12" t="s">
        <v>4080</v>
      </c>
      <c r="AD12" t="b">
        <v>1</v>
      </c>
      <c r="AE12" t="b">
        <v>1</v>
      </c>
      <c r="AF12" t="s">
        <v>4080</v>
      </c>
      <c r="AG12" t="s">
        <v>4627</v>
      </c>
      <c r="AH12">
        <v>8</v>
      </c>
      <c r="AI12" t="s">
        <v>4155</v>
      </c>
      <c r="AJ12" t="s">
        <v>4156</v>
      </c>
      <c r="AK12" s="3" t="s">
        <v>4150</v>
      </c>
      <c r="AL12" t="s">
        <v>4157</v>
      </c>
      <c r="AM12" t="s">
        <v>4137</v>
      </c>
      <c r="AN12" t="s">
        <v>4137</v>
      </c>
      <c r="AP12" t="s">
        <v>4137</v>
      </c>
      <c r="AQ12" t="s">
        <v>4137</v>
      </c>
      <c r="AS12" t="s">
        <v>4137</v>
      </c>
      <c r="AU12" t="s">
        <v>4137</v>
      </c>
      <c r="AV12" t="s">
        <v>4158</v>
      </c>
      <c r="AW12" t="s">
        <v>4448</v>
      </c>
      <c r="AX12" t="b">
        <v>1</v>
      </c>
      <c r="AY12" t="s">
        <v>4159</v>
      </c>
      <c r="AZ12" t="b">
        <v>1</v>
      </c>
      <c r="BA12" t="b">
        <v>1</v>
      </c>
      <c r="BB12" t="s">
        <v>4160</v>
      </c>
      <c r="BD12" t="s">
        <v>4160</v>
      </c>
      <c r="BE12" t="s">
        <v>4160</v>
      </c>
      <c r="BF12" t="s">
        <v>4080</v>
      </c>
    </row>
    <row r="13" spans="1:58" x14ac:dyDescent="0.25">
      <c r="A13" t="s">
        <v>790</v>
      </c>
      <c r="B13" t="s">
        <v>54</v>
      </c>
      <c r="C13" t="s">
        <v>791</v>
      </c>
      <c r="D13" t="s">
        <v>80</v>
      </c>
      <c r="E13" t="s">
        <v>792</v>
      </c>
      <c r="F13" t="s">
        <v>793</v>
      </c>
      <c r="G13">
        <v>2010</v>
      </c>
      <c r="H13" t="s">
        <v>794</v>
      </c>
      <c r="J13">
        <v>5</v>
      </c>
      <c r="K13" t="s">
        <v>795</v>
      </c>
      <c r="P13" t="s">
        <v>796</v>
      </c>
      <c r="Q13" t="s">
        <v>86</v>
      </c>
      <c r="R13" t="s">
        <v>797</v>
      </c>
      <c r="S13" t="s">
        <v>798</v>
      </c>
      <c r="V13" t="s">
        <v>799</v>
      </c>
      <c r="W13" t="s">
        <v>90</v>
      </c>
      <c r="X13" t="s">
        <v>4080</v>
      </c>
      <c r="AD13" t="b">
        <v>1</v>
      </c>
      <c r="AE13" t="b">
        <v>1</v>
      </c>
      <c r="AF13" t="s">
        <v>4080</v>
      </c>
      <c r="AG13" t="s">
        <v>4628</v>
      </c>
      <c r="AH13">
        <v>9</v>
      </c>
      <c r="AI13" t="s">
        <v>4161</v>
      </c>
      <c r="AJ13" t="s">
        <v>4108</v>
      </c>
      <c r="AK13" s="3" t="s">
        <v>4162</v>
      </c>
      <c r="AL13" t="s">
        <v>4557</v>
      </c>
      <c r="AM13" t="s">
        <v>4163</v>
      </c>
      <c r="AN13">
        <v>32</v>
      </c>
      <c r="AO13">
        <v>0.25</v>
      </c>
      <c r="AP13">
        <v>32.25</v>
      </c>
      <c r="AQ13">
        <v>1.5</v>
      </c>
      <c r="AR13" t="s">
        <v>4164</v>
      </c>
      <c r="AS13" t="s">
        <v>4164</v>
      </c>
      <c r="AT13">
        <v>16</v>
      </c>
      <c r="AU13" t="s">
        <v>4165</v>
      </c>
      <c r="AV13" t="s">
        <v>4166</v>
      </c>
      <c r="AW13" t="s">
        <v>4167</v>
      </c>
      <c r="AX13" t="b">
        <v>1</v>
      </c>
      <c r="AY13" t="s">
        <v>4159</v>
      </c>
      <c r="AZ13" t="b">
        <v>1</v>
      </c>
      <c r="BA13" t="b">
        <v>1</v>
      </c>
      <c r="BB13" t="s">
        <v>4126</v>
      </c>
      <c r="BD13" t="s">
        <v>4168</v>
      </c>
      <c r="BE13" t="s">
        <v>4160</v>
      </c>
      <c r="BF13" t="s">
        <v>4080</v>
      </c>
    </row>
    <row r="14" spans="1:58" x14ac:dyDescent="0.25">
      <c r="A14">
        <v>7983156</v>
      </c>
      <c r="B14" t="s">
        <v>25</v>
      </c>
      <c r="C14" t="s">
        <v>1246</v>
      </c>
      <c r="D14" t="s">
        <v>45</v>
      </c>
      <c r="E14" t="s">
        <v>1247</v>
      </c>
      <c r="F14" t="s">
        <v>1248</v>
      </c>
      <c r="G14">
        <v>2017</v>
      </c>
      <c r="H14" t="s">
        <v>1249</v>
      </c>
      <c r="I14" t="s">
        <v>1250</v>
      </c>
      <c r="J14">
        <v>6</v>
      </c>
      <c r="O14" t="s">
        <v>76</v>
      </c>
      <c r="P14" t="s">
        <v>1251</v>
      </c>
      <c r="S14" t="s">
        <v>1252</v>
      </c>
      <c r="X14" t="s">
        <v>4080</v>
      </c>
      <c r="AD14" t="b">
        <v>1</v>
      </c>
      <c r="AE14" t="b">
        <v>1</v>
      </c>
      <c r="AF14" t="s">
        <v>4080</v>
      </c>
      <c r="AG14" t="s">
        <v>4629</v>
      </c>
      <c r="AH14">
        <v>10</v>
      </c>
      <c r="AI14" t="s">
        <v>3442</v>
      </c>
      <c r="AJ14" t="s">
        <v>4169</v>
      </c>
      <c r="AK14" s="3" t="s">
        <v>4143</v>
      </c>
      <c r="AL14" t="s">
        <v>4558</v>
      </c>
      <c r="AM14" t="s">
        <v>4111</v>
      </c>
      <c r="AN14">
        <v>256</v>
      </c>
      <c r="AO14">
        <v>0</v>
      </c>
      <c r="AP14">
        <v>256</v>
      </c>
      <c r="AQ14">
        <v>16</v>
      </c>
      <c r="AR14" t="s">
        <v>4170</v>
      </c>
      <c r="AS14" t="s">
        <v>4171</v>
      </c>
      <c r="AT14">
        <v>16</v>
      </c>
      <c r="AU14" t="s">
        <v>4171</v>
      </c>
      <c r="AV14" t="s">
        <v>4172</v>
      </c>
      <c r="AW14" t="s">
        <v>4453</v>
      </c>
      <c r="AX14" t="b">
        <v>0</v>
      </c>
      <c r="BF14" t="s">
        <v>4080</v>
      </c>
    </row>
    <row r="15" spans="1:58" x14ac:dyDescent="0.25">
      <c r="A15">
        <v>7363616</v>
      </c>
      <c r="B15" t="s">
        <v>25</v>
      </c>
      <c r="C15" t="s">
        <v>1378</v>
      </c>
      <c r="D15" t="s">
        <v>45</v>
      </c>
      <c r="E15" t="s">
        <v>1379</v>
      </c>
      <c r="F15" t="s">
        <v>1380</v>
      </c>
      <c r="G15">
        <v>2015</v>
      </c>
      <c r="H15" t="s">
        <v>1381</v>
      </c>
      <c r="I15" t="s">
        <v>1382</v>
      </c>
      <c r="J15">
        <v>6</v>
      </c>
      <c r="O15" t="s">
        <v>33</v>
      </c>
      <c r="P15" t="s">
        <v>1383</v>
      </c>
      <c r="S15" t="s">
        <v>1384</v>
      </c>
      <c r="X15" t="s">
        <v>4080</v>
      </c>
      <c r="AD15" t="b">
        <v>1</v>
      </c>
      <c r="AE15" t="b">
        <v>1</v>
      </c>
      <c r="AF15" t="s">
        <v>4080</v>
      </c>
      <c r="AG15" t="s">
        <v>4630</v>
      </c>
      <c r="AH15">
        <v>11</v>
      </c>
      <c r="AI15" t="s">
        <v>4117</v>
      </c>
      <c r="AJ15" t="s">
        <v>4173</v>
      </c>
      <c r="AK15" s="3" t="s">
        <v>4174</v>
      </c>
      <c r="AL15" t="s">
        <v>4175</v>
      </c>
      <c r="AM15" t="s">
        <v>4138</v>
      </c>
      <c r="AN15" t="s">
        <v>4160</v>
      </c>
      <c r="AO15" t="s">
        <v>4160</v>
      </c>
      <c r="AP15" t="s">
        <v>4160</v>
      </c>
      <c r="AQ15">
        <v>512</v>
      </c>
      <c r="AR15" t="s">
        <v>4176</v>
      </c>
      <c r="AS15" t="s">
        <v>4177</v>
      </c>
      <c r="AT15">
        <v>32</v>
      </c>
      <c r="AU15" t="s">
        <v>4178</v>
      </c>
      <c r="AV15" t="s">
        <v>4179</v>
      </c>
      <c r="AW15" t="s">
        <v>4452</v>
      </c>
      <c r="AX15" t="b">
        <v>1</v>
      </c>
      <c r="AZ15" t="b">
        <v>1</v>
      </c>
      <c r="BA15" t="b">
        <v>1</v>
      </c>
      <c r="BB15" t="s">
        <v>4126</v>
      </c>
      <c r="BD15" t="s">
        <v>4534</v>
      </c>
      <c r="BE15" t="s">
        <v>4180</v>
      </c>
      <c r="BF15" t="s">
        <v>4080</v>
      </c>
    </row>
    <row r="16" spans="1:58" x14ac:dyDescent="0.25">
      <c r="A16">
        <v>7460722</v>
      </c>
      <c r="B16" t="s">
        <v>25</v>
      </c>
      <c r="C16" t="s">
        <v>1470</v>
      </c>
      <c r="D16" t="s">
        <v>45</v>
      </c>
      <c r="E16" t="s">
        <v>1471</v>
      </c>
      <c r="F16" t="s">
        <v>1472</v>
      </c>
      <c r="G16">
        <v>2016</v>
      </c>
      <c r="H16" t="s">
        <v>1473</v>
      </c>
      <c r="I16" t="s">
        <v>1474</v>
      </c>
      <c r="J16">
        <v>6</v>
      </c>
      <c r="O16" t="s">
        <v>934</v>
      </c>
      <c r="P16" s="1">
        <v>43070</v>
      </c>
      <c r="S16" t="s">
        <v>1475</v>
      </c>
      <c r="X16" t="s">
        <v>4080</v>
      </c>
      <c r="AD16" t="b">
        <v>1</v>
      </c>
      <c r="AE16" t="b">
        <v>1</v>
      </c>
      <c r="AF16" t="s">
        <v>4080</v>
      </c>
      <c r="AG16" t="s">
        <v>4631</v>
      </c>
      <c r="AH16">
        <v>12</v>
      </c>
      <c r="AI16" t="s">
        <v>4117</v>
      </c>
      <c r="AJ16" t="s">
        <v>4181</v>
      </c>
      <c r="AK16" s="3" t="s">
        <v>4119</v>
      </c>
      <c r="AL16" t="s">
        <v>4120</v>
      </c>
      <c r="AM16" t="s">
        <v>4100</v>
      </c>
      <c r="AN16">
        <v>512</v>
      </c>
      <c r="AO16">
        <v>0</v>
      </c>
      <c r="AP16">
        <v>512</v>
      </c>
      <c r="AQ16">
        <v>64</v>
      </c>
      <c r="AR16" t="s">
        <v>4121</v>
      </c>
      <c r="AS16" t="s">
        <v>4122</v>
      </c>
      <c r="AT16">
        <v>32</v>
      </c>
      <c r="AU16" t="s">
        <v>4123</v>
      </c>
      <c r="AV16" t="s">
        <v>4182</v>
      </c>
      <c r="AW16" t="s">
        <v>4454</v>
      </c>
      <c r="AX16" t="b">
        <v>1</v>
      </c>
      <c r="AZ16" t="b">
        <v>1</v>
      </c>
      <c r="BA16" t="b">
        <v>1</v>
      </c>
      <c r="BB16" t="s">
        <v>4126</v>
      </c>
      <c r="BD16" t="s">
        <v>4536</v>
      </c>
      <c r="BE16" t="s">
        <v>4183</v>
      </c>
      <c r="BF16" t="s">
        <v>4080</v>
      </c>
    </row>
    <row r="17" spans="1:58" x14ac:dyDescent="0.25">
      <c r="A17">
        <v>4292873</v>
      </c>
      <c r="B17" t="s">
        <v>25</v>
      </c>
      <c r="C17" t="s">
        <v>1734</v>
      </c>
      <c r="D17" t="s">
        <v>45</v>
      </c>
      <c r="E17" t="s">
        <v>1735</v>
      </c>
      <c r="F17" t="s">
        <v>1736</v>
      </c>
      <c r="G17">
        <v>2007</v>
      </c>
      <c r="H17" t="s">
        <v>1737</v>
      </c>
      <c r="I17" t="s">
        <v>1738</v>
      </c>
      <c r="J17">
        <v>6</v>
      </c>
      <c r="O17" t="s">
        <v>68</v>
      </c>
      <c r="P17" t="s">
        <v>1739</v>
      </c>
      <c r="S17" t="s">
        <v>1740</v>
      </c>
      <c r="X17" t="s">
        <v>4080</v>
      </c>
      <c r="AD17" t="b">
        <v>1</v>
      </c>
      <c r="AE17" t="b">
        <v>1</v>
      </c>
      <c r="AF17" t="s">
        <v>4080</v>
      </c>
      <c r="AG17" t="s">
        <v>4632</v>
      </c>
      <c r="AH17">
        <v>13</v>
      </c>
      <c r="AI17" t="s">
        <v>4184</v>
      </c>
      <c r="AJ17" t="s">
        <v>4204</v>
      </c>
      <c r="AK17" s="3" t="s">
        <v>4119</v>
      </c>
      <c r="AL17" t="s">
        <v>4185</v>
      </c>
      <c r="AM17" t="s">
        <v>4163</v>
      </c>
      <c r="AN17">
        <v>128</v>
      </c>
      <c r="AO17">
        <v>4</v>
      </c>
      <c r="AP17">
        <v>132</v>
      </c>
      <c r="AQ17">
        <v>4</v>
      </c>
      <c r="AR17" t="s">
        <v>4130</v>
      </c>
      <c r="AS17" t="s">
        <v>4131</v>
      </c>
      <c r="AT17">
        <v>8</v>
      </c>
      <c r="AU17" t="s">
        <v>4132</v>
      </c>
      <c r="AV17" t="s">
        <v>4544</v>
      </c>
      <c r="AW17" t="s">
        <v>4455</v>
      </c>
      <c r="AX17" t="b">
        <v>1</v>
      </c>
      <c r="AZ17" t="b">
        <v>1</v>
      </c>
      <c r="BA17" t="b">
        <v>1</v>
      </c>
      <c r="BB17" t="s">
        <v>4106</v>
      </c>
      <c r="BC17" t="s">
        <v>4537</v>
      </c>
      <c r="BD17" t="s">
        <v>4538</v>
      </c>
      <c r="BE17" t="s">
        <v>4186</v>
      </c>
      <c r="BF17" t="s">
        <v>4080</v>
      </c>
    </row>
    <row r="18" spans="1:58" x14ac:dyDescent="0.25">
      <c r="A18" t="s">
        <v>1750</v>
      </c>
      <c r="B18" t="s">
        <v>723</v>
      </c>
      <c r="D18" t="s">
        <v>27</v>
      </c>
      <c r="E18" t="s">
        <v>1751</v>
      </c>
      <c r="F18" t="s">
        <v>1752</v>
      </c>
      <c r="G18">
        <v>2012</v>
      </c>
      <c r="H18" t="s">
        <v>1753</v>
      </c>
      <c r="J18">
        <v>7</v>
      </c>
      <c r="L18" t="s">
        <v>1754</v>
      </c>
      <c r="M18">
        <v>28</v>
      </c>
      <c r="N18">
        <v>1</v>
      </c>
      <c r="O18" t="s">
        <v>1755</v>
      </c>
      <c r="P18" t="s">
        <v>1756</v>
      </c>
      <c r="Q18" t="s">
        <v>1757</v>
      </c>
      <c r="R18" t="s">
        <v>1758</v>
      </c>
      <c r="W18" t="s">
        <v>1759</v>
      </c>
      <c r="X18" t="s">
        <v>4080</v>
      </c>
      <c r="AD18" t="b">
        <v>1</v>
      </c>
      <c r="AE18" t="b">
        <v>1</v>
      </c>
      <c r="AF18" t="s">
        <v>4080</v>
      </c>
      <c r="AG18" t="s">
        <v>4633</v>
      </c>
      <c r="AH18">
        <v>14</v>
      </c>
      <c r="AI18" t="s">
        <v>3442</v>
      </c>
      <c r="AJ18" t="s">
        <v>4108</v>
      </c>
      <c r="AK18" s="3" t="s">
        <v>4109</v>
      </c>
      <c r="AL18" t="s">
        <v>4187</v>
      </c>
      <c r="AM18" t="s">
        <v>4163</v>
      </c>
      <c r="AN18">
        <v>32</v>
      </c>
      <c r="AO18">
        <v>1</v>
      </c>
      <c r="AP18">
        <v>33</v>
      </c>
      <c r="AQ18">
        <v>2</v>
      </c>
      <c r="AR18" t="s">
        <v>4188</v>
      </c>
      <c r="AS18" t="s">
        <v>4131</v>
      </c>
      <c r="AT18">
        <v>8</v>
      </c>
      <c r="AU18" t="s">
        <v>4132</v>
      </c>
      <c r="AV18" t="s">
        <v>4189</v>
      </c>
      <c r="AW18" t="s">
        <v>4190</v>
      </c>
      <c r="AX18" t="b">
        <v>1</v>
      </c>
      <c r="AZ18" t="b">
        <v>1</v>
      </c>
      <c r="BA18" t="b">
        <v>0</v>
      </c>
      <c r="BB18" t="s">
        <v>4106</v>
      </c>
      <c r="BC18" t="s">
        <v>4191</v>
      </c>
      <c r="BD18" t="s">
        <v>4539</v>
      </c>
      <c r="BE18" t="s">
        <v>4192</v>
      </c>
      <c r="BF18" t="s">
        <v>4080</v>
      </c>
    </row>
    <row r="19" spans="1:58" x14ac:dyDescent="0.25">
      <c r="A19">
        <v>5665620</v>
      </c>
      <c r="B19" t="s">
        <v>25</v>
      </c>
      <c r="D19" t="s">
        <v>45</v>
      </c>
      <c r="E19" t="s">
        <v>1873</v>
      </c>
      <c r="F19" t="s">
        <v>1874</v>
      </c>
      <c r="G19">
        <v>2010</v>
      </c>
      <c r="H19" t="s">
        <v>1875</v>
      </c>
      <c r="I19" t="s">
        <v>1876</v>
      </c>
      <c r="J19">
        <v>6</v>
      </c>
      <c r="O19" t="s">
        <v>472</v>
      </c>
      <c r="P19" s="1">
        <v>42887</v>
      </c>
      <c r="S19" t="s">
        <v>1877</v>
      </c>
      <c r="X19" t="s">
        <v>4080</v>
      </c>
      <c r="AD19" t="b">
        <v>1</v>
      </c>
      <c r="AE19" t="b">
        <v>1</v>
      </c>
      <c r="AF19" t="s">
        <v>4080</v>
      </c>
      <c r="AG19" t="s">
        <v>4634</v>
      </c>
      <c r="AH19">
        <v>15</v>
      </c>
      <c r="AI19" t="s">
        <v>3442</v>
      </c>
      <c r="AJ19" t="s">
        <v>4193</v>
      </c>
      <c r="AK19" s="3" t="s">
        <v>4109</v>
      </c>
      <c r="AL19" t="s">
        <v>4137</v>
      </c>
      <c r="AM19" t="s">
        <v>4137</v>
      </c>
      <c r="AN19" t="s">
        <v>4137</v>
      </c>
      <c r="AP19" t="s">
        <v>4137</v>
      </c>
      <c r="AQ19" t="s">
        <v>4137</v>
      </c>
      <c r="AS19" t="s">
        <v>4137</v>
      </c>
      <c r="AU19" t="s">
        <v>4137</v>
      </c>
      <c r="AV19" t="s">
        <v>4194</v>
      </c>
      <c r="AW19" t="s">
        <v>4195</v>
      </c>
      <c r="AX19" t="b">
        <v>1</v>
      </c>
      <c r="AZ19" t="b">
        <v>1</v>
      </c>
      <c r="BA19" t="b">
        <v>1</v>
      </c>
      <c r="BB19" t="s">
        <v>4106</v>
      </c>
      <c r="BD19" t="s">
        <v>4540</v>
      </c>
      <c r="BE19" t="s">
        <v>4196</v>
      </c>
      <c r="BF19" t="s">
        <v>4080</v>
      </c>
    </row>
    <row r="20" spans="1:58" x14ac:dyDescent="0.25">
      <c r="A20">
        <v>6463378</v>
      </c>
      <c r="B20" t="s">
        <v>25</v>
      </c>
      <c r="C20" t="s">
        <v>1933</v>
      </c>
      <c r="D20" t="s">
        <v>27</v>
      </c>
      <c r="E20" t="s">
        <v>1934</v>
      </c>
      <c r="F20" t="s">
        <v>1935</v>
      </c>
      <c r="G20">
        <v>2014</v>
      </c>
      <c r="H20" t="s">
        <v>1936</v>
      </c>
      <c r="I20" t="s">
        <v>1937</v>
      </c>
      <c r="J20">
        <v>7</v>
      </c>
      <c r="L20" t="s">
        <v>32</v>
      </c>
      <c r="M20">
        <v>63</v>
      </c>
      <c r="N20">
        <v>7</v>
      </c>
      <c r="O20" t="s">
        <v>430</v>
      </c>
      <c r="P20" s="1" t="s">
        <v>1938</v>
      </c>
      <c r="X20" t="s">
        <v>4080</v>
      </c>
      <c r="AD20" t="b">
        <v>1</v>
      </c>
      <c r="AE20" t="b">
        <v>1</v>
      </c>
      <c r="AF20" t="s">
        <v>4080</v>
      </c>
      <c r="AG20" t="s">
        <v>4635</v>
      </c>
      <c r="AH20">
        <v>16</v>
      </c>
      <c r="AI20" t="s">
        <v>3442</v>
      </c>
      <c r="AJ20" t="s">
        <v>4197</v>
      </c>
      <c r="AK20" s="3" t="s">
        <v>4109</v>
      </c>
      <c r="AL20" t="s">
        <v>4198</v>
      </c>
      <c r="AM20" t="s">
        <v>4137</v>
      </c>
      <c r="AN20" t="s">
        <v>4137</v>
      </c>
      <c r="AP20" t="s">
        <v>4137</v>
      </c>
      <c r="AQ20" t="s">
        <v>4137</v>
      </c>
      <c r="AR20" t="s">
        <v>4199</v>
      </c>
      <c r="AS20" t="s">
        <v>4199</v>
      </c>
      <c r="AT20">
        <v>32</v>
      </c>
      <c r="AU20" t="s">
        <v>4199</v>
      </c>
      <c r="AV20" t="s">
        <v>4545</v>
      </c>
      <c r="AW20" t="s">
        <v>4456</v>
      </c>
      <c r="AX20" t="b">
        <v>0</v>
      </c>
      <c r="BF20" t="s">
        <v>4080</v>
      </c>
    </row>
    <row r="21" spans="1:58" x14ac:dyDescent="0.25">
      <c r="A21" t="s">
        <v>2082</v>
      </c>
      <c r="B21" t="s">
        <v>723</v>
      </c>
      <c r="C21" t="s">
        <v>2083</v>
      </c>
      <c r="D21" t="s">
        <v>45</v>
      </c>
      <c r="E21" t="s">
        <v>2084</v>
      </c>
      <c r="F21" t="s">
        <v>2085</v>
      </c>
      <c r="G21">
        <v>2009</v>
      </c>
      <c r="H21" t="s">
        <v>2086</v>
      </c>
      <c r="I21" t="s">
        <v>2087</v>
      </c>
      <c r="J21">
        <v>6</v>
      </c>
      <c r="K21" t="s">
        <v>2088</v>
      </c>
      <c r="P21" t="s">
        <v>2089</v>
      </c>
      <c r="Q21" t="s">
        <v>730</v>
      </c>
      <c r="R21" t="s">
        <v>2090</v>
      </c>
      <c r="S21" t="s">
        <v>2091</v>
      </c>
      <c r="U21" t="s">
        <v>2092</v>
      </c>
      <c r="W21" t="s">
        <v>723</v>
      </c>
      <c r="X21" t="s">
        <v>4080</v>
      </c>
      <c r="AD21" t="b">
        <v>1</v>
      </c>
      <c r="AE21" t="b">
        <v>1</v>
      </c>
      <c r="AF21" t="s">
        <v>4080</v>
      </c>
      <c r="AG21" t="s">
        <v>4636</v>
      </c>
      <c r="AH21">
        <v>17</v>
      </c>
      <c r="AI21" t="s">
        <v>3442</v>
      </c>
      <c r="AJ21" t="s">
        <v>4197</v>
      </c>
      <c r="AK21" s="3" t="s">
        <v>4109</v>
      </c>
      <c r="AL21" t="s">
        <v>4137</v>
      </c>
      <c r="AM21" t="s">
        <v>4137</v>
      </c>
      <c r="AN21" t="s">
        <v>4137</v>
      </c>
      <c r="AP21" t="s">
        <v>4137</v>
      </c>
      <c r="AQ21" t="s">
        <v>4137</v>
      </c>
      <c r="AS21" t="s">
        <v>4137</v>
      </c>
      <c r="AU21" t="s">
        <v>4137</v>
      </c>
      <c r="AV21" t="s">
        <v>4200</v>
      </c>
      <c r="AW21" t="s">
        <v>4201</v>
      </c>
      <c r="AX21" t="b">
        <v>0</v>
      </c>
      <c r="BF21" t="s">
        <v>4080</v>
      </c>
    </row>
    <row r="22" spans="1:58" x14ac:dyDescent="0.25">
      <c r="A22">
        <v>5710575</v>
      </c>
      <c r="B22" t="s">
        <v>25</v>
      </c>
      <c r="C22" t="s">
        <v>2139</v>
      </c>
      <c r="D22" t="s">
        <v>27</v>
      </c>
      <c r="E22" t="s">
        <v>2140</v>
      </c>
      <c r="F22" t="s">
        <v>2141</v>
      </c>
      <c r="G22">
        <v>2011</v>
      </c>
      <c r="H22" t="s">
        <v>2142</v>
      </c>
      <c r="I22" t="s">
        <v>2143</v>
      </c>
      <c r="J22">
        <v>7</v>
      </c>
      <c r="L22" t="s">
        <v>2144</v>
      </c>
      <c r="M22">
        <v>3</v>
      </c>
      <c r="N22">
        <v>1</v>
      </c>
      <c r="O22" t="s">
        <v>1219</v>
      </c>
      <c r="P22" t="s">
        <v>2145</v>
      </c>
      <c r="X22" t="s">
        <v>4080</v>
      </c>
      <c r="AD22" t="b">
        <v>1</v>
      </c>
      <c r="AE22" t="b">
        <v>1</v>
      </c>
      <c r="AF22" t="s">
        <v>4080</v>
      </c>
      <c r="AG22" t="s">
        <v>4637</v>
      </c>
      <c r="AH22">
        <v>18</v>
      </c>
      <c r="AI22" t="s">
        <v>3442</v>
      </c>
      <c r="AJ22" t="s">
        <v>4169</v>
      </c>
      <c r="AK22" s="3" t="s">
        <v>4202</v>
      </c>
      <c r="AL22" t="s">
        <v>4137</v>
      </c>
      <c r="AM22" t="s">
        <v>4137</v>
      </c>
      <c r="AN22" t="s">
        <v>4137</v>
      </c>
      <c r="AP22" t="s">
        <v>4137</v>
      </c>
      <c r="AQ22" t="s">
        <v>4137</v>
      </c>
      <c r="AS22" t="s">
        <v>4137</v>
      </c>
      <c r="AU22" t="s">
        <v>4137</v>
      </c>
      <c r="AV22" t="s">
        <v>4203</v>
      </c>
      <c r="AW22" t="s">
        <v>4457</v>
      </c>
      <c r="AX22" t="b">
        <v>0</v>
      </c>
      <c r="BF22" t="s">
        <v>4080</v>
      </c>
    </row>
    <row r="23" spans="1:58" x14ac:dyDescent="0.25">
      <c r="A23" t="s">
        <v>2467</v>
      </c>
      <c r="B23" t="s">
        <v>723</v>
      </c>
      <c r="C23" t="s">
        <v>2468</v>
      </c>
      <c r="D23" t="s">
        <v>27</v>
      </c>
      <c r="E23" t="s">
        <v>2469</v>
      </c>
      <c r="F23" t="s">
        <v>2470</v>
      </c>
      <c r="G23">
        <v>2007</v>
      </c>
      <c r="H23" t="s">
        <v>2471</v>
      </c>
      <c r="I23" t="s">
        <v>2472</v>
      </c>
      <c r="J23">
        <v>7</v>
      </c>
      <c r="L23" t="s">
        <v>2473</v>
      </c>
      <c r="M23">
        <v>6</v>
      </c>
      <c r="N23">
        <v>1</v>
      </c>
      <c r="O23" t="s">
        <v>2474</v>
      </c>
      <c r="Q23" t="s">
        <v>730</v>
      </c>
      <c r="R23" t="s">
        <v>2475</v>
      </c>
      <c r="W23" t="s">
        <v>723</v>
      </c>
      <c r="X23" t="s">
        <v>4080</v>
      </c>
      <c r="AD23" t="b">
        <v>1</v>
      </c>
      <c r="AE23" t="b">
        <v>1</v>
      </c>
      <c r="AF23" t="s">
        <v>4080</v>
      </c>
      <c r="AG23" t="s">
        <v>4638</v>
      </c>
      <c r="AH23">
        <v>19</v>
      </c>
      <c r="AI23" t="s">
        <v>3442</v>
      </c>
      <c r="AJ23" t="s">
        <v>4543</v>
      </c>
      <c r="AK23" s="3" t="s">
        <v>4150</v>
      </c>
      <c r="AL23" t="s">
        <v>4205</v>
      </c>
      <c r="AM23" t="s">
        <v>4163</v>
      </c>
      <c r="AN23">
        <v>128</v>
      </c>
      <c r="AO23">
        <v>4</v>
      </c>
      <c r="AP23">
        <v>132</v>
      </c>
      <c r="AQ23">
        <v>4</v>
      </c>
      <c r="AR23" t="s">
        <v>4205</v>
      </c>
      <c r="AS23" t="s">
        <v>4131</v>
      </c>
      <c r="AT23">
        <v>8</v>
      </c>
      <c r="AU23" t="s">
        <v>4132</v>
      </c>
      <c r="AV23" t="s">
        <v>4206</v>
      </c>
      <c r="AW23" t="s">
        <v>4458</v>
      </c>
      <c r="AX23" t="b">
        <v>1</v>
      </c>
      <c r="AY23" t="s">
        <v>4207</v>
      </c>
      <c r="AZ23" t="b">
        <v>1</v>
      </c>
      <c r="BA23" t="b">
        <v>1</v>
      </c>
      <c r="BB23" t="s">
        <v>4106</v>
      </c>
      <c r="BD23" t="s">
        <v>4137</v>
      </c>
      <c r="BE23" t="s">
        <v>4160</v>
      </c>
      <c r="BF23" t="s">
        <v>4080</v>
      </c>
    </row>
    <row r="24" spans="1:58" x14ac:dyDescent="0.25">
      <c r="A24">
        <v>6059016</v>
      </c>
      <c r="B24" t="s">
        <v>25</v>
      </c>
      <c r="C24" t="s">
        <v>2945</v>
      </c>
      <c r="D24" t="s">
        <v>45</v>
      </c>
      <c r="E24" t="s">
        <v>2946</v>
      </c>
      <c r="F24" t="s">
        <v>2947</v>
      </c>
      <c r="G24">
        <v>2011</v>
      </c>
      <c r="H24" t="s">
        <v>2948</v>
      </c>
      <c r="I24" t="s">
        <v>2949</v>
      </c>
      <c r="J24">
        <v>6</v>
      </c>
      <c r="O24" t="s">
        <v>472</v>
      </c>
      <c r="P24" s="1">
        <v>43009</v>
      </c>
      <c r="S24" t="s">
        <v>2950</v>
      </c>
      <c r="X24" t="s">
        <v>4080</v>
      </c>
      <c r="AD24" t="b">
        <v>1</v>
      </c>
      <c r="AE24" t="b">
        <v>1</v>
      </c>
      <c r="AF24" t="s">
        <v>4080</v>
      </c>
      <c r="AG24" t="s">
        <v>4639</v>
      </c>
      <c r="AH24">
        <v>20</v>
      </c>
      <c r="AI24" t="s">
        <v>3442</v>
      </c>
      <c r="AJ24" t="s">
        <v>4169</v>
      </c>
      <c r="AK24" s="3" t="s">
        <v>4208</v>
      </c>
      <c r="AL24" t="s">
        <v>4209</v>
      </c>
      <c r="AM24" t="s">
        <v>4100</v>
      </c>
      <c r="AN24">
        <v>512</v>
      </c>
      <c r="AO24">
        <v>0</v>
      </c>
      <c r="AP24">
        <v>512</v>
      </c>
      <c r="AQ24">
        <v>64</v>
      </c>
      <c r="AR24" t="s">
        <v>4210</v>
      </c>
      <c r="AS24" t="s">
        <v>4211</v>
      </c>
      <c r="AT24">
        <v>32</v>
      </c>
      <c r="AU24" t="s">
        <v>4212</v>
      </c>
      <c r="AV24" t="s">
        <v>4136</v>
      </c>
      <c r="AW24" t="s">
        <v>4136</v>
      </c>
      <c r="AX24" t="b">
        <v>1</v>
      </c>
      <c r="AY24" t="s">
        <v>4541</v>
      </c>
      <c r="AZ24" t="b">
        <v>1</v>
      </c>
      <c r="BA24" t="b">
        <v>0</v>
      </c>
      <c r="BB24" t="s">
        <v>4106</v>
      </c>
      <c r="BD24" t="s">
        <v>4540</v>
      </c>
      <c r="BE24" t="s">
        <v>4213</v>
      </c>
      <c r="BF24" t="s">
        <v>4080</v>
      </c>
    </row>
    <row r="25" spans="1:58" x14ac:dyDescent="0.25">
      <c r="A25">
        <v>4228186</v>
      </c>
      <c r="B25" t="s">
        <v>25</v>
      </c>
      <c r="C25" t="s">
        <v>2965</v>
      </c>
      <c r="D25" t="s">
        <v>45</v>
      </c>
      <c r="E25" t="s">
        <v>2971</v>
      </c>
      <c r="F25" t="s">
        <v>2972</v>
      </c>
      <c r="G25">
        <v>2007</v>
      </c>
      <c r="H25" t="s">
        <v>2973</v>
      </c>
      <c r="I25" t="s">
        <v>2974</v>
      </c>
      <c r="J25">
        <v>6</v>
      </c>
      <c r="O25" t="s">
        <v>1219</v>
      </c>
      <c r="P25" s="1">
        <v>42948</v>
      </c>
      <c r="S25" t="s">
        <v>2975</v>
      </c>
      <c r="X25" t="s">
        <v>4080</v>
      </c>
      <c r="AD25" t="b">
        <v>1</v>
      </c>
      <c r="AE25" t="b">
        <v>1</v>
      </c>
      <c r="AF25" t="s">
        <v>4080</v>
      </c>
      <c r="AG25" t="s">
        <v>4640</v>
      </c>
      <c r="AH25">
        <v>21</v>
      </c>
      <c r="AI25" t="s">
        <v>4127</v>
      </c>
      <c r="AJ25" t="s">
        <v>4128</v>
      </c>
      <c r="AK25" s="3" t="s">
        <v>4119</v>
      </c>
      <c r="AL25" t="s">
        <v>4214</v>
      </c>
      <c r="AM25" t="s">
        <v>4163</v>
      </c>
      <c r="AN25">
        <v>128</v>
      </c>
      <c r="AO25">
        <v>4</v>
      </c>
      <c r="AP25">
        <v>132</v>
      </c>
      <c r="AQ25">
        <v>4</v>
      </c>
      <c r="AR25" t="s">
        <v>4130</v>
      </c>
      <c r="AS25" t="s">
        <v>4131</v>
      </c>
      <c r="AT25">
        <v>8</v>
      </c>
      <c r="AU25" t="s">
        <v>4132</v>
      </c>
      <c r="AV25" t="s">
        <v>4215</v>
      </c>
      <c r="AW25" t="s">
        <v>4134</v>
      </c>
      <c r="AX25" t="b">
        <v>1</v>
      </c>
      <c r="AY25" t="s">
        <v>4216</v>
      </c>
      <c r="AZ25" t="b">
        <v>1</v>
      </c>
      <c r="BA25" t="b">
        <v>1</v>
      </c>
      <c r="BB25" t="s">
        <v>4126</v>
      </c>
      <c r="BC25" t="s">
        <v>4217</v>
      </c>
      <c r="BD25" t="s">
        <v>4168</v>
      </c>
      <c r="BE25" t="s">
        <v>4218</v>
      </c>
      <c r="BF25" t="s">
        <v>4080</v>
      </c>
    </row>
    <row r="26" spans="1:58" x14ac:dyDescent="0.25">
      <c r="A26">
        <v>4725258</v>
      </c>
      <c r="B26" t="s">
        <v>25</v>
      </c>
      <c r="C26" t="s">
        <v>2989</v>
      </c>
      <c r="D26" t="s">
        <v>45</v>
      </c>
      <c r="E26" t="s">
        <v>2990</v>
      </c>
      <c r="F26" t="s">
        <v>2991</v>
      </c>
      <c r="G26">
        <v>2008</v>
      </c>
      <c r="H26" t="s">
        <v>2992</v>
      </c>
      <c r="I26" t="s">
        <v>2993</v>
      </c>
      <c r="J26">
        <v>6</v>
      </c>
      <c r="O26" t="s">
        <v>124</v>
      </c>
      <c r="P26" t="s">
        <v>2994</v>
      </c>
      <c r="S26" t="s">
        <v>2995</v>
      </c>
      <c r="X26" t="s">
        <v>4080</v>
      </c>
      <c r="AD26" t="b">
        <v>1</v>
      </c>
      <c r="AE26" t="b">
        <v>1</v>
      </c>
      <c r="AF26" t="s">
        <v>4080</v>
      </c>
      <c r="AG26" t="s">
        <v>4641</v>
      </c>
      <c r="AH26">
        <v>22</v>
      </c>
      <c r="AI26" t="s">
        <v>4127</v>
      </c>
      <c r="AJ26" t="s">
        <v>4219</v>
      </c>
      <c r="AK26" s="3" t="s">
        <v>4119</v>
      </c>
      <c r="AL26" t="s">
        <v>4220</v>
      </c>
      <c r="AM26" t="s">
        <v>4163</v>
      </c>
      <c r="AN26" t="s">
        <v>4137</v>
      </c>
      <c r="AP26" t="s">
        <v>4137</v>
      </c>
      <c r="AQ26" t="s">
        <v>4137</v>
      </c>
      <c r="AR26" t="s">
        <v>4130</v>
      </c>
      <c r="AS26" t="s">
        <v>4131</v>
      </c>
      <c r="AT26">
        <v>8</v>
      </c>
      <c r="AU26" t="s">
        <v>4132</v>
      </c>
      <c r="AV26" t="s">
        <v>4221</v>
      </c>
      <c r="AW26" t="s">
        <v>4222</v>
      </c>
      <c r="AX26" t="b">
        <v>1</v>
      </c>
      <c r="AZ26" t="b">
        <v>1</v>
      </c>
      <c r="BA26" t="b">
        <v>1</v>
      </c>
      <c r="BB26" t="s">
        <v>4126</v>
      </c>
      <c r="BC26" t="s">
        <v>4223</v>
      </c>
      <c r="BD26" t="s">
        <v>4540</v>
      </c>
      <c r="BE26" t="s">
        <v>4224</v>
      </c>
      <c r="BF26" t="s">
        <v>4080</v>
      </c>
    </row>
    <row r="27" spans="1:58" x14ac:dyDescent="0.25">
      <c r="A27" t="s">
        <v>3147</v>
      </c>
      <c r="B27" t="s">
        <v>54</v>
      </c>
      <c r="C27" t="s">
        <v>3148</v>
      </c>
      <c r="D27" t="s">
        <v>27</v>
      </c>
      <c r="E27" t="s">
        <v>3149</v>
      </c>
      <c r="F27" t="s">
        <v>3150</v>
      </c>
      <c r="G27">
        <v>2010</v>
      </c>
      <c r="H27" t="s">
        <v>3151</v>
      </c>
      <c r="J27">
        <v>7</v>
      </c>
      <c r="L27" t="s">
        <v>3152</v>
      </c>
      <c r="M27">
        <v>45</v>
      </c>
      <c r="N27">
        <v>2</v>
      </c>
      <c r="O27" t="s">
        <v>33</v>
      </c>
      <c r="P27" t="s">
        <v>3153</v>
      </c>
      <c r="R27" t="s">
        <v>3154</v>
      </c>
      <c r="X27" t="s">
        <v>4080</v>
      </c>
      <c r="AD27" t="b">
        <v>1</v>
      </c>
      <c r="AE27" t="b">
        <v>1</v>
      </c>
      <c r="AF27" t="s">
        <v>4080</v>
      </c>
      <c r="AG27" t="s">
        <v>4642</v>
      </c>
      <c r="AH27">
        <v>23</v>
      </c>
      <c r="AI27" t="s">
        <v>3442</v>
      </c>
      <c r="AJ27" t="s">
        <v>4169</v>
      </c>
      <c r="AK27" s="3" t="s">
        <v>4225</v>
      </c>
      <c r="AL27" t="s">
        <v>4226</v>
      </c>
      <c r="AM27" t="s">
        <v>4163</v>
      </c>
      <c r="AN27">
        <v>64</v>
      </c>
      <c r="AO27">
        <v>0</v>
      </c>
      <c r="AP27">
        <v>64</v>
      </c>
      <c r="AQ27">
        <v>4</v>
      </c>
      <c r="AR27" t="s">
        <v>4227</v>
      </c>
      <c r="AS27" t="s">
        <v>4227</v>
      </c>
      <c r="AT27">
        <v>16</v>
      </c>
      <c r="AU27" t="s">
        <v>4228</v>
      </c>
      <c r="AV27" t="s">
        <v>4172</v>
      </c>
      <c r="AW27" t="s">
        <v>4229</v>
      </c>
      <c r="AX27" t="b">
        <v>1</v>
      </c>
      <c r="AZ27" t="b">
        <v>1</v>
      </c>
      <c r="BA27" t="b">
        <v>0</v>
      </c>
      <c r="BB27" t="s">
        <v>4106</v>
      </c>
      <c r="BC27" t="s">
        <v>4230</v>
      </c>
      <c r="BD27" t="s">
        <v>4540</v>
      </c>
      <c r="BE27" t="s">
        <v>4218</v>
      </c>
      <c r="BF27" t="s">
        <v>4080</v>
      </c>
    </row>
    <row r="28" spans="1:58" x14ac:dyDescent="0.25">
      <c r="A28" t="s">
        <v>3218</v>
      </c>
      <c r="B28" t="s">
        <v>54</v>
      </c>
      <c r="C28" t="s">
        <v>3219</v>
      </c>
      <c r="D28" t="s">
        <v>80</v>
      </c>
      <c r="E28" t="s">
        <v>3220</v>
      </c>
      <c r="F28" t="s">
        <v>3221</v>
      </c>
      <c r="G28">
        <v>2014</v>
      </c>
      <c r="H28" t="s">
        <v>3222</v>
      </c>
      <c r="J28">
        <v>5</v>
      </c>
      <c r="K28" t="s">
        <v>3223</v>
      </c>
      <c r="P28" t="s">
        <v>3224</v>
      </c>
      <c r="Q28" t="s">
        <v>596</v>
      </c>
      <c r="R28" t="s">
        <v>3225</v>
      </c>
      <c r="S28" t="s">
        <v>3226</v>
      </c>
      <c r="V28" t="s">
        <v>3227</v>
      </c>
      <c r="W28" t="s">
        <v>600</v>
      </c>
      <c r="X28" t="s">
        <v>4080</v>
      </c>
      <c r="AD28" t="b">
        <v>1</v>
      </c>
      <c r="AE28" t="b">
        <v>1</v>
      </c>
      <c r="AF28" t="s">
        <v>4080</v>
      </c>
      <c r="AG28" t="s">
        <v>4643</v>
      </c>
      <c r="AH28">
        <v>24</v>
      </c>
      <c r="AI28" t="s">
        <v>3442</v>
      </c>
      <c r="AJ28" t="s">
        <v>4231</v>
      </c>
      <c r="AK28" s="3" t="s">
        <v>4136</v>
      </c>
      <c r="AL28" t="s">
        <v>4232</v>
      </c>
      <c r="AM28" t="s">
        <v>4163</v>
      </c>
      <c r="AN28" t="s">
        <v>4233</v>
      </c>
      <c r="AP28" t="s">
        <v>4233</v>
      </c>
      <c r="AQ28">
        <v>4</v>
      </c>
      <c r="AS28" t="s">
        <v>4137</v>
      </c>
      <c r="AU28" t="s">
        <v>4137</v>
      </c>
      <c r="AV28" t="s">
        <v>4141</v>
      </c>
      <c r="AW28" t="s">
        <v>4234</v>
      </c>
      <c r="AX28" t="b">
        <v>1</v>
      </c>
      <c r="AZ28" t="b">
        <v>1</v>
      </c>
      <c r="BA28" t="b">
        <v>1</v>
      </c>
      <c r="BB28" t="s">
        <v>4160</v>
      </c>
      <c r="BD28" t="s">
        <v>4160</v>
      </c>
      <c r="BE28" t="s">
        <v>4235</v>
      </c>
      <c r="BF28" t="s">
        <v>4080</v>
      </c>
    </row>
    <row r="29" spans="1:58" x14ac:dyDescent="0.25">
      <c r="A29">
        <v>5663821</v>
      </c>
      <c r="B29" t="s">
        <v>25</v>
      </c>
      <c r="C29" t="s">
        <v>3265</v>
      </c>
      <c r="D29" t="s">
        <v>45</v>
      </c>
      <c r="E29" t="s">
        <v>3266</v>
      </c>
      <c r="F29" t="s">
        <v>3267</v>
      </c>
      <c r="G29">
        <v>2010</v>
      </c>
      <c r="H29" t="s">
        <v>3268</v>
      </c>
      <c r="I29" t="s">
        <v>3269</v>
      </c>
      <c r="J29">
        <v>6</v>
      </c>
      <c r="O29" t="s">
        <v>654</v>
      </c>
      <c r="P29" t="s">
        <v>3270</v>
      </c>
      <c r="S29" t="s">
        <v>3271</v>
      </c>
      <c r="X29" t="s">
        <v>4080</v>
      </c>
      <c r="AD29" t="b">
        <v>1</v>
      </c>
      <c r="AE29" t="b">
        <v>1</v>
      </c>
      <c r="AF29" t="s">
        <v>4080</v>
      </c>
      <c r="AG29" t="s">
        <v>4644</v>
      </c>
      <c r="AH29">
        <v>25</v>
      </c>
      <c r="AI29" t="s">
        <v>3442</v>
      </c>
      <c r="AJ29" t="s">
        <v>4169</v>
      </c>
      <c r="AK29" t="s">
        <v>4143</v>
      </c>
      <c r="AL29" t="s">
        <v>4236</v>
      </c>
      <c r="AM29" t="s">
        <v>4163</v>
      </c>
      <c r="AN29">
        <v>48</v>
      </c>
      <c r="AO29">
        <v>16</v>
      </c>
      <c r="AP29">
        <v>64</v>
      </c>
      <c r="AQ29">
        <v>10</v>
      </c>
      <c r="AR29" t="s">
        <v>4171</v>
      </c>
      <c r="AS29" t="s">
        <v>4171</v>
      </c>
      <c r="AT29">
        <v>16</v>
      </c>
      <c r="AU29" t="s">
        <v>4171</v>
      </c>
      <c r="AV29" t="s">
        <v>4133</v>
      </c>
      <c r="AW29" t="s">
        <v>4237</v>
      </c>
      <c r="AX29" t="b">
        <v>1</v>
      </c>
      <c r="AY29" t="s">
        <v>4579</v>
      </c>
      <c r="AZ29" t="b">
        <v>1</v>
      </c>
      <c r="BA29" t="b">
        <v>0</v>
      </c>
      <c r="BB29" t="s">
        <v>4106</v>
      </c>
      <c r="BC29" t="s">
        <v>4238</v>
      </c>
      <c r="BD29" t="s">
        <v>4542</v>
      </c>
      <c r="BE29" t="s">
        <v>4239</v>
      </c>
      <c r="BF29" t="s">
        <v>4080</v>
      </c>
    </row>
    <row r="30" spans="1:58" x14ac:dyDescent="0.25">
      <c r="A30">
        <v>5210958</v>
      </c>
      <c r="B30" t="s">
        <v>25</v>
      </c>
      <c r="C30" t="s">
        <v>3293</v>
      </c>
      <c r="D30" t="s">
        <v>45</v>
      </c>
      <c r="E30" t="s">
        <v>3294</v>
      </c>
      <c r="F30" t="s">
        <v>3295</v>
      </c>
      <c r="G30">
        <v>2009</v>
      </c>
      <c r="H30" t="s">
        <v>3296</v>
      </c>
      <c r="I30" t="s">
        <v>3297</v>
      </c>
      <c r="J30">
        <v>6</v>
      </c>
      <c r="O30" t="s">
        <v>68</v>
      </c>
      <c r="P30" t="s">
        <v>3298</v>
      </c>
      <c r="S30" t="s">
        <v>3299</v>
      </c>
      <c r="X30" t="s">
        <v>4080</v>
      </c>
      <c r="AD30" t="b">
        <v>1</v>
      </c>
      <c r="AE30" t="b">
        <v>1</v>
      </c>
      <c r="AF30" t="s">
        <v>4080</v>
      </c>
      <c r="AG30" t="s">
        <v>4645</v>
      </c>
      <c r="AH30">
        <v>26</v>
      </c>
      <c r="AI30" t="s">
        <v>3442</v>
      </c>
      <c r="AJ30" t="s">
        <v>4169</v>
      </c>
      <c r="AK30" s="3" t="s">
        <v>4208</v>
      </c>
      <c r="AL30" t="s">
        <v>4240</v>
      </c>
      <c r="AM30" t="s">
        <v>4100</v>
      </c>
      <c r="AN30">
        <v>512</v>
      </c>
      <c r="AO30">
        <v>0</v>
      </c>
      <c r="AP30">
        <v>512</v>
      </c>
      <c r="AQ30">
        <v>32</v>
      </c>
      <c r="AR30" t="s">
        <v>4241</v>
      </c>
      <c r="AS30" t="s">
        <v>4102</v>
      </c>
      <c r="AT30">
        <v>32</v>
      </c>
      <c r="AU30" t="s">
        <v>4103</v>
      </c>
      <c r="AV30" t="s">
        <v>4242</v>
      </c>
      <c r="AW30" t="s">
        <v>4243</v>
      </c>
      <c r="AX30" t="b">
        <v>0</v>
      </c>
      <c r="AY30" t="s">
        <v>4208</v>
      </c>
      <c r="AZ30" t="s">
        <v>4244</v>
      </c>
      <c r="BF30" t="s">
        <v>4080</v>
      </c>
    </row>
    <row r="31" spans="1:58" x14ac:dyDescent="0.25">
      <c r="A31" s="4">
        <v>5210958</v>
      </c>
      <c r="B31" s="4" t="s">
        <v>25</v>
      </c>
      <c r="C31" s="4" t="s">
        <v>3293</v>
      </c>
      <c r="D31" s="4" t="s">
        <v>45</v>
      </c>
      <c r="E31" s="4" t="s">
        <v>3294</v>
      </c>
      <c r="F31" s="4" t="s">
        <v>3295</v>
      </c>
      <c r="G31" s="4">
        <v>2009</v>
      </c>
      <c r="H31" s="4" t="s">
        <v>3296</v>
      </c>
      <c r="I31" s="4" t="s">
        <v>3297</v>
      </c>
      <c r="J31" s="4">
        <v>6</v>
      </c>
      <c r="K31" s="4"/>
      <c r="L31" s="4"/>
      <c r="M31" s="4"/>
      <c r="N31" s="4"/>
      <c r="O31" s="4" t="s">
        <v>68</v>
      </c>
      <c r="P31" s="4" t="s">
        <v>3298</v>
      </c>
      <c r="Q31" s="4"/>
      <c r="R31" s="4"/>
      <c r="S31" s="4" t="s">
        <v>3299</v>
      </c>
      <c r="T31" s="4"/>
      <c r="U31" s="4"/>
      <c r="V31" s="4"/>
      <c r="W31" s="4"/>
      <c r="X31" s="4" t="s">
        <v>4080</v>
      </c>
      <c r="Y31" s="4"/>
      <c r="Z31" s="4"/>
      <c r="AA31" s="4"/>
      <c r="AB31" s="4"/>
      <c r="AC31" s="4"/>
      <c r="AD31" s="4" t="b">
        <v>1</v>
      </c>
      <c r="AE31" s="4" t="b">
        <v>1</v>
      </c>
      <c r="AF31" t="s">
        <v>4080</v>
      </c>
      <c r="AG31" t="s">
        <v>4645</v>
      </c>
      <c r="AH31" s="24">
        <v>26</v>
      </c>
      <c r="AI31" t="s">
        <v>3442</v>
      </c>
      <c r="AJ31" t="s">
        <v>4169</v>
      </c>
      <c r="AK31" s="3" t="s">
        <v>4143</v>
      </c>
      <c r="AL31" t="s">
        <v>4245</v>
      </c>
      <c r="AM31" t="s">
        <v>4111</v>
      </c>
      <c r="AN31">
        <v>48</v>
      </c>
      <c r="AO31">
        <v>16</v>
      </c>
      <c r="AP31">
        <v>64</v>
      </c>
      <c r="AQ31">
        <v>10</v>
      </c>
      <c r="AR31" t="s">
        <v>4171</v>
      </c>
      <c r="AS31" t="s">
        <v>4171</v>
      </c>
      <c r="AT31">
        <v>16</v>
      </c>
      <c r="AU31" t="s">
        <v>4171</v>
      </c>
      <c r="AV31" t="s">
        <v>4133</v>
      </c>
      <c r="AW31" t="s">
        <v>4243</v>
      </c>
      <c r="AX31" t="b">
        <v>0</v>
      </c>
      <c r="AY31" t="s">
        <v>4143</v>
      </c>
      <c r="AZ31" t="s">
        <v>4244</v>
      </c>
      <c r="BF31" t="s">
        <v>4080</v>
      </c>
    </row>
    <row r="32" spans="1:58" x14ac:dyDescent="0.25">
      <c r="A32">
        <v>6575497</v>
      </c>
      <c r="B32" t="s">
        <v>25</v>
      </c>
      <c r="C32" t="s">
        <v>3337</v>
      </c>
      <c r="D32" t="s">
        <v>45</v>
      </c>
      <c r="E32" t="s">
        <v>3338</v>
      </c>
      <c r="F32" t="s">
        <v>3339</v>
      </c>
      <c r="G32">
        <v>2013</v>
      </c>
      <c r="H32" t="s">
        <v>3340</v>
      </c>
      <c r="I32" t="s">
        <v>3341</v>
      </c>
      <c r="J32">
        <v>6</v>
      </c>
      <c r="O32" t="s">
        <v>42</v>
      </c>
      <c r="P32" s="1">
        <v>42887</v>
      </c>
      <c r="S32" t="s">
        <v>3342</v>
      </c>
      <c r="X32" t="s">
        <v>4080</v>
      </c>
      <c r="AD32" t="b">
        <v>1</v>
      </c>
      <c r="AE32" t="b">
        <v>1</v>
      </c>
      <c r="AF32" t="s">
        <v>4080</v>
      </c>
      <c r="AG32" t="s">
        <v>4646</v>
      </c>
      <c r="AH32">
        <v>27</v>
      </c>
      <c r="AI32" t="s">
        <v>3442</v>
      </c>
      <c r="AJ32" t="s">
        <v>4169</v>
      </c>
      <c r="AK32" s="3" t="s">
        <v>4143</v>
      </c>
      <c r="AL32" t="s">
        <v>4246</v>
      </c>
      <c r="AM32" t="s">
        <v>4111</v>
      </c>
      <c r="AN32">
        <v>48</v>
      </c>
      <c r="AO32">
        <v>0</v>
      </c>
      <c r="AP32">
        <v>48</v>
      </c>
      <c r="AQ32">
        <v>10</v>
      </c>
      <c r="AR32" t="s">
        <v>4171</v>
      </c>
      <c r="AS32" t="s">
        <v>4171</v>
      </c>
      <c r="AT32">
        <v>16</v>
      </c>
      <c r="AU32" t="s">
        <v>4171</v>
      </c>
      <c r="AV32" t="s">
        <v>4247</v>
      </c>
      <c r="AW32" t="s">
        <v>4248</v>
      </c>
      <c r="AX32" t="b">
        <v>0</v>
      </c>
      <c r="AY32" t="s">
        <v>4143</v>
      </c>
      <c r="BF32" t="s">
        <v>4080</v>
      </c>
    </row>
    <row r="33" spans="1:58" x14ac:dyDescent="0.25">
      <c r="A33">
        <v>5678449</v>
      </c>
      <c r="B33" t="s">
        <v>25</v>
      </c>
      <c r="C33" t="s">
        <v>3357</v>
      </c>
      <c r="D33" t="s">
        <v>45</v>
      </c>
      <c r="E33" t="s">
        <v>3358</v>
      </c>
      <c r="F33" t="s">
        <v>3359</v>
      </c>
      <c r="G33">
        <v>2010</v>
      </c>
      <c r="H33" t="s">
        <v>3360</v>
      </c>
      <c r="I33" t="s">
        <v>3361</v>
      </c>
      <c r="J33">
        <v>6</v>
      </c>
      <c r="O33" t="s">
        <v>654</v>
      </c>
      <c r="P33" s="1">
        <v>42948</v>
      </c>
      <c r="S33" t="s">
        <v>3362</v>
      </c>
      <c r="X33" t="s">
        <v>4080</v>
      </c>
      <c r="AD33" t="b">
        <v>1</v>
      </c>
      <c r="AE33" t="b">
        <v>1</v>
      </c>
      <c r="AF33" t="s">
        <v>4080</v>
      </c>
      <c r="AG33" t="s">
        <v>4647</v>
      </c>
      <c r="AH33">
        <v>28</v>
      </c>
      <c r="AI33" t="s">
        <v>3442</v>
      </c>
      <c r="AJ33" t="s">
        <v>4169</v>
      </c>
      <c r="AK33" s="3" t="s">
        <v>4143</v>
      </c>
      <c r="AL33" t="s">
        <v>4249</v>
      </c>
      <c r="AM33" t="s">
        <v>4100</v>
      </c>
      <c r="AN33">
        <v>192</v>
      </c>
      <c r="AO33">
        <v>0</v>
      </c>
      <c r="AP33">
        <v>192</v>
      </c>
      <c r="AQ33">
        <v>96</v>
      </c>
      <c r="AR33" t="s">
        <v>4250</v>
      </c>
      <c r="AS33" t="s">
        <v>4250</v>
      </c>
      <c r="AT33">
        <v>32</v>
      </c>
      <c r="AU33" t="s">
        <v>4250</v>
      </c>
      <c r="AV33" t="s">
        <v>4189</v>
      </c>
      <c r="AW33" t="s">
        <v>4251</v>
      </c>
      <c r="AX33" t="b">
        <v>0</v>
      </c>
      <c r="AY33" t="s">
        <v>4252</v>
      </c>
      <c r="BF33" t="s">
        <v>4080</v>
      </c>
    </row>
    <row r="34" spans="1:58" x14ac:dyDescent="0.25">
      <c r="A34">
        <v>5492692</v>
      </c>
      <c r="B34" t="s">
        <v>25</v>
      </c>
      <c r="C34" t="s">
        <v>3382</v>
      </c>
      <c r="D34" t="s">
        <v>27</v>
      </c>
      <c r="E34" t="s">
        <v>3383</v>
      </c>
      <c r="F34" t="s">
        <v>3384</v>
      </c>
      <c r="G34">
        <v>2011</v>
      </c>
      <c r="H34" t="s">
        <v>3385</v>
      </c>
      <c r="I34" t="s">
        <v>3386</v>
      </c>
      <c r="J34">
        <v>7</v>
      </c>
      <c r="L34" t="s">
        <v>40</v>
      </c>
      <c r="M34">
        <v>37</v>
      </c>
      <c r="N34">
        <v>4</v>
      </c>
      <c r="O34" t="s">
        <v>430</v>
      </c>
      <c r="P34" s="2" t="s">
        <v>3387</v>
      </c>
      <c r="X34" t="s">
        <v>4080</v>
      </c>
      <c r="AD34" t="b">
        <v>1</v>
      </c>
      <c r="AE34" t="b">
        <v>1</v>
      </c>
      <c r="AF34" t="s">
        <v>4080</v>
      </c>
      <c r="AG34" t="s">
        <v>4648</v>
      </c>
      <c r="AH34">
        <v>29</v>
      </c>
      <c r="AI34" t="s">
        <v>4253</v>
      </c>
      <c r="AJ34" t="s">
        <v>4254</v>
      </c>
      <c r="AK34" s="3" t="s">
        <v>4119</v>
      </c>
      <c r="AL34" t="s">
        <v>4255</v>
      </c>
      <c r="AM34" t="s">
        <v>4163</v>
      </c>
      <c r="AN34">
        <v>128</v>
      </c>
      <c r="AO34">
        <v>4</v>
      </c>
      <c r="AP34">
        <v>132</v>
      </c>
      <c r="AQ34">
        <v>4</v>
      </c>
      <c r="AR34" t="s">
        <v>4130</v>
      </c>
      <c r="AS34" t="s">
        <v>4131</v>
      </c>
      <c r="AT34">
        <v>8</v>
      </c>
      <c r="AU34" t="s">
        <v>4132</v>
      </c>
      <c r="AV34" t="s">
        <v>4256</v>
      </c>
      <c r="AW34" t="s">
        <v>4134</v>
      </c>
      <c r="AX34" t="b">
        <v>1</v>
      </c>
      <c r="AZ34" t="b">
        <v>1</v>
      </c>
      <c r="BA34" t="b">
        <v>1</v>
      </c>
      <c r="BB34" t="s">
        <v>4126</v>
      </c>
      <c r="BD34" t="s">
        <v>4540</v>
      </c>
      <c r="BE34" t="s">
        <v>4160</v>
      </c>
      <c r="BF34" t="s">
        <v>4080</v>
      </c>
    </row>
    <row r="35" spans="1:58" x14ac:dyDescent="0.25">
      <c r="A35" t="s">
        <v>3551</v>
      </c>
      <c r="B35" t="s">
        <v>54</v>
      </c>
      <c r="C35" t="s">
        <v>3552</v>
      </c>
      <c r="D35" t="s">
        <v>80</v>
      </c>
      <c r="E35" t="s">
        <v>3553</v>
      </c>
      <c r="F35" t="s">
        <v>3554</v>
      </c>
      <c r="G35">
        <v>2013</v>
      </c>
      <c r="H35" t="s">
        <v>3555</v>
      </c>
      <c r="J35">
        <v>5</v>
      </c>
      <c r="K35" t="s">
        <v>3885</v>
      </c>
      <c r="P35" s="1" t="s">
        <v>3886</v>
      </c>
      <c r="Q35" t="s">
        <v>86</v>
      </c>
      <c r="R35" t="s">
        <v>3887</v>
      </c>
      <c r="S35" t="s">
        <v>3888</v>
      </c>
      <c r="V35" t="s">
        <v>3889</v>
      </c>
      <c r="W35" t="s">
        <v>90</v>
      </c>
      <c r="X35" t="s">
        <v>4080</v>
      </c>
      <c r="AD35" t="b">
        <v>1</v>
      </c>
      <c r="AE35" t="b">
        <v>1</v>
      </c>
      <c r="AF35" t="s">
        <v>4080</v>
      </c>
      <c r="AG35" t="s">
        <v>4649</v>
      </c>
      <c r="AH35">
        <v>30</v>
      </c>
      <c r="AI35" t="s">
        <v>3442</v>
      </c>
      <c r="AJ35" t="s">
        <v>4169</v>
      </c>
      <c r="AK35" s="3" t="s">
        <v>4143</v>
      </c>
      <c r="AL35" t="s">
        <v>4257</v>
      </c>
      <c r="AM35" t="s">
        <v>4100</v>
      </c>
      <c r="AN35">
        <v>128</v>
      </c>
      <c r="AO35">
        <v>80</v>
      </c>
      <c r="AP35">
        <v>208</v>
      </c>
      <c r="AQ35">
        <v>96</v>
      </c>
      <c r="AR35" t="s">
        <v>4258</v>
      </c>
      <c r="AS35" t="s">
        <v>4102</v>
      </c>
      <c r="AT35">
        <v>32</v>
      </c>
      <c r="AU35" t="s">
        <v>4103</v>
      </c>
      <c r="AV35" t="s">
        <v>4259</v>
      </c>
      <c r="AW35" t="s">
        <v>4260</v>
      </c>
      <c r="AX35" t="b">
        <v>0</v>
      </c>
      <c r="AY35" t="s">
        <v>4143</v>
      </c>
      <c r="BF35" t="s">
        <v>4080</v>
      </c>
    </row>
    <row r="36" spans="1:58" x14ac:dyDescent="0.25">
      <c r="A36" t="s">
        <v>3625</v>
      </c>
      <c r="B36" t="s">
        <v>186</v>
      </c>
      <c r="C36" t="s">
        <v>3626</v>
      </c>
      <c r="D36" t="s">
        <v>1116</v>
      </c>
      <c r="E36" t="s">
        <v>3627</v>
      </c>
      <c r="F36" t="s">
        <v>3628</v>
      </c>
      <c r="G36">
        <v>2017</v>
      </c>
      <c r="H36" t="s">
        <v>3629</v>
      </c>
      <c r="J36">
        <v>10</v>
      </c>
      <c r="L36" t="s">
        <v>3922</v>
      </c>
      <c r="M36">
        <v>56</v>
      </c>
      <c r="R36" t="s">
        <v>3923</v>
      </c>
      <c r="X36" t="s">
        <v>4080</v>
      </c>
      <c r="AD36" t="b">
        <v>1</v>
      </c>
      <c r="AE36" t="b">
        <v>1</v>
      </c>
      <c r="AF36" t="s">
        <v>4080</v>
      </c>
      <c r="AG36" t="s">
        <v>4650</v>
      </c>
      <c r="AH36">
        <v>31</v>
      </c>
      <c r="AI36" t="s">
        <v>3442</v>
      </c>
      <c r="AJ36" t="s">
        <v>4169</v>
      </c>
      <c r="AK36" s="3" t="s">
        <v>4143</v>
      </c>
      <c r="AL36" t="s">
        <v>4202</v>
      </c>
      <c r="AM36" t="s">
        <v>4163</v>
      </c>
      <c r="AN36" t="s">
        <v>4137</v>
      </c>
      <c r="AP36" t="s">
        <v>4137</v>
      </c>
      <c r="AQ36" t="s">
        <v>4137</v>
      </c>
      <c r="AR36" t="s">
        <v>4137</v>
      </c>
      <c r="AS36" t="s">
        <v>4137</v>
      </c>
      <c r="AU36" t="s">
        <v>4137</v>
      </c>
      <c r="AV36" t="s">
        <v>4546</v>
      </c>
      <c r="AW36" t="s">
        <v>4261</v>
      </c>
      <c r="AX36" t="b">
        <v>0</v>
      </c>
      <c r="BF36" t="s">
        <v>4080</v>
      </c>
    </row>
    <row r="37" spans="1:58" x14ac:dyDescent="0.25">
      <c r="A37">
        <v>4416802</v>
      </c>
      <c r="B37" t="s">
        <v>25</v>
      </c>
      <c r="C37" t="s">
        <v>3642</v>
      </c>
      <c r="D37" t="s">
        <v>45</v>
      </c>
      <c r="E37" t="s">
        <v>3643</v>
      </c>
      <c r="F37" t="s">
        <v>3644</v>
      </c>
      <c r="G37">
        <v>2007</v>
      </c>
      <c r="H37" t="s">
        <v>3645</v>
      </c>
      <c r="I37" t="s">
        <v>3646</v>
      </c>
      <c r="J37">
        <v>6</v>
      </c>
      <c r="O37" t="s">
        <v>472</v>
      </c>
      <c r="P37" t="s">
        <v>3930</v>
      </c>
      <c r="S37" t="s">
        <v>3931</v>
      </c>
      <c r="X37" t="s">
        <v>4080</v>
      </c>
      <c r="AD37" t="b">
        <v>1</v>
      </c>
      <c r="AE37" t="b">
        <v>1</v>
      </c>
      <c r="AF37" t="s">
        <v>4080</v>
      </c>
      <c r="AG37" t="s">
        <v>4651</v>
      </c>
      <c r="AH37">
        <v>32</v>
      </c>
      <c r="AI37" t="s">
        <v>4161</v>
      </c>
      <c r="AJ37" t="s">
        <v>4262</v>
      </c>
      <c r="AK37" t="s">
        <v>4263</v>
      </c>
      <c r="AL37" t="s">
        <v>4264</v>
      </c>
      <c r="AM37" t="s">
        <v>4111</v>
      </c>
      <c r="AN37">
        <v>48</v>
      </c>
      <c r="AO37">
        <v>0</v>
      </c>
      <c r="AP37">
        <v>48</v>
      </c>
      <c r="AQ37">
        <v>10</v>
      </c>
      <c r="AR37" t="s">
        <v>4171</v>
      </c>
      <c r="AS37" t="s">
        <v>4171</v>
      </c>
      <c r="AT37">
        <v>16</v>
      </c>
      <c r="AU37" t="s">
        <v>4171</v>
      </c>
      <c r="AV37" t="s">
        <v>4265</v>
      </c>
      <c r="AW37" t="s">
        <v>4459</v>
      </c>
      <c r="AX37" t="b">
        <v>1</v>
      </c>
      <c r="AZ37" t="b">
        <v>1</v>
      </c>
      <c r="BA37" t="b">
        <v>1</v>
      </c>
      <c r="BB37" t="s">
        <v>4126</v>
      </c>
      <c r="BD37" t="s">
        <v>4160</v>
      </c>
      <c r="BE37" t="s">
        <v>4160</v>
      </c>
      <c r="BF37" t="s">
        <v>4080</v>
      </c>
    </row>
    <row r="38" spans="1:58" x14ac:dyDescent="0.25">
      <c r="A38">
        <v>4755269</v>
      </c>
      <c r="B38" t="s">
        <v>25</v>
      </c>
      <c r="C38" t="s">
        <v>3697</v>
      </c>
      <c r="D38" t="s">
        <v>45</v>
      </c>
      <c r="E38" t="s">
        <v>3698</v>
      </c>
      <c r="F38" t="s">
        <v>3699</v>
      </c>
      <c r="G38">
        <v>2008</v>
      </c>
      <c r="H38" t="s">
        <v>3700</v>
      </c>
      <c r="I38" t="s">
        <v>3701</v>
      </c>
      <c r="J38">
        <v>6</v>
      </c>
      <c r="M38">
        <v>2</v>
      </c>
      <c r="O38" t="s">
        <v>124</v>
      </c>
      <c r="P38" t="s">
        <v>3964</v>
      </c>
      <c r="S38" t="s">
        <v>3965</v>
      </c>
      <c r="X38" t="s">
        <v>4080</v>
      </c>
      <c r="AD38" t="b">
        <v>1</v>
      </c>
      <c r="AE38" t="b">
        <v>1</v>
      </c>
      <c r="AF38" t="s">
        <v>4080</v>
      </c>
      <c r="AG38" t="s">
        <v>4652</v>
      </c>
      <c r="AH38">
        <v>33</v>
      </c>
      <c r="AI38" t="s">
        <v>3442</v>
      </c>
      <c r="AJ38" t="s">
        <v>4543</v>
      </c>
      <c r="AK38" s="3" t="s">
        <v>4109</v>
      </c>
      <c r="AL38" t="s">
        <v>4266</v>
      </c>
      <c r="AM38" t="s">
        <v>4160</v>
      </c>
      <c r="AN38" t="s">
        <v>4137</v>
      </c>
      <c r="AP38" t="s">
        <v>4137</v>
      </c>
      <c r="AQ38" t="s">
        <v>4137</v>
      </c>
      <c r="AR38" t="s">
        <v>4137</v>
      </c>
      <c r="AS38" t="s">
        <v>4137</v>
      </c>
      <c r="AU38" t="s">
        <v>4137</v>
      </c>
      <c r="AV38" t="s">
        <v>4189</v>
      </c>
      <c r="AW38" t="s">
        <v>4267</v>
      </c>
      <c r="AX38" t="b">
        <v>0</v>
      </c>
      <c r="BF38" t="s">
        <v>4080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filterMode="1"/>
  <dimension ref="A2:E124"/>
  <sheetViews>
    <sheetView workbookViewId="0"/>
  </sheetViews>
  <sheetFormatPr defaultRowHeight="15" x14ac:dyDescent="0.25"/>
  <cols>
    <col min="2" max="2" width="39" bestFit="1" customWidth="1"/>
    <col min="3" max="3" width="8.85546875" customWidth="1"/>
    <col min="4" max="4" width="104.28515625" bestFit="1" customWidth="1"/>
  </cols>
  <sheetData>
    <row r="2" spans="2:4" ht="20.25" thickBot="1" x14ac:dyDescent="0.35">
      <c r="B2" s="10" t="s">
        <v>4317</v>
      </c>
      <c r="C2" s="10"/>
      <c r="D2" s="10"/>
    </row>
    <row r="3" spans="2:4" ht="15.75" thickTop="1" x14ac:dyDescent="0.25"/>
    <row r="4" spans="2:4" ht="15.75" thickBot="1" x14ac:dyDescent="0.3">
      <c r="B4" s="16" t="s">
        <v>4318</v>
      </c>
      <c r="C4" s="17" t="s">
        <v>4320</v>
      </c>
      <c r="D4" s="16" t="s">
        <v>4321</v>
      </c>
    </row>
    <row r="5" spans="2:4" x14ac:dyDescent="0.25">
      <c r="B5" t="s">
        <v>3442</v>
      </c>
      <c r="C5">
        <v>19</v>
      </c>
      <c r="D5" t="s">
        <v>4560</v>
      </c>
    </row>
    <row r="6" spans="2:4" x14ac:dyDescent="0.25">
      <c r="B6" t="s">
        <v>4117</v>
      </c>
      <c r="C6">
        <v>4</v>
      </c>
      <c r="D6" t="s">
        <v>4322</v>
      </c>
    </row>
    <row r="7" spans="2:4" x14ac:dyDescent="0.25">
      <c r="B7" t="s">
        <v>4323</v>
      </c>
      <c r="C7">
        <v>3</v>
      </c>
      <c r="D7" t="s">
        <v>4324</v>
      </c>
    </row>
    <row r="8" spans="2:4" x14ac:dyDescent="0.25">
      <c r="B8" t="s">
        <v>4161</v>
      </c>
      <c r="C8">
        <v>2</v>
      </c>
      <c r="D8" t="s">
        <v>4325</v>
      </c>
    </row>
    <row r="9" spans="2:4" x14ac:dyDescent="0.25">
      <c r="B9" t="s">
        <v>4096</v>
      </c>
      <c r="C9">
        <v>1</v>
      </c>
      <c r="D9" t="s">
        <v>4326</v>
      </c>
    </row>
    <row r="10" spans="2:4" x14ac:dyDescent="0.25">
      <c r="B10" t="s">
        <v>4155</v>
      </c>
      <c r="C10">
        <v>1</v>
      </c>
      <c r="D10" t="s">
        <v>4327</v>
      </c>
    </row>
    <row r="11" spans="2:4" x14ac:dyDescent="0.25">
      <c r="B11" t="s">
        <v>4184</v>
      </c>
      <c r="C11">
        <v>1</v>
      </c>
      <c r="D11" t="s">
        <v>4328</v>
      </c>
    </row>
    <row r="12" spans="2:4" x14ac:dyDescent="0.25">
      <c r="B12" t="s">
        <v>4253</v>
      </c>
      <c r="C12">
        <v>1</v>
      </c>
      <c r="D12" t="s">
        <v>4329</v>
      </c>
    </row>
    <row r="13" spans="2:4" x14ac:dyDescent="0.25">
      <c r="B13" t="s">
        <v>4149</v>
      </c>
      <c r="C13">
        <v>1</v>
      </c>
      <c r="D13" t="s">
        <v>4368</v>
      </c>
    </row>
    <row r="15" spans="2:4" x14ac:dyDescent="0.25">
      <c r="B15" t="s">
        <v>4450</v>
      </c>
    </row>
    <row r="17" spans="2:4" ht="15.75" thickBot="1" x14ac:dyDescent="0.3">
      <c r="B17" s="16" t="s">
        <v>4318</v>
      </c>
      <c r="C17" s="17" t="s">
        <v>4320</v>
      </c>
      <c r="D17" s="17" t="s">
        <v>4412</v>
      </c>
    </row>
    <row r="18" spans="2:4" x14ac:dyDescent="0.25">
      <c r="B18" t="s">
        <v>3442</v>
      </c>
      <c r="C18">
        <v>19</v>
      </c>
      <c r="D18" s="9">
        <f>C18/SUM($C$18:$C$22)</f>
        <v>0.59375</v>
      </c>
    </row>
    <row r="19" spans="2:4" x14ac:dyDescent="0.25">
      <c r="B19" t="s">
        <v>4117</v>
      </c>
      <c r="C19">
        <v>4</v>
      </c>
      <c r="D19" s="9">
        <f t="shared" ref="D19:D22" si="0">C19/SUM($C$18:$C$22)</f>
        <v>0.125</v>
      </c>
    </row>
    <row r="20" spans="2:4" x14ac:dyDescent="0.25">
      <c r="B20" t="s">
        <v>4323</v>
      </c>
      <c r="C20">
        <v>3</v>
      </c>
      <c r="D20" s="9">
        <f t="shared" si="0"/>
        <v>9.375E-2</v>
      </c>
    </row>
    <row r="21" spans="2:4" x14ac:dyDescent="0.25">
      <c r="B21" t="s">
        <v>4161</v>
      </c>
      <c r="C21">
        <v>2</v>
      </c>
      <c r="D21" s="9">
        <f t="shared" si="0"/>
        <v>6.25E-2</v>
      </c>
    </row>
    <row r="22" spans="2:4" x14ac:dyDescent="0.25">
      <c r="B22" t="s">
        <v>4331</v>
      </c>
      <c r="C22">
        <v>4</v>
      </c>
      <c r="D22" s="9">
        <f t="shared" si="0"/>
        <v>0.125</v>
      </c>
    </row>
    <row r="24" spans="2:4" ht="20.25" thickBot="1" x14ac:dyDescent="0.35">
      <c r="B24" s="10" t="s">
        <v>4332</v>
      </c>
      <c r="C24" s="10"/>
      <c r="D24" s="10"/>
    </row>
    <row r="25" spans="2:4" ht="15.75" thickTop="1" x14ac:dyDescent="0.25"/>
    <row r="26" spans="2:4" ht="15.75" thickBot="1" x14ac:dyDescent="0.3">
      <c r="B26" s="16" t="s">
        <v>4333</v>
      </c>
      <c r="C26" s="17" t="s">
        <v>4320</v>
      </c>
      <c r="D26" s="16" t="s">
        <v>4321</v>
      </c>
    </row>
    <row r="27" spans="2:4" x14ac:dyDescent="0.25">
      <c r="B27" t="s">
        <v>4108</v>
      </c>
      <c r="C27">
        <v>25</v>
      </c>
      <c r="D27" t="s">
        <v>4561</v>
      </c>
    </row>
    <row r="28" spans="2:4" x14ac:dyDescent="0.25">
      <c r="B28" t="s">
        <v>4334</v>
      </c>
      <c r="C28">
        <v>12</v>
      </c>
      <c r="D28" t="s">
        <v>4335</v>
      </c>
    </row>
    <row r="29" spans="2:4" x14ac:dyDescent="0.25">
      <c r="B29" t="s">
        <v>4336</v>
      </c>
      <c r="C29">
        <v>4</v>
      </c>
      <c r="D29" t="s">
        <v>4562</v>
      </c>
    </row>
    <row r="30" spans="2:4" x14ac:dyDescent="0.25">
      <c r="B30" t="s">
        <v>4337</v>
      </c>
      <c r="C30">
        <v>2</v>
      </c>
      <c r="D30" t="s">
        <v>4338</v>
      </c>
    </row>
    <row r="31" spans="2:4" x14ac:dyDescent="0.25">
      <c r="B31" t="s">
        <v>4262</v>
      </c>
      <c r="C31">
        <v>2</v>
      </c>
      <c r="D31" t="s">
        <v>4563</v>
      </c>
    </row>
    <row r="32" spans="2:4" x14ac:dyDescent="0.25">
      <c r="B32" t="s">
        <v>4204</v>
      </c>
      <c r="C32">
        <v>2</v>
      </c>
      <c r="D32" t="s">
        <v>4564</v>
      </c>
    </row>
    <row r="33" spans="2:4" x14ac:dyDescent="0.25">
      <c r="B33" t="s">
        <v>4543</v>
      </c>
      <c r="C33">
        <v>2</v>
      </c>
      <c r="D33" t="s">
        <v>4565</v>
      </c>
    </row>
    <row r="34" spans="2:4" x14ac:dyDescent="0.25">
      <c r="B34" t="s">
        <v>4339</v>
      </c>
      <c r="C34">
        <v>1</v>
      </c>
      <c r="D34" t="s">
        <v>4326</v>
      </c>
    </row>
    <row r="35" spans="2:4" x14ac:dyDescent="0.25">
      <c r="B35" t="s">
        <v>4340</v>
      </c>
      <c r="C35">
        <v>1</v>
      </c>
      <c r="D35" t="s">
        <v>4341</v>
      </c>
    </row>
    <row r="36" spans="2:4" x14ac:dyDescent="0.25">
      <c r="B36" t="s">
        <v>4342</v>
      </c>
      <c r="C36">
        <v>1</v>
      </c>
      <c r="D36" t="s">
        <v>4343</v>
      </c>
    </row>
    <row r="37" spans="2:4" x14ac:dyDescent="0.25">
      <c r="B37" t="s">
        <v>4193</v>
      </c>
      <c r="C37">
        <v>1</v>
      </c>
      <c r="D37" t="s">
        <v>4344</v>
      </c>
    </row>
    <row r="38" spans="2:4" x14ac:dyDescent="0.25">
      <c r="B38" t="s">
        <v>4345</v>
      </c>
      <c r="C38">
        <v>1</v>
      </c>
      <c r="D38" t="s">
        <v>4346</v>
      </c>
    </row>
    <row r="39" spans="2:4" x14ac:dyDescent="0.25">
      <c r="B39" t="s">
        <v>4231</v>
      </c>
      <c r="C39">
        <v>1</v>
      </c>
      <c r="D39" t="s">
        <v>4347</v>
      </c>
    </row>
    <row r="40" spans="2:4" x14ac:dyDescent="0.25">
      <c r="B40" t="s">
        <v>4348</v>
      </c>
      <c r="C40">
        <v>1</v>
      </c>
      <c r="D40" t="s">
        <v>4329</v>
      </c>
    </row>
    <row r="42" spans="2:4" x14ac:dyDescent="0.25">
      <c r="B42" t="s">
        <v>4450</v>
      </c>
    </row>
    <row r="44" spans="2:4" ht="15.75" thickBot="1" x14ac:dyDescent="0.3">
      <c r="B44" s="16" t="s">
        <v>4333</v>
      </c>
      <c r="C44" s="17" t="s">
        <v>4320</v>
      </c>
      <c r="D44" s="17" t="s">
        <v>4412</v>
      </c>
    </row>
    <row r="45" spans="2:4" x14ac:dyDescent="0.25">
      <c r="B45" t="s">
        <v>4108</v>
      </c>
      <c r="C45">
        <v>25</v>
      </c>
      <c r="D45" s="9">
        <f>C45/SUM($C$45:$C$52)</f>
        <v>0.44642857142857145</v>
      </c>
    </row>
    <row r="46" spans="2:4" x14ac:dyDescent="0.25">
      <c r="B46" t="s">
        <v>4334</v>
      </c>
      <c r="C46">
        <v>12</v>
      </c>
      <c r="D46" s="9">
        <f t="shared" ref="D46:D52" si="1">C46/SUM($C$45:$C$52)</f>
        <v>0.21428571428571427</v>
      </c>
    </row>
    <row r="47" spans="2:4" x14ac:dyDescent="0.25">
      <c r="B47" t="s">
        <v>4336</v>
      </c>
      <c r="C47">
        <v>4</v>
      </c>
      <c r="D47" s="9">
        <f t="shared" si="1"/>
        <v>7.1428571428571425E-2</v>
      </c>
    </row>
    <row r="48" spans="2:4" x14ac:dyDescent="0.25">
      <c r="B48" t="s">
        <v>4337</v>
      </c>
      <c r="C48">
        <v>2</v>
      </c>
      <c r="D48" s="9">
        <f t="shared" si="1"/>
        <v>3.5714285714285712E-2</v>
      </c>
    </row>
    <row r="49" spans="2:4" x14ac:dyDescent="0.25">
      <c r="B49" t="s">
        <v>4262</v>
      </c>
      <c r="C49">
        <v>2</v>
      </c>
      <c r="D49" s="9">
        <f t="shared" si="1"/>
        <v>3.5714285714285712E-2</v>
      </c>
    </row>
    <row r="50" spans="2:4" x14ac:dyDescent="0.25">
      <c r="B50" t="s">
        <v>4204</v>
      </c>
      <c r="C50">
        <v>2</v>
      </c>
      <c r="D50" s="9">
        <f t="shared" si="1"/>
        <v>3.5714285714285712E-2</v>
      </c>
    </row>
    <row r="51" spans="2:4" x14ac:dyDescent="0.25">
      <c r="B51" t="s">
        <v>4543</v>
      </c>
      <c r="C51">
        <v>2</v>
      </c>
      <c r="D51" s="9">
        <f t="shared" si="1"/>
        <v>3.5714285714285712E-2</v>
      </c>
    </row>
    <row r="52" spans="2:4" x14ac:dyDescent="0.25">
      <c r="B52" t="s">
        <v>4331</v>
      </c>
      <c r="C52">
        <v>7</v>
      </c>
      <c r="D52" s="9">
        <f t="shared" si="1"/>
        <v>0.125</v>
      </c>
    </row>
    <row r="54" spans="2:4" ht="20.25" thickBot="1" x14ac:dyDescent="0.35">
      <c r="B54" s="10" t="s">
        <v>4085</v>
      </c>
      <c r="C54" s="10"/>
      <c r="D54" s="10"/>
    </row>
    <row r="55" spans="2:4" ht="15.75" thickTop="1" x14ac:dyDescent="0.25"/>
    <row r="56" spans="2:4" ht="15.75" thickBot="1" x14ac:dyDescent="0.3">
      <c r="B56" s="16" t="s">
        <v>4349</v>
      </c>
      <c r="C56" s="17" t="s">
        <v>4320</v>
      </c>
      <c r="D56" s="16" t="s">
        <v>4321</v>
      </c>
    </row>
    <row r="57" spans="2:4" x14ac:dyDescent="0.25">
      <c r="B57" t="s">
        <v>4143</v>
      </c>
      <c r="C57">
        <v>9</v>
      </c>
      <c r="D57" t="s">
        <v>4350</v>
      </c>
    </row>
    <row r="58" spans="2:4" x14ac:dyDescent="0.25">
      <c r="B58" t="s">
        <v>4119</v>
      </c>
      <c r="C58">
        <v>8</v>
      </c>
      <c r="D58" t="s">
        <v>4351</v>
      </c>
    </row>
    <row r="59" spans="2:4" x14ac:dyDescent="0.25">
      <c r="B59" t="s">
        <v>4109</v>
      </c>
      <c r="C59">
        <v>6</v>
      </c>
      <c r="D59" t="s">
        <v>4566</v>
      </c>
    </row>
    <row r="60" spans="2:4" x14ac:dyDescent="0.25">
      <c r="B60" t="s">
        <v>4150</v>
      </c>
      <c r="C60">
        <v>3</v>
      </c>
      <c r="D60" t="s">
        <v>4567</v>
      </c>
    </row>
    <row r="61" spans="2:4" x14ac:dyDescent="0.25">
      <c r="B61" t="s">
        <v>4136</v>
      </c>
      <c r="C61">
        <v>2</v>
      </c>
      <c r="D61" t="s">
        <v>4352</v>
      </c>
    </row>
    <row r="62" spans="2:4" x14ac:dyDescent="0.25">
      <c r="B62" t="s">
        <v>4208</v>
      </c>
      <c r="C62">
        <v>2</v>
      </c>
      <c r="D62" t="s">
        <v>4353</v>
      </c>
    </row>
    <row r="63" spans="2:4" x14ac:dyDescent="0.25">
      <c r="B63" t="s">
        <v>4098</v>
      </c>
      <c r="C63">
        <v>1</v>
      </c>
      <c r="D63" t="s">
        <v>4326</v>
      </c>
    </row>
    <row r="64" spans="2:4" x14ac:dyDescent="0.25">
      <c r="B64" t="s">
        <v>4162</v>
      </c>
      <c r="C64">
        <v>1</v>
      </c>
      <c r="D64" t="s">
        <v>4354</v>
      </c>
    </row>
    <row r="65" spans="2:4" x14ac:dyDescent="0.25">
      <c r="B65" t="s">
        <v>4174</v>
      </c>
      <c r="C65">
        <v>1</v>
      </c>
      <c r="D65" t="s">
        <v>4343</v>
      </c>
    </row>
    <row r="66" spans="2:4" x14ac:dyDescent="0.25">
      <c r="B66" t="s">
        <v>4202</v>
      </c>
      <c r="C66">
        <v>1</v>
      </c>
      <c r="D66" t="s">
        <v>4355</v>
      </c>
    </row>
    <row r="67" spans="2:4" x14ac:dyDescent="0.25">
      <c r="B67" t="s">
        <v>4225</v>
      </c>
      <c r="C67">
        <v>1</v>
      </c>
      <c r="D67" t="s">
        <v>4356</v>
      </c>
    </row>
    <row r="69" spans="2:4" x14ac:dyDescent="0.25">
      <c r="B69" t="s">
        <v>4450</v>
      </c>
    </row>
    <row r="71" spans="2:4" ht="15.75" thickBot="1" x14ac:dyDescent="0.3">
      <c r="B71" s="16" t="s">
        <v>4349</v>
      </c>
      <c r="C71" s="17" t="s">
        <v>4320</v>
      </c>
      <c r="D71" s="25" t="s">
        <v>4552</v>
      </c>
    </row>
    <row r="72" spans="2:4" x14ac:dyDescent="0.25">
      <c r="B72" t="s">
        <v>4143</v>
      </c>
      <c r="C72">
        <v>9</v>
      </c>
      <c r="D72" s="22">
        <f t="shared" ref="D72:D78" si="2">C72/SUM($C$72:$C$78)</f>
        <v>0.25714285714285712</v>
      </c>
    </row>
    <row r="73" spans="2:4" x14ac:dyDescent="0.25">
      <c r="B73" t="s">
        <v>4119</v>
      </c>
      <c r="C73">
        <v>8</v>
      </c>
      <c r="D73" s="22">
        <f t="shared" si="2"/>
        <v>0.22857142857142856</v>
      </c>
    </row>
    <row r="74" spans="2:4" x14ac:dyDescent="0.25">
      <c r="B74" t="s">
        <v>4109</v>
      </c>
      <c r="C74">
        <v>6</v>
      </c>
      <c r="D74" s="22">
        <f t="shared" si="2"/>
        <v>0.17142857142857143</v>
      </c>
    </row>
    <row r="75" spans="2:4" x14ac:dyDescent="0.25">
      <c r="B75" t="s">
        <v>4150</v>
      </c>
      <c r="C75">
        <v>3</v>
      </c>
      <c r="D75" s="22">
        <f t="shared" si="2"/>
        <v>8.5714285714285715E-2</v>
      </c>
    </row>
    <row r="76" spans="2:4" x14ac:dyDescent="0.25">
      <c r="B76" t="s">
        <v>4136</v>
      </c>
      <c r="C76">
        <v>2</v>
      </c>
      <c r="D76" s="22">
        <f t="shared" si="2"/>
        <v>5.7142857142857141E-2</v>
      </c>
    </row>
    <row r="77" spans="2:4" x14ac:dyDescent="0.25">
      <c r="B77" t="s">
        <v>4208</v>
      </c>
      <c r="C77">
        <v>2</v>
      </c>
      <c r="D77" s="22">
        <f t="shared" si="2"/>
        <v>5.7142857142857141E-2</v>
      </c>
    </row>
    <row r="78" spans="2:4" x14ac:dyDescent="0.25">
      <c r="B78" t="s">
        <v>4331</v>
      </c>
      <c r="C78">
        <v>5</v>
      </c>
      <c r="D78" s="22">
        <f t="shared" si="2"/>
        <v>0.14285714285714285</v>
      </c>
    </row>
    <row r="80" spans="2:4" x14ac:dyDescent="0.25">
      <c r="D80" s="23">
        <f>D72+D73+D74</f>
        <v>0.65714285714285703</v>
      </c>
    </row>
    <row r="82" spans="1:5" x14ac:dyDescent="0.25">
      <c r="A82" t="s">
        <v>4553</v>
      </c>
      <c r="B82" t="s">
        <v>4083</v>
      </c>
      <c r="C82" t="s">
        <v>4085</v>
      </c>
      <c r="D82" t="s">
        <v>4614</v>
      </c>
      <c r="E82" t="s">
        <v>4109</v>
      </c>
    </row>
    <row r="83" spans="1:5" hidden="1" x14ac:dyDescent="0.25">
      <c r="A83">
        <v>1</v>
      </c>
      <c r="B83" t="s">
        <v>4096</v>
      </c>
      <c r="C83" t="s">
        <v>4098</v>
      </c>
      <c r="E83" t="b">
        <v>1</v>
      </c>
    </row>
    <row r="84" spans="1:5" hidden="1" x14ac:dyDescent="0.25">
      <c r="A84">
        <v>2</v>
      </c>
      <c r="B84" t="s">
        <v>3442</v>
      </c>
      <c r="C84" t="s">
        <v>4109</v>
      </c>
      <c r="E84" s="23" t="b">
        <v>1</v>
      </c>
    </row>
    <row r="85" spans="1:5" hidden="1" x14ac:dyDescent="0.25">
      <c r="A85">
        <v>3</v>
      </c>
      <c r="B85" t="s">
        <v>4117</v>
      </c>
      <c r="C85" t="s">
        <v>4119</v>
      </c>
      <c r="D85" t="b">
        <v>1</v>
      </c>
    </row>
    <row r="86" spans="1:5" x14ac:dyDescent="0.25">
      <c r="A86">
        <v>4</v>
      </c>
      <c r="B86" t="s">
        <v>4127</v>
      </c>
      <c r="C86" t="s">
        <v>4119</v>
      </c>
      <c r="D86" t="b">
        <v>1</v>
      </c>
    </row>
    <row r="87" spans="1:5" hidden="1" x14ac:dyDescent="0.25">
      <c r="A87">
        <v>5</v>
      </c>
      <c r="B87" t="s">
        <v>4117</v>
      </c>
      <c r="C87" t="s">
        <v>4136</v>
      </c>
      <c r="E87" s="23" t="b">
        <v>1</v>
      </c>
    </row>
    <row r="88" spans="1:5" x14ac:dyDescent="0.25">
      <c r="A88">
        <v>6</v>
      </c>
      <c r="B88" t="s">
        <v>3442</v>
      </c>
      <c r="C88" t="s">
        <v>4143</v>
      </c>
      <c r="D88" t="b">
        <v>1</v>
      </c>
    </row>
    <row r="89" spans="1:5" hidden="1" x14ac:dyDescent="0.25">
      <c r="A89">
        <v>7</v>
      </c>
      <c r="B89" t="s">
        <v>4149</v>
      </c>
      <c r="C89" t="s">
        <v>4150</v>
      </c>
      <c r="E89" t="b">
        <v>1</v>
      </c>
    </row>
    <row r="90" spans="1:5" hidden="1" x14ac:dyDescent="0.25">
      <c r="A90">
        <v>8</v>
      </c>
      <c r="B90" t="s">
        <v>4155</v>
      </c>
      <c r="C90" t="s">
        <v>4150</v>
      </c>
      <c r="E90" t="b">
        <v>1</v>
      </c>
    </row>
    <row r="91" spans="1:5" hidden="1" x14ac:dyDescent="0.25">
      <c r="A91">
        <v>9</v>
      </c>
      <c r="B91" t="s">
        <v>4161</v>
      </c>
      <c r="C91" t="s">
        <v>4162</v>
      </c>
      <c r="E91" t="b">
        <v>1</v>
      </c>
    </row>
    <row r="92" spans="1:5" x14ac:dyDescent="0.25">
      <c r="A92">
        <v>10</v>
      </c>
      <c r="B92" t="s">
        <v>3442</v>
      </c>
      <c r="C92" t="s">
        <v>4143</v>
      </c>
      <c r="D92" t="b">
        <v>1</v>
      </c>
    </row>
    <row r="93" spans="1:5" hidden="1" x14ac:dyDescent="0.25">
      <c r="A93">
        <v>11</v>
      </c>
      <c r="B93" t="s">
        <v>4117</v>
      </c>
      <c r="C93" t="s">
        <v>4174</v>
      </c>
      <c r="E93" t="b">
        <v>1</v>
      </c>
    </row>
    <row r="94" spans="1:5" hidden="1" x14ac:dyDescent="0.25">
      <c r="A94">
        <v>12</v>
      </c>
      <c r="B94" t="s">
        <v>4117</v>
      </c>
      <c r="C94" t="s">
        <v>4119</v>
      </c>
      <c r="D94" t="b">
        <v>1</v>
      </c>
    </row>
    <row r="95" spans="1:5" hidden="1" x14ac:dyDescent="0.25">
      <c r="A95">
        <v>13</v>
      </c>
      <c r="B95" t="s">
        <v>4184</v>
      </c>
      <c r="C95" t="s">
        <v>4119</v>
      </c>
      <c r="D95" t="b">
        <v>1</v>
      </c>
    </row>
    <row r="96" spans="1:5" hidden="1" x14ac:dyDescent="0.25">
      <c r="A96">
        <v>14</v>
      </c>
      <c r="B96" t="s">
        <v>3442</v>
      </c>
      <c r="C96" t="s">
        <v>4109</v>
      </c>
      <c r="E96" t="b">
        <v>1</v>
      </c>
    </row>
    <row r="97" spans="1:5" hidden="1" x14ac:dyDescent="0.25">
      <c r="A97">
        <v>15</v>
      </c>
      <c r="B97" t="s">
        <v>3442</v>
      </c>
      <c r="C97" t="s">
        <v>4109</v>
      </c>
      <c r="E97" t="b">
        <v>1</v>
      </c>
    </row>
    <row r="98" spans="1:5" hidden="1" x14ac:dyDescent="0.25">
      <c r="A98">
        <v>16</v>
      </c>
      <c r="B98" t="s">
        <v>3442</v>
      </c>
      <c r="C98" t="s">
        <v>4109</v>
      </c>
      <c r="E98" t="b">
        <v>1</v>
      </c>
    </row>
    <row r="99" spans="1:5" hidden="1" x14ac:dyDescent="0.25">
      <c r="A99">
        <v>17</v>
      </c>
      <c r="B99" t="s">
        <v>3442</v>
      </c>
      <c r="C99" t="s">
        <v>4109</v>
      </c>
      <c r="E99" t="b">
        <v>1</v>
      </c>
    </row>
    <row r="100" spans="1:5" hidden="1" x14ac:dyDescent="0.25">
      <c r="A100">
        <v>18</v>
      </c>
      <c r="B100" t="s">
        <v>3442</v>
      </c>
      <c r="C100" t="s">
        <v>4202</v>
      </c>
      <c r="E100" t="b">
        <v>1</v>
      </c>
    </row>
    <row r="101" spans="1:5" hidden="1" x14ac:dyDescent="0.25">
      <c r="A101">
        <v>19</v>
      </c>
      <c r="B101" t="s">
        <v>3442</v>
      </c>
      <c r="C101" t="s">
        <v>4150</v>
      </c>
      <c r="E101" t="b">
        <v>1</v>
      </c>
    </row>
    <row r="102" spans="1:5" x14ac:dyDescent="0.25">
      <c r="A102">
        <v>20</v>
      </c>
      <c r="B102" t="s">
        <v>3442</v>
      </c>
      <c r="C102" t="s">
        <v>4208</v>
      </c>
      <c r="D102" t="b">
        <v>1</v>
      </c>
    </row>
    <row r="103" spans="1:5" x14ac:dyDescent="0.25">
      <c r="A103">
        <v>21</v>
      </c>
      <c r="B103" t="s">
        <v>4127</v>
      </c>
      <c r="C103" t="s">
        <v>4119</v>
      </c>
      <c r="D103" t="b">
        <v>1</v>
      </c>
    </row>
    <row r="104" spans="1:5" x14ac:dyDescent="0.25">
      <c r="A104">
        <v>22</v>
      </c>
      <c r="B104" t="s">
        <v>4127</v>
      </c>
      <c r="C104" t="s">
        <v>4119</v>
      </c>
      <c r="D104" t="b">
        <v>1</v>
      </c>
    </row>
    <row r="105" spans="1:5" hidden="1" x14ac:dyDescent="0.25">
      <c r="A105">
        <v>23</v>
      </c>
      <c r="B105" t="s">
        <v>3442</v>
      </c>
      <c r="C105" t="s">
        <v>4225</v>
      </c>
      <c r="E105" t="b">
        <v>1</v>
      </c>
    </row>
    <row r="106" spans="1:5" hidden="1" x14ac:dyDescent="0.25">
      <c r="A106">
        <v>24</v>
      </c>
      <c r="B106" t="s">
        <v>3442</v>
      </c>
      <c r="C106" t="s">
        <v>4136</v>
      </c>
    </row>
    <row r="107" spans="1:5" x14ac:dyDescent="0.25">
      <c r="A107">
        <v>25</v>
      </c>
      <c r="B107" t="s">
        <v>3442</v>
      </c>
      <c r="C107" t="s">
        <v>4143</v>
      </c>
      <c r="D107" t="b">
        <v>1</v>
      </c>
    </row>
    <row r="108" spans="1:5" x14ac:dyDescent="0.25">
      <c r="A108">
        <v>26</v>
      </c>
      <c r="B108" t="s">
        <v>3442</v>
      </c>
      <c r="C108" t="s">
        <v>4208</v>
      </c>
      <c r="D108" t="b">
        <v>1</v>
      </c>
    </row>
    <row r="109" spans="1:5" x14ac:dyDescent="0.25">
      <c r="A109">
        <v>26</v>
      </c>
      <c r="B109" t="s">
        <v>3442</v>
      </c>
      <c r="C109" t="s">
        <v>4143</v>
      </c>
      <c r="D109" t="b">
        <v>1</v>
      </c>
    </row>
    <row r="110" spans="1:5" x14ac:dyDescent="0.25">
      <c r="A110">
        <v>27</v>
      </c>
      <c r="B110" t="s">
        <v>3442</v>
      </c>
      <c r="C110" t="s">
        <v>4143</v>
      </c>
      <c r="D110" t="b">
        <v>1</v>
      </c>
    </row>
    <row r="111" spans="1:5" x14ac:dyDescent="0.25">
      <c r="A111">
        <v>28</v>
      </c>
      <c r="B111" t="s">
        <v>3442</v>
      </c>
      <c r="C111" t="s">
        <v>4143</v>
      </c>
      <c r="D111" t="b">
        <v>1</v>
      </c>
    </row>
    <row r="112" spans="1:5" hidden="1" x14ac:dyDescent="0.25">
      <c r="A112">
        <v>29</v>
      </c>
      <c r="B112" t="s">
        <v>4253</v>
      </c>
      <c r="C112" t="s">
        <v>4119</v>
      </c>
      <c r="D112" t="b">
        <v>1</v>
      </c>
    </row>
    <row r="113" spans="1:5" x14ac:dyDescent="0.25">
      <c r="A113">
        <v>30</v>
      </c>
      <c r="B113" t="s">
        <v>3442</v>
      </c>
      <c r="C113" t="s">
        <v>4143</v>
      </c>
      <c r="D113" t="b">
        <v>1</v>
      </c>
    </row>
    <row r="114" spans="1:5" x14ac:dyDescent="0.25">
      <c r="A114">
        <v>31</v>
      </c>
      <c r="B114" t="s">
        <v>3442</v>
      </c>
      <c r="C114" t="s">
        <v>4143</v>
      </c>
      <c r="D114" t="b">
        <v>1</v>
      </c>
    </row>
    <row r="115" spans="1:5" hidden="1" x14ac:dyDescent="0.25">
      <c r="A115">
        <v>32</v>
      </c>
      <c r="B115" t="s">
        <v>4161</v>
      </c>
      <c r="C115" t="s">
        <v>4263</v>
      </c>
      <c r="D115" t="b">
        <v>1</v>
      </c>
    </row>
    <row r="116" spans="1:5" hidden="1" x14ac:dyDescent="0.25">
      <c r="A116">
        <v>33</v>
      </c>
      <c r="B116" t="s">
        <v>3442</v>
      </c>
      <c r="C116" t="s">
        <v>4109</v>
      </c>
      <c r="E116" t="b">
        <v>1</v>
      </c>
    </row>
    <row r="123" spans="1:5" x14ac:dyDescent="0.25">
      <c r="E123" s="9"/>
    </row>
    <row r="124" spans="1:5" x14ac:dyDescent="0.25">
      <c r="E124" s="9"/>
    </row>
  </sheetData>
  <autoFilter ref="A82:E116">
    <filterColumn colId="1">
      <filters>
        <filter val="C"/>
        <filter val="nesC"/>
      </filters>
    </filterColumn>
    <filterColumn colId="3">
      <customFilters>
        <customFilter operator="notEqual" val=" "/>
      </customFilters>
    </filterColumn>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filterMode="1"/>
  <dimension ref="B2:N236"/>
  <sheetViews>
    <sheetView zoomScaleNormal="100" workbookViewId="0"/>
  </sheetViews>
  <sheetFormatPr defaultRowHeight="15" x14ac:dyDescent="0.25"/>
  <cols>
    <col min="2" max="2" width="28.42578125" bestFit="1" customWidth="1"/>
    <col min="4" max="4" width="56.5703125" bestFit="1" customWidth="1"/>
    <col min="35" max="35" width="0" hidden="1" customWidth="1"/>
  </cols>
  <sheetData>
    <row r="2" spans="2:7" ht="20.25" thickBot="1" x14ac:dyDescent="0.35">
      <c r="B2" s="10" t="s">
        <v>4087</v>
      </c>
      <c r="C2" s="10"/>
      <c r="D2" s="10"/>
    </row>
    <row r="3" spans="2:7" ht="15.75" thickTop="1" x14ac:dyDescent="0.25"/>
    <row r="4" spans="2:7" ht="15.75" thickBot="1" x14ac:dyDescent="0.3">
      <c r="B4" s="16" t="s">
        <v>4357</v>
      </c>
      <c r="C4" s="17" t="s">
        <v>4320</v>
      </c>
      <c r="D4" s="16" t="s">
        <v>4321</v>
      </c>
      <c r="E4" s="16" t="s">
        <v>4519</v>
      </c>
      <c r="F4" s="16" t="s">
        <v>4293</v>
      </c>
      <c r="G4" s="16" t="s">
        <v>4412</v>
      </c>
    </row>
    <row r="5" spans="2:7" x14ac:dyDescent="0.25">
      <c r="B5" t="s">
        <v>4163</v>
      </c>
      <c r="C5">
        <v>12</v>
      </c>
      <c r="D5" t="s">
        <v>4568</v>
      </c>
      <c r="E5" t="s">
        <v>4511</v>
      </c>
      <c r="F5" t="s">
        <v>4512</v>
      </c>
      <c r="G5" s="9">
        <f>C5/SUM($C$5:$C$8)</f>
        <v>0.44444444444444442</v>
      </c>
    </row>
    <row r="6" spans="2:7" x14ac:dyDescent="0.25">
      <c r="B6" t="s">
        <v>4111</v>
      </c>
      <c r="C6">
        <v>6</v>
      </c>
      <c r="D6" t="s">
        <v>4569</v>
      </c>
      <c r="E6" t="s">
        <v>4513</v>
      </c>
      <c r="F6" t="s">
        <v>4514</v>
      </c>
      <c r="G6" s="9">
        <f>C6/SUM($C$5:$C$8)</f>
        <v>0.22222222222222221</v>
      </c>
    </row>
    <row r="7" spans="2:7" x14ac:dyDescent="0.25">
      <c r="B7" t="s">
        <v>4100</v>
      </c>
      <c r="C7">
        <v>7</v>
      </c>
      <c r="D7" t="s">
        <v>4358</v>
      </c>
      <c r="E7" t="s">
        <v>4515</v>
      </c>
      <c r="F7" t="s">
        <v>4516</v>
      </c>
      <c r="G7" s="9">
        <f>C7/SUM($C$5:$C$8)</f>
        <v>0.25925925925925924</v>
      </c>
    </row>
    <row r="8" spans="2:7" x14ac:dyDescent="0.25">
      <c r="B8" t="s">
        <v>4138</v>
      </c>
      <c r="C8">
        <v>2</v>
      </c>
      <c r="D8" t="s">
        <v>4359</v>
      </c>
      <c r="E8" t="s">
        <v>4520</v>
      </c>
      <c r="G8" s="9">
        <f>C8/SUM($C$5:$C$8)</f>
        <v>7.407407407407407E-2</v>
      </c>
    </row>
    <row r="9" spans="2:7" x14ac:dyDescent="0.25">
      <c r="B9" t="s">
        <v>4160</v>
      </c>
      <c r="C9">
        <v>1</v>
      </c>
      <c r="D9" t="s">
        <v>4330</v>
      </c>
    </row>
    <row r="10" spans="2:7" x14ac:dyDescent="0.25">
      <c r="B10" t="s">
        <v>4137</v>
      </c>
      <c r="C10">
        <v>6</v>
      </c>
      <c r="D10" t="s">
        <v>4360</v>
      </c>
    </row>
    <row r="12" spans="2:7" ht="15.75" thickBot="1" x14ac:dyDescent="0.3">
      <c r="B12" s="16" t="s">
        <v>4357</v>
      </c>
      <c r="C12" s="16" t="s">
        <v>4519</v>
      </c>
      <c r="D12" s="16" t="s">
        <v>4293</v>
      </c>
      <c r="E12" s="16" t="s">
        <v>4412</v>
      </c>
    </row>
    <row r="13" spans="2:7" x14ac:dyDescent="0.25">
      <c r="B13" t="s">
        <v>4163</v>
      </c>
      <c r="C13" t="s">
        <v>4511</v>
      </c>
      <c r="D13" t="s">
        <v>4512</v>
      </c>
      <c r="E13" s="9">
        <v>0.44444444444444442</v>
      </c>
    </row>
    <row r="14" spans="2:7" x14ac:dyDescent="0.25">
      <c r="B14" t="s">
        <v>4111</v>
      </c>
      <c r="C14" t="s">
        <v>4513</v>
      </c>
      <c r="D14" t="s">
        <v>4514</v>
      </c>
      <c r="E14" s="9">
        <v>0.22222222222222221</v>
      </c>
    </row>
    <row r="15" spans="2:7" x14ac:dyDescent="0.25">
      <c r="B15" t="s">
        <v>4100</v>
      </c>
      <c r="C15" t="s">
        <v>4515</v>
      </c>
      <c r="D15" t="s">
        <v>4516</v>
      </c>
      <c r="E15" s="9">
        <v>0.25925925925925924</v>
      </c>
      <c r="F15" s="26">
        <f>SUM(E13:E15)</f>
        <v>0.92592592592592582</v>
      </c>
    </row>
    <row r="16" spans="2:7" x14ac:dyDescent="0.25">
      <c r="B16" t="s">
        <v>4138</v>
      </c>
      <c r="C16" t="s">
        <v>4520</v>
      </c>
      <c r="D16" t="s">
        <v>4080</v>
      </c>
      <c r="E16" s="9">
        <v>7.407407407407407E-2</v>
      </c>
      <c r="F16" s="26">
        <f>SUM(E13:E16)</f>
        <v>0.99999999999999989</v>
      </c>
    </row>
    <row r="17" spans="2:5" x14ac:dyDescent="0.25">
      <c r="E17" s="9"/>
    </row>
    <row r="25" spans="2:5" ht="20.25" thickBot="1" x14ac:dyDescent="0.35">
      <c r="B25" s="10" t="s">
        <v>4361</v>
      </c>
      <c r="C25" s="10"/>
      <c r="D25" s="10"/>
    </row>
    <row r="26" spans="2:5" ht="15.75" thickTop="1" x14ac:dyDescent="0.25"/>
    <row r="27" spans="2:5" ht="15.75" thickBot="1" x14ac:dyDescent="0.3">
      <c r="B27" s="16" t="s">
        <v>4319</v>
      </c>
      <c r="C27" s="17" t="s">
        <v>4362</v>
      </c>
      <c r="D27" s="17" t="s">
        <v>4363</v>
      </c>
    </row>
    <row r="28" spans="2:5" x14ac:dyDescent="0.25">
      <c r="B28" t="s">
        <v>4326</v>
      </c>
      <c r="C28">
        <v>256</v>
      </c>
      <c r="D28">
        <v>64</v>
      </c>
    </row>
    <row r="29" spans="2:5" x14ac:dyDescent="0.25">
      <c r="B29" t="s">
        <v>4364</v>
      </c>
      <c r="C29">
        <v>128</v>
      </c>
      <c r="D29">
        <v>8</v>
      </c>
    </row>
    <row r="30" spans="2:5" x14ac:dyDescent="0.25">
      <c r="B30" t="s">
        <v>4341</v>
      </c>
      <c r="C30">
        <v>512</v>
      </c>
      <c r="D30">
        <v>64</v>
      </c>
    </row>
    <row r="31" spans="2:5" x14ac:dyDescent="0.25">
      <c r="B31" t="s">
        <v>4365</v>
      </c>
      <c r="C31">
        <v>132</v>
      </c>
      <c r="D31">
        <v>4</v>
      </c>
    </row>
    <row r="32" spans="2:5" x14ac:dyDescent="0.25">
      <c r="B32" t="s">
        <v>4366</v>
      </c>
      <c r="C32">
        <v>512</v>
      </c>
      <c r="D32">
        <v>256</v>
      </c>
    </row>
    <row r="33" spans="2:4" x14ac:dyDescent="0.25">
      <c r="B33" t="s">
        <v>4367</v>
      </c>
      <c r="C33">
        <v>128</v>
      </c>
      <c r="D33">
        <v>20</v>
      </c>
    </row>
    <row r="34" spans="2:4" hidden="1" x14ac:dyDescent="0.25">
      <c r="B34" t="s">
        <v>4368</v>
      </c>
      <c r="C34" t="s">
        <v>4137</v>
      </c>
      <c r="D34" t="s">
        <v>4137</v>
      </c>
    </row>
    <row r="35" spans="2:4" hidden="1" x14ac:dyDescent="0.25">
      <c r="B35" t="s">
        <v>4327</v>
      </c>
      <c r="C35" t="s">
        <v>4137</v>
      </c>
      <c r="D35" t="s">
        <v>4137</v>
      </c>
    </row>
    <row r="36" spans="2:4" x14ac:dyDescent="0.25">
      <c r="B36" t="s">
        <v>4354</v>
      </c>
      <c r="C36">
        <v>32.25</v>
      </c>
      <c r="D36">
        <v>1.5</v>
      </c>
    </row>
    <row r="37" spans="2:4" x14ac:dyDescent="0.25">
      <c r="B37" t="s">
        <v>4369</v>
      </c>
      <c r="C37">
        <v>256</v>
      </c>
      <c r="D37">
        <v>16</v>
      </c>
    </row>
    <row r="38" spans="2:4" hidden="1" x14ac:dyDescent="0.25">
      <c r="B38" t="s">
        <v>4343</v>
      </c>
      <c r="C38" t="s">
        <v>4160</v>
      </c>
      <c r="D38">
        <v>512</v>
      </c>
    </row>
    <row r="39" spans="2:4" x14ac:dyDescent="0.25">
      <c r="B39" t="s">
        <v>4370</v>
      </c>
      <c r="C39">
        <v>512</v>
      </c>
      <c r="D39">
        <v>64</v>
      </c>
    </row>
    <row r="40" spans="2:4" x14ac:dyDescent="0.25">
      <c r="B40" t="s">
        <v>4328</v>
      </c>
      <c r="C40">
        <v>132</v>
      </c>
      <c r="D40">
        <v>4</v>
      </c>
    </row>
    <row r="41" spans="2:4" x14ac:dyDescent="0.25">
      <c r="B41" t="s">
        <v>4371</v>
      </c>
      <c r="C41">
        <v>33</v>
      </c>
      <c r="D41">
        <v>2</v>
      </c>
    </row>
    <row r="42" spans="2:4" hidden="1" x14ac:dyDescent="0.25">
      <c r="B42" t="s">
        <v>4344</v>
      </c>
      <c r="C42" t="s">
        <v>4137</v>
      </c>
      <c r="D42" t="s">
        <v>4137</v>
      </c>
    </row>
    <row r="43" spans="2:4" hidden="1" x14ac:dyDescent="0.25">
      <c r="B43" t="s">
        <v>4372</v>
      </c>
      <c r="C43" t="s">
        <v>4137</v>
      </c>
      <c r="D43" t="s">
        <v>4137</v>
      </c>
    </row>
    <row r="44" spans="2:4" hidden="1" x14ac:dyDescent="0.25">
      <c r="B44" t="s">
        <v>4373</v>
      </c>
      <c r="C44" t="s">
        <v>4137</v>
      </c>
      <c r="D44" t="s">
        <v>4137</v>
      </c>
    </row>
    <row r="45" spans="2:4" hidden="1" x14ac:dyDescent="0.25">
      <c r="B45" t="s">
        <v>4355</v>
      </c>
      <c r="C45" t="s">
        <v>4137</v>
      </c>
      <c r="D45" t="s">
        <v>4137</v>
      </c>
    </row>
    <row r="46" spans="2:4" x14ac:dyDescent="0.25">
      <c r="B46" t="s">
        <v>4374</v>
      </c>
      <c r="C46">
        <v>132</v>
      </c>
      <c r="D46">
        <v>4</v>
      </c>
    </row>
    <row r="47" spans="2:4" x14ac:dyDescent="0.25">
      <c r="B47" t="s">
        <v>4375</v>
      </c>
      <c r="C47">
        <v>512</v>
      </c>
      <c r="D47">
        <v>64</v>
      </c>
    </row>
    <row r="48" spans="2:4" x14ac:dyDescent="0.25">
      <c r="B48" t="s">
        <v>4376</v>
      </c>
      <c r="C48">
        <v>132</v>
      </c>
      <c r="D48">
        <v>4</v>
      </c>
    </row>
    <row r="49" spans="2:4" hidden="1" x14ac:dyDescent="0.25">
      <c r="B49" t="s">
        <v>4346</v>
      </c>
      <c r="C49" t="s">
        <v>4137</v>
      </c>
      <c r="D49" t="s">
        <v>4137</v>
      </c>
    </row>
    <row r="50" spans="2:4" x14ac:dyDescent="0.25">
      <c r="B50" t="s">
        <v>4356</v>
      </c>
      <c r="C50">
        <v>64</v>
      </c>
      <c r="D50">
        <v>4</v>
      </c>
    </row>
    <row r="51" spans="2:4" hidden="1" x14ac:dyDescent="0.25">
      <c r="B51" t="s">
        <v>4347</v>
      </c>
      <c r="C51" t="s">
        <v>4233</v>
      </c>
      <c r="D51">
        <v>4</v>
      </c>
    </row>
    <row r="52" spans="2:4" x14ac:dyDescent="0.25">
      <c r="B52" t="s">
        <v>4377</v>
      </c>
      <c r="C52">
        <v>64</v>
      </c>
      <c r="D52">
        <v>10</v>
      </c>
    </row>
    <row r="53" spans="2:4" x14ac:dyDescent="0.25">
      <c r="B53" t="s">
        <v>4378</v>
      </c>
      <c r="C53">
        <v>512</v>
      </c>
      <c r="D53">
        <v>32</v>
      </c>
    </row>
    <row r="54" spans="2:4" x14ac:dyDescent="0.25">
      <c r="B54" t="s">
        <v>4378</v>
      </c>
      <c r="C54">
        <v>64</v>
      </c>
      <c r="D54">
        <v>10</v>
      </c>
    </row>
    <row r="55" spans="2:4" x14ac:dyDescent="0.25">
      <c r="B55" t="s">
        <v>4379</v>
      </c>
      <c r="C55">
        <v>48</v>
      </c>
      <c r="D55">
        <v>10</v>
      </c>
    </row>
    <row r="56" spans="2:4" x14ac:dyDescent="0.25">
      <c r="B56" t="s">
        <v>4380</v>
      </c>
      <c r="C56">
        <v>192</v>
      </c>
      <c r="D56">
        <v>96</v>
      </c>
    </row>
    <row r="57" spans="2:4" x14ac:dyDescent="0.25">
      <c r="B57" t="s">
        <v>4329</v>
      </c>
      <c r="C57">
        <v>132</v>
      </c>
      <c r="D57">
        <v>4</v>
      </c>
    </row>
    <row r="58" spans="2:4" x14ac:dyDescent="0.25">
      <c r="B58" t="s">
        <v>4381</v>
      </c>
      <c r="C58">
        <v>208</v>
      </c>
      <c r="D58">
        <v>96</v>
      </c>
    </row>
    <row r="59" spans="2:4" hidden="1" x14ac:dyDescent="0.25">
      <c r="B59" t="s">
        <v>4382</v>
      </c>
      <c r="C59" t="s">
        <v>4137</v>
      </c>
      <c r="D59" t="s">
        <v>4137</v>
      </c>
    </row>
    <row r="60" spans="2:4" x14ac:dyDescent="0.25">
      <c r="B60" t="s">
        <v>4383</v>
      </c>
      <c r="C60">
        <v>48</v>
      </c>
      <c r="D60">
        <v>10</v>
      </c>
    </row>
    <row r="61" spans="2:4" hidden="1" x14ac:dyDescent="0.25">
      <c r="B61" t="s">
        <v>4330</v>
      </c>
      <c r="C61" t="s">
        <v>4137</v>
      </c>
      <c r="D61" t="s">
        <v>4137</v>
      </c>
    </row>
    <row r="63" spans="2:4" x14ac:dyDescent="0.25">
      <c r="B63" t="s">
        <v>4572</v>
      </c>
    </row>
    <row r="65" spans="2:5" ht="15.75" thickBot="1" x14ac:dyDescent="0.3">
      <c r="B65" s="19" t="s">
        <v>4362</v>
      </c>
      <c r="C65" s="19" t="s">
        <v>4363</v>
      </c>
      <c r="D65" s="19" t="s">
        <v>4321</v>
      </c>
      <c r="E65" s="19" t="s">
        <v>4320</v>
      </c>
    </row>
    <row r="66" spans="2:5" x14ac:dyDescent="0.25">
      <c r="B66">
        <v>32.25</v>
      </c>
      <c r="C66">
        <v>1.5</v>
      </c>
      <c r="D66" t="s">
        <v>4354</v>
      </c>
      <c r="E66">
        <v>1</v>
      </c>
    </row>
    <row r="67" spans="2:5" x14ac:dyDescent="0.25">
      <c r="B67">
        <v>33</v>
      </c>
      <c r="C67">
        <v>2</v>
      </c>
      <c r="D67" t="s">
        <v>4371</v>
      </c>
      <c r="E67">
        <v>1</v>
      </c>
    </row>
    <row r="68" spans="2:5" x14ac:dyDescent="0.25">
      <c r="B68">
        <v>48</v>
      </c>
      <c r="C68">
        <v>10</v>
      </c>
      <c r="D68" t="s">
        <v>4570</v>
      </c>
      <c r="E68">
        <v>2</v>
      </c>
    </row>
    <row r="69" spans="2:5" x14ac:dyDescent="0.25">
      <c r="B69">
        <v>64</v>
      </c>
      <c r="C69">
        <v>4</v>
      </c>
      <c r="D69" t="s">
        <v>4356</v>
      </c>
      <c r="E69">
        <v>1</v>
      </c>
    </row>
    <row r="70" spans="2:5" x14ac:dyDescent="0.25">
      <c r="B70">
        <v>64</v>
      </c>
      <c r="C70">
        <v>10</v>
      </c>
      <c r="D70" t="s">
        <v>4571</v>
      </c>
      <c r="E70">
        <v>2</v>
      </c>
    </row>
    <row r="71" spans="2:5" x14ac:dyDescent="0.25">
      <c r="B71">
        <v>128</v>
      </c>
      <c r="C71">
        <v>8</v>
      </c>
      <c r="D71" t="s">
        <v>4364</v>
      </c>
      <c r="E71">
        <v>1</v>
      </c>
    </row>
    <row r="72" spans="2:5" x14ac:dyDescent="0.25">
      <c r="B72">
        <v>128</v>
      </c>
      <c r="C72">
        <v>20</v>
      </c>
      <c r="D72" t="s">
        <v>4367</v>
      </c>
      <c r="E72">
        <v>1</v>
      </c>
    </row>
    <row r="73" spans="2:5" x14ac:dyDescent="0.25">
      <c r="B73">
        <v>132</v>
      </c>
      <c r="C73">
        <v>4</v>
      </c>
      <c r="D73" t="s">
        <v>4517</v>
      </c>
      <c r="E73">
        <v>5</v>
      </c>
    </row>
    <row r="74" spans="2:5" x14ac:dyDescent="0.25">
      <c r="B74">
        <v>192</v>
      </c>
      <c r="C74">
        <v>96</v>
      </c>
      <c r="D74" t="s">
        <v>4380</v>
      </c>
      <c r="E74">
        <v>1</v>
      </c>
    </row>
    <row r="75" spans="2:5" x14ac:dyDescent="0.25">
      <c r="B75">
        <v>208</v>
      </c>
      <c r="C75">
        <v>96</v>
      </c>
      <c r="D75" t="s">
        <v>4381</v>
      </c>
      <c r="E75">
        <v>1</v>
      </c>
    </row>
    <row r="76" spans="2:5" x14ac:dyDescent="0.25">
      <c r="B76">
        <v>256</v>
      </c>
      <c r="C76">
        <v>16</v>
      </c>
      <c r="D76" t="s">
        <v>4369</v>
      </c>
      <c r="E76">
        <v>1</v>
      </c>
    </row>
    <row r="77" spans="2:5" x14ac:dyDescent="0.25">
      <c r="B77">
        <v>256</v>
      </c>
      <c r="C77">
        <v>64</v>
      </c>
      <c r="D77" t="s">
        <v>4326</v>
      </c>
      <c r="E77">
        <v>1</v>
      </c>
    </row>
    <row r="78" spans="2:5" x14ac:dyDescent="0.25">
      <c r="B78">
        <v>512</v>
      </c>
      <c r="C78">
        <v>32</v>
      </c>
      <c r="D78" t="s">
        <v>4378</v>
      </c>
      <c r="E78">
        <v>1</v>
      </c>
    </row>
    <row r="79" spans="2:5" x14ac:dyDescent="0.25">
      <c r="B79">
        <v>512</v>
      </c>
      <c r="C79">
        <v>64</v>
      </c>
      <c r="D79" t="s">
        <v>4518</v>
      </c>
      <c r="E79">
        <v>3</v>
      </c>
    </row>
    <row r="80" spans="2:5" x14ac:dyDescent="0.25">
      <c r="B80">
        <v>512</v>
      </c>
      <c r="C80">
        <v>256</v>
      </c>
      <c r="D80" t="s">
        <v>4366</v>
      </c>
      <c r="E80">
        <v>1</v>
      </c>
    </row>
    <row r="82" spans="2:4" x14ac:dyDescent="0.25">
      <c r="B82" t="s">
        <v>4615</v>
      </c>
    </row>
    <row r="84" spans="2:4" x14ac:dyDescent="0.25">
      <c r="B84" t="s">
        <v>4319</v>
      </c>
      <c r="C84" t="s">
        <v>4362</v>
      </c>
      <c r="D84" t="s">
        <v>4363</v>
      </c>
    </row>
    <row r="85" spans="2:4" x14ac:dyDescent="0.25">
      <c r="B85" t="s">
        <v>4326</v>
      </c>
      <c r="C85">
        <v>256</v>
      </c>
      <c r="D85">
        <v>64</v>
      </c>
    </row>
    <row r="86" spans="2:4" x14ac:dyDescent="0.25">
      <c r="B86" t="s">
        <v>4364</v>
      </c>
      <c r="C86">
        <v>128</v>
      </c>
      <c r="D86">
        <v>8</v>
      </c>
    </row>
    <row r="87" spans="2:4" x14ac:dyDescent="0.25">
      <c r="B87" t="s">
        <v>4341</v>
      </c>
      <c r="C87">
        <v>512</v>
      </c>
      <c r="D87">
        <v>64</v>
      </c>
    </row>
    <row r="88" spans="2:4" x14ac:dyDescent="0.25">
      <c r="B88" t="s">
        <v>4365</v>
      </c>
      <c r="C88">
        <v>132</v>
      </c>
      <c r="D88">
        <v>4</v>
      </c>
    </row>
    <row r="89" spans="2:4" x14ac:dyDescent="0.25">
      <c r="B89" t="s">
        <v>4366</v>
      </c>
      <c r="C89">
        <v>512</v>
      </c>
      <c r="D89">
        <v>256</v>
      </c>
    </row>
    <row r="90" spans="2:4" x14ac:dyDescent="0.25">
      <c r="B90" t="s">
        <v>4367</v>
      </c>
      <c r="C90">
        <v>128</v>
      </c>
      <c r="D90">
        <v>20</v>
      </c>
    </row>
    <row r="91" spans="2:4" x14ac:dyDescent="0.25">
      <c r="B91" t="s">
        <v>4354</v>
      </c>
      <c r="C91">
        <v>32.25</v>
      </c>
      <c r="D91">
        <v>1.5</v>
      </c>
    </row>
    <row r="92" spans="2:4" x14ac:dyDescent="0.25">
      <c r="B92" t="s">
        <v>4369</v>
      </c>
      <c r="C92">
        <v>256</v>
      </c>
      <c r="D92">
        <v>16</v>
      </c>
    </row>
    <row r="93" spans="2:4" x14ac:dyDescent="0.25">
      <c r="B93" t="s">
        <v>4370</v>
      </c>
      <c r="C93">
        <v>512</v>
      </c>
      <c r="D93">
        <v>64</v>
      </c>
    </row>
    <row r="94" spans="2:4" x14ac:dyDescent="0.25">
      <c r="B94" t="s">
        <v>4328</v>
      </c>
      <c r="C94">
        <v>132</v>
      </c>
      <c r="D94">
        <v>4</v>
      </c>
    </row>
    <row r="95" spans="2:4" x14ac:dyDescent="0.25">
      <c r="B95" t="s">
        <v>4371</v>
      </c>
      <c r="C95">
        <v>33</v>
      </c>
      <c r="D95">
        <v>2</v>
      </c>
    </row>
    <row r="96" spans="2:4" x14ac:dyDescent="0.25">
      <c r="B96" t="s">
        <v>4374</v>
      </c>
      <c r="C96">
        <v>132</v>
      </c>
      <c r="D96">
        <v>4</v>
      </c>
    </row>
    <row r="97" spans="2:9" x14ac:dyDescent="0.25">
      <c r="B97" t="s">
        <v>4375</v>
      </c>
      <c r="C97">
        <v>512</v>
      </c>
      <c r="D97">
        <v>64</v>
      </c>
    </row>
    <row r="98" spans="2:9" x14ac:dyDescent="0.25">
      <c r="B98" t="s">
        <v>4376</v>
      </c>
      <c r="C98">
        <v>132</v>
      </c>
      <c r="D98">
        <v>4</v>
      </c>
    </row>
    <row r="99" spans="2:9" x14ac:dyDescent="0.25">
      <c r="B99" t="s">
        <v>4356</v>
      </c>
      <c r="C99">
        <v>64</v>
      </c>
      <c r="D99">
        <v>4</v>
      </c>
    </row>
    <row r="100" spans="2:9" x14ac:dyDescent="0.25">
      <c r="B100" t="s">
        <v>4377</v>
      </c>
      <c r="C100">
        <v>64</v>
      </c>
      <c r="D100">
        <v>10</v>
      </c>
    </row>
    <row r="101" spans="2:9" x14ac:dyDescent="0.25">
      <c r="B101" t="s">
        <v>4378</v>
      </c>
      <c r="C101">
        <v>512</v>
      </c>
      <c r="D101">
        <v>32</v>
      </c>
    </row>
    <row r="102" spans="2:9" x14ac:dyDescent="0.25">
      <c r="B102" t="s">
        <v>4378</v>
      </c>
      <c r="C102">
        <v>64</v>
      </c>
      <c r="D102">
        <v>10</v>
      </c>
    </row>
    <row r="103" spans="2:9" x14ac:dyDescent="0.25">
      <c r="B103" t="s">
        <v>4379</v>
      </c>
      <c r="C103">
        <v>48</v>
      </c>
      <c r="D103">
        <v>10</v>
      </c>
    </row>
    <row r="104" spans="2:9" x14ac:dyDescent="0.25">
      <c r="B104" t="s">
        <v>4380</v>
      </c>
      <c r="C104">
        <v>192</v>
      </c>
      <c r="D104">
        <v>96</v>
      </c>
    </row>
    <row r="105" spans="2:9" x14ac:dyDescent="0.25">
      <c r="B105" t="s">
        <v>4329</v>
      </c>
      <c r="C105">
        <v>132</v>
      </c>
      <c r="D105">
        <v>4</v>
      </c>
    </row>
    <row r="106" spans="2:9" x14ac:dyDescent="0.25">
      <c r="B106" t="s">
        <v>4381</v>
      </c>
      <c r="C106">
        <v>208</v>
      </c>
      <c r="D106">
        <v>96</v>
      </c>
    </row>
    <row r="107" spans="2:9" x14ac:dyDescent="0.25">
      <c r="B107" t="s">
        <v>4383</v>
      </c>
      <c r="C107">
        <v>48</v>
      </c>
      <c r="D107">
        <v>10</v>
      </c>
    </row>
    <row r="109" spans="2:9" x14ac:dyDescent="0.25">
      <c r="B109" t="s">
        <v>4617</v>
      </c>
      <c r="C109">
        <f>AVERAGE(C85:C107)</f>
        <v>206.14130434782609</v>
      </c>
      <c r="D109">
        <f>AVERAGE(D85:D107)</f>
        <v>36.847826086956523</v>
      </c>
    </row>
    <row r="110" spans="2:9" x14ac:dyDescent="0.25">
      <c r="B110" t="s">
        <v>4618</v>
      </c>
      <c r="C110">
        <f>MEDIAN(C85:C107)</f>
        <v>132</v>
      </c>
      <c r="D110">
        <f>MEDIAN(D85:D107)</f>
        <v>10</v>
      </c>
    </row>
    <row r="111" spans="2:9" x14ac:dyDescent="0.25">
      <c r="B111" t="s">
        <v>4616</v>
      </c>
      <c r="D111" s="22">
        <f>CORREL(C85:C107,D85:D107)</f>
        <v>0.6283173869551314</v>
      </c>
      <c r="I111" s="30"/>
    </row>
    <row r="113" spans="2:4" ht="20.25" thickBot="1" x14ac:dyDescent="0.35">
      <c r="B113" s="10" t="s">
        <v>4090</v>
      </c>
      <c r="C113" s="10"/>
      <c r="D113" s="10"/>
    </row>
    <row r="114" spans="2:4" ht="15.75" thickTop="1" x14ac:dyDescent="0.25"/>
    <row r="115" spans="2:4" ht="15.75" thickBot="1" x14ac:dyDescent="0.3">
      <c r="B115" s="16" t="s">
        <v>4384</v>
      </c>
      <c r="C115" s="17" t="s">
        <v>4320</v>
      </c>
      <c r="D115" s="16" t="s">
        <v>4321</v>
      </c>
    </row>
    <row r="116" spans="2:4" x14ac:dyDescent="0.25">
      <c r="B116" t="s">
        <v>4131</v>
      </c>
      <c r="C116">
        <v>7</v>
      </c>
      <c r="D116" t="s">
        <v>4385</v>
      </c>
    </row>
    <row r="117" spans="2:4" x14ac:dyDescent="0.25">
      <c r="B117" t="s">
        <v>4171</v>
      </c>
      <c r="C117">
        <v>5</v>
      </c>
      <c r="D117" t="s">
        <v>4386</v>
      </c>
    </row>
    <row r="118" spans="2:4" x14ac:dyDescent="0.25">
      <c r="B118" t="s">
        <v>4102</v>
      </c>
      <c r="C118">
        <v>3</v>
      </c>
      <c r="D118" t="s">
        <v>4387</v>
      </c>
    </row>
    <row r="119" spans="2:4" x14ac:dyDescent="0.25">
      <c r="B119" t="s">
        <v>4122</v>
      </c>
      <c r="C119">
        <v>2</v>
      </c>
      <c r="D119" t="s">
        <v>4388</v>
      </c>
    </row>
    <row r="120" spans="2:4" x14ac:dyDescent="0.25">
      <c r="B120" t="s">
        <v>4316</v>
      </c>
      <c r="C120">
        <v>1</v>
      </c>
      <c r="D120" t="s">
        <v>4364</v>
      </c>
    </row>
    <row r="121" spans="2:4" x14ac:dyDescent="0.25">
      <c r="B121" t="s">
        <v>4139</v>
      </c>
      <c r="C121">
        <v>1</v>
      </c>
      <c r="D121" t="s">
        <v>4366</v>
      </c>
    </row>
    <row r="122" spans="2:4" x14ac:dyDescent="0.25">
      <c r="B122" t="s">
        <v>4146</v>
      </c>
      <c r="C122">
        <v>1</v>
      </c>
      <c r="D122" t="s">
        <v>4367</v>
      </c>
    </row>
    <row r="123" spans="2:4" x14ac:dyDescent="0.25">
      <c r="B123" t="s">
        <v>4153</v>
      </c>
      <c r="C123">
        <v>1</v>
      </c>
      <c r="D123" t="s">
        <v>4368</v>
      </c>
    </row>
    <row r="124" spans="2:4" x14ac:dyDescent="0.25">
      <c r="B124" t="s">
        <v>4164</v>
      </c>
      <c r="C124">
        <v>1</v>
      </c>
      <c r="D124" t="s">
        <v>4354</v>
      </c>
    </row>
    <row r="125" spans="2:4" x14ac:dyDescent="0.25">
      <c r="B125" t="s">
        <v>4177</v>
      </c>
      <c r="C125">
        <v>1</v>
      </c>
      <c r="D125" t="s">
        <v>4343</v>
      </c>
    </row>
    <row r="126" spans="2:4" x14ac:dyDescent="0.25">
      <c r="B126" t="s">
        <v>4199</v>
      </c>
      <c r="C126">
        <v>1</v>
      </c>
      <c r="D126" t="s">
        <v>4372</v>
      </c>
    </row>
    <row r="127" spans="2:4" x14ac:dyDescent="0.25">
      <c r="B127" t="s">
        <v>4211</v>
      </c>
      <c r="C127">
        <v>1</v>
      </c>
      <c r="D127" t="s">
        <v>4375</v>
      </c>
    </row>
    <row r="128" spans="2:4" x14ac:dyDescent="0.25">
      <c r="B128" t="s">
        <v>4227</v>
      </c>
      <c r="C128">
        <v>1</v>
      </c>
      <c r="D128" t="s">
        <v>4356</v>
      </c>
    </row>
    <row r="129" spans="2:4" x14ac:dyDescent="0.25">
      <c r="B129" t="s">
        <v>4250</v>
      </c>
      <c r="C129">
        <v>1</v>
      </c>
      <c r="D129" t="s">
        <v>4380</v>
      </c>
    </row>
    <row r="130" spans="2:4" x14ac:dyDescent="0.25">
      <c r="B130" t="s">
        <v>4137</v>
      </c>
      <c r="C130">
        <v>7</v>
      </c>
      <c r="D130" t="s">
        <v>4573</v>
      </c>
    </row>
    <row r="132" spans="2:4" x14ac:dyDescent="0.25">
      <c r="B132" t="s">
        <v>4450</v>
      </c>
    </row>
    <row r="134" spans="2:4" ht="15.75" thickBot="1" x14ac:dyDescent="0.3">
      <c r="B134" s="16" t="s">
        <v>4384</v>
      </c>
      <c r="C134" s="17" t="s">
        <v>4320</v>
      </c>
    </row>
    <row r="135" spans="2:4" x14ac:dyDescent="0.25">
      <c r="B135" t="s">
        <v>4131</v>
      </c>
      <c r="C135">
        <v>7</v>
      </c>
    </row>
    <row r="136" spans="2:4" x14ac:dyDescent="0.25">
      <c r="B136" t="s">
        <v>4171</v>
      </c>
      <c r="C136">
        <v>5</v>
      </c>
    </row>
    <row r="137" spans="2:4" x14ac:dyDescent="0.25">
      <c r="B137" t="s">
        <v>4102</v>
      </c>
      <c r="C137">
        <v>3</v>
      </c>
    </row>
    <row r="138" spans="2:4" x14ac:dyDescent="0.25">
      <c r="B138" t="s">
        <v>4122</v>
      </c>
      <c r="C138">
        <v>2</v>
      </c>
    </row>
    <row r="139" spans="2:4" x14ac:dyDescent="0.25">
      <c r="B139" t="s">
        <v>4331</v>
      </c>
      <c r="C139">
        <v>10</v>
      </c>
    </row>
    <row r="140" spans="2:4" x14ac:dyDescent="0.25">
      <c r="B140" t="s">
        <v>4137</v>
      </c>
      <c r="C140">
        <v>7</v>
      </c>
    </row>
    <row r="142" spans="2:4" x14ac:dyDescent="0.25">
      <c r="B142" t="s">
        <v>4449</v>
      </c>
    </row>
    <row r="144" spans="2:4" ht="15.75" thickBot="1" x14ac:dyDescent="0.3">
      <c r="B144" s="16" t="s">
        <v>4384</v>
      </c>
      <c r="C144" s="17" t="s">
        <v>4320</v>
      </c>
    </row>
    <row r="145" spans="2:3" x14ac:dyDescent="0.25">
      <c r="B145" t="s">
        <v>4389</v>
      </c>
      <c r="C145">
        <v>7</v>
      </c>
    </row>
    <row r="146" spans="2:3" x14ac:dyDescent="0.25">
      <c r="B146" t="s">
        <v>4390</v>
      </c>
      <c r="C146">
        <v>6</v>
      </c>
    </row>
    <row r="147" spans="2:3" x14ac:dyDescent="0.25">
      <c r="B147" t="s">
        <v>4391</v>
      </c>
      <c r="C147">
        <v>5</v>
      </c>
    </row>
    <row r="148" spans="2:3" x14ac:dyDescent="0.25">
      <c r="B148" t="s">
        <v>4331</v>
      </c>
      <c r="C148">
        <v>9</v>
      </c>
    </row>
    <row r="149" spans="2:3" x14ac:dyDescent="0.25">
      <c r="B149" t="s">
        <v>4137</v>
      </c>
      <c r="C149">
        <v>7</v>
      </c>
    </row>
    <row r="151" spans="2:3" ht="20.25" thickBot="1" x14ac:dyDescent="0.35">
      <c r="B151" s="10" t="s">
        <v>4392</v>
      </c>
      <c r="C151" s="10"/>
    </row>
    <row r="152" spans="2:3" ht="15.75" thickTop="1" x14ac:dyDescent="0.25"/>
    <row r="153" spans="2:3" ht="18" thickBot="1" x14ac:dyDescent="0.35">
      <c r="B153" s="11" t="s">
        <v>4395</v>
      </c>
      <c r="C153" s="11"/>
    </row>
    <row r="154" spans="2:3" ht="15.75" thickTop="1" x14ac:dyDescent="0.25"/>
    <row r="155" spans="2:3" ht="15.75" thickBot="1" x14ac:dyDescent="0.3">
      <c r="B155" s="16" t="s">
        <v>4384</v>
      </c>
      <c r="C155" s="16" t="s">
        <v>4320</v>
      </c>
    </row>
    <row r="156" spans="2:3" x14ac:dyDescent="0.25">
      <c r="B156" t="s">
        <v>4131</v>
      </c>
      <c r="C156">
        <v>7</v>
      </c>
    </row>
    <row r="157" spans="2:3" x14ac:dyDescent="0.25">
      <c r="B157" t="s">
        <v>4316</v>
      </c>
      <c r="C157">
        <v>1</v>
      </c>
    </row>
    <row r="159" spans="2:3" ht="18" thickBot="1" x14ac:dyDescent="0.35">
      <c r="B159" s="11" t="s">
        <v>4396</v>
      </c>
      <c r="C159" s="11"/>
    </row>
    <row r="160" spans="2:3" ht="15.75" thickTop="1" x14ac:dyDescent="0.25"/>
    <row r="161" spans="2:3" ht="15.75" thickBot="1" x14ac:dyDescent="0.3">
      <c r="B161" s="16" t="s">
        <v>4384</v>
      </c>
      <c r="C161" s="16" t="s">
        <v>4320</v>
      </c>
    </row>
    <row r="162" spans="2:3" x14ac:dyDescent="0.25">
      <c r="B162" t="s">
        <v>4171</v>
      </c>
      <c r="C162">
        <v>5</v>
      </c>
    </row>
    <row r="163" spans="2:3" x14ac:dyDescent="0.25">
      <c r="B163" t="s">
        <v>4164</v>
      </c>
      <c r="C163">
        <v>1</v>
      </c>
    </row>
    <row r="164" spans="2:3" x14ac:dyDescent="0.25">
      <c r="B164" t="s">
        <v>4227</v>
      </c>
      <c r="C164">
        <v>1</v>
      </c>
    </row>
    <row r="166" spans="2:3" ht="15.75" thickBot="1" x14ac:dyDescent="0.3">
      <c r="B166" s="16" t="s">
        <v>4384</v>
      </c>
      <c r="C166" s="16" t="s">
        <v>4320</v>
      </c>
    </row>
    <row r="167" spans="2:3" x14ac:dyDescent="0.25">
      <c r="B167" t="s">
        <v>4171</v>
      </c>
      <c r="C167">
        <v>5</v>
      </c>
    </row>
    <row r="168" spans="2:3" x14ac:dyDescent="0.25">
      <c r="B168" t="s">
        <v>4394</v>
      </c>
      <c r="C168">
        <v>2</v>
      </c>
    </row>
    <row r="170" spans="2:3" ht="18" thickBot="1" x14ac:dyDescent="0.35">
      <c r="B170" s="11" t="s">
        <v>4397</v>
      </c>
      <c r="C170" s="11"/>
    </row>
    <row r="171" spans="2:3" ht="15.75" thickTop="1" x14ac:dyDescent="0.25"/>
    <row r="172" spans="2:3" ht="15.75" thickBot="1" x14ac:dyDescent="0.3">
      <c r="B172" s="16" t="s">
        <v>4384</v>
      </c>
      <c r="C172" s="16" t="s">
        <v>4320</v>
      </c>
    </row>
    <row r="173" spans="2:3" x14ac:dyDescent="0.25">
      <c r="B173" t="s">
        <v>4146</v>
      </c>
      <c r="C173">
        <v>1</v>
      </c>
    </row>
    <row r="174" spans="2:3" x14ac:dyDescent="0.25">
      <c r="B174" t="s">
        <v>4122</v>
      </c>
      <c r="C174">
        <v>2</v>
      </c>
    </row>
    <row r="175" spans="2:3" x14ac:dyDescent="0.25">
      <c r="B175" t="s">
        <v>4102</v>
      </c>
      <c r="C175">
        <v>3</v>
      </c>
    </row>
    <row r="176" spans="2:3" x14ac:dyDescent="0.25">
      <c r="B176" t="s">
        <v>4211</v>
      </c>
      <c r="C176">
        <v>1</v>
      </c>
    </row>
    <row r="177" spans="2:4" x14ac:dyDescent="0.25">
      <c r="B177" t="s">
        <v>4250</v>
      </c>
      <c r="C177">
        <v>1</v>
      </c>
    </row>
    <row r="178" spans="2:4" x14ac:dyDescent="0.25">
      <c r="B178" t="s">
        <v>4199</v>
      </c>
      <c r="C178">
        <v>1</v>
      </c>
    </row>
    <row r="179" spans="2:4" x14ac:dyDescent="0.25">
      <c r="B179" t="s">
        <v>4139</v>
      </c>
      <c r="C179">
        <v>1</v>
      </c>
    </row>
    <row r="180" spans="2:4" x14ac:dyDescent="0.25">
      <c r="B180" t="s">
        <v>4177</v>
      </c>
      <c r="C180">
        <v>1</v>
      </c>
    </row>
    <row r="181" spans="2:4" x14ac:dyDescent="0.25">
      <c r="B181" t="s">
        <v>4153</v>
      </c>
      <c r="C181">
        <v>1</v>
      </c>
    </row>
    <row r="183" spans="2:4" ht="15.75" thickBot="1" x14ac:dyDescent="0.3">
      <c r="B183" s="16" t="s">
        <v>4384</v>
      </c>
      <c r="C183" s="16" t="s">
        <v>4320</v>
      </c>
    </row>
    <row r="184" spans="2:4" x14ac:dyDescent="0.25">
      <c r="B184" t="s">
        <v>4390</v>
      </c>
      <c r="C184">
        <v>6</v>
      </c>
    </row>
    <row r="185" spans="2:4" x14ac:dyDescent="0.25">
      <c r="B185" t="s">
        <v>4394</v>
      </c>
      <c r="C185">
        <v>6</v>
      </c>
    </row>
    <row r="187" spans="2:4" ht="20.25" thickBot="1" x14ac:dyDescent="0.35">
      <c r="B187" s="10" t="s">
        <v>4091</v>
      </c>
      <c r="C187" s="10"/>
      <c r="D187" s="10"/>
    </row>
    <row r="188" spans="2:4" ht="15.75" thickTop="1" x14ac:dyDescent="0.25"/>
    <row r="189" spans="2:4" ht="15.75" thickBot="1" x14ac:dyDescent="0.3">
      <c r="B189" s="16" t="s">
        <v>4393</v>
      </c>
      <c r="C189" s="16" t="s">
        <v>4320</v>
      </c>
      <c r="D189" s="16" t="s">
        <v>4321</v>
      </c>
    </row>
    <row r="190" spans="2:4" x14ac:dyDescent="0.25">
      <c r="B190" s="8">
        <v>8</v>
      </c>
      <c r="C190">
        <v>8</v>
      </c>
      <c r="D190" t="s">
        <v>4398</v>
      </c>
    </row>
    <row r="191" spans="2:4" x14ac:dyDescent="0.25">
      <c r="B191" s="8">
        <v>16</v>
      </c>
      <c r="C191">
        <v>7</v>
      </c>
      <c r="D191" t="s">
        <v>4399</v>
      </c>
    </row>
    <row r="192" spans="2:4" x14ac:dyDescent="0.25">
      <c r="B192" s="8">
        <v>32</v>
      </c>
      <c r="C192">
        <v>12</v>
      </c>
      <c r="D192" t="s">
        <v>4574</v>
      </c>
    </row>
    <row r="194" spans="2:6" ht="15.75" thickBot="1" x14ac:dyDescent="0.3">
      <c r="B194" s="16" t="s">
        <v>4393</v>
      </c>
      <c r="C194" s="16" t="s">
        <v>4320</v>
      </c>
    </row>
    <row r="195" spans="2:6" x14ac:dyDescent="0.25">
      <c r="B195" t="s">
        <v>4400</v>
      </c>
      <c r="C195">
        <v>8</v>
      </c>
      <c r="E195" s="9">
        <f>C195/SUM($C$195:$C$197)</f>
        <v>0.29629629629629628</v>
      </c>
    </row>
    <row r="196" spans="2:6" x14ac:dyDescent="0.25">
      <c r="B196" t="s">
        <v>4401</v>
      </c>
      <c r="C196">
        <v>7</v>
      </c>
      <c r="E196" s="9">
        <f t="shared" ref="E196:E197" si="0">C196/SUM($C$195:$C$197)</f>
        <v>0.25925925925925924</v>
      </c>
      <c r="F196" s="26">
        <f>E196+E195</f>
        <v>0.55555555555555558</v>
      </c>
    </row>
    <row r="197" spans="2:6" x14ac:dyDescent="0.25">
      <c r="B197" t="s">
        <v>4402</v>
      </c>
      <c r="C197">
        <v>12</v>
      </c>
      <c r="E197" s="9">
        <f t="shared" si="0"/>
        <v>0.44444444444444442</v>
      </c>
    </row>
    <row r="199" spans="2:6" ht="20.25" thickBot="1" x14ac:dyDescent="0.35">
      <c r="B199" s="10" t="s">
        <v>4092</v>
      </c>
      <c r="C199" s="10"/>
      <c r="D199" s="10"/>
    </row>
    <row r="200" spans="2:6" ht="15.75" thickTop="1" x14ac:dyDescent="0.25"/>
    <row r="201" spans="2:6" ht="15.75" thickBot="1" x14ac:dyDescent="0.3">
      <c r="B201" s="16" t="s">
        <v>4403</v>
      </c>
      <c r="C201" s="16" t="s">
        <v>4320</v>
      </c>
      <c r="D201" s="16" t="s">
        <v>4321</v>
      </c>
    </row>
    <row r="202" spans="2:6" x14ac:dyDescent="0.25">
      <c r="B202" t="s">
        <v>4132</v>
      </c>
      <c r="C202">
        <v>7</v>
      </c>
      <c r="D202" t="s">
        <v>4385</v>
      </c>
    </row>
    <row r="203" spans="2:6" x14ac:dyDescent="0.25">
      <c r="B203" t="s">
        <v>4171</v>
      </c>
      <c r="C203">
        <v>5</v>
      </c>
      <c r="D203" t="s">
        <v>4386</v>
      </c>
    </row>
    <row r="204" spans="2:6" x14ac:dyDescent="0.25">
      <c r="B204" t="s">
        <v>4103</v>
      </c>
      <c r="C204">
        <v>3</v>
      </c>
      <c r="D204" t="s">
        <v>4387</v>
      </c>
    </row>
    <row r="205" spans="2:6" x14ac:dyDescent="0.25">
      <c r="B205" t="s">
        <v>4123</v>
      </c>
      <c r="C205">
        <v>2</v>
      </c>
      <c r="D205" t="s">
        <v>4388</v>
      </c>
    </row>
    <row r="206" spans="2:6" x14ac:dyDescent="0.25">
      <c r="B206" t="s">
        <v>4316</v>
      </c>
      <c r="C206">
        <v>1</v>
      </c>
      <c r="D206" t="s">
        <v>4364</v>
      </c>
    </row>
    <row r="207" spans="2:6" x14ac:dyDescent="0.25">
      <c r="B207" t="s">
        <v>4140</v>
      </c>
      <c r="C207">
        <v>1</v>
      </c>
      <c r="D207" t="s">
        <v>4366</v>
      </c>
    </row>
    <row r="208" spans="2:6" x14ac:dyDescent="0.25">
      <c r="B208" t="s">
        <v>4147</v>
      </c>
      <c r="C208">
        <v>1</v>
      </c>
      <c r="D208" t="s">
        <v>4367</v>
      </c>
    </row>
    <row r="209" spans="2:4" x14ac:dyDescent="0.25">
      <c r="B209" t="s">
        <v>4153</v>
      </c>
      <c r="C209">
        <v>1</v>
      </c>
      <c r="D209" t="s">
        <v>4368</v>
      </c>
    </row>
    <row r="210" spans="2:4" x14ac:dyDescent="0.25">
      <c r="B210" t="s">
        <v>4165</v>
      </c>
      <c r="C210">
        <v>1</v>
      </c>
      <c r="D210" t="s">
        <v>4354</v>
      </c>
    </row>
    <row r="211" spans="2:4" x14ac:dyDescent="0.25">
      <c r="B211" t="s">
        <v>4178</v>
      </c>
      <c r="C211">
        <v>1</v>
      </c>
      <c r="D211" t="s">
        <v>4343</v>
      </c>
    </row>
    <row r="212" spans="2:4" x14ac:dyDescent="0.25">
      <c r="B212" t="s">
        <v>4199</v>
      </c>
      <c r="C212">
        <v>1</v>
      </c>
      <c r="D212" t="s">
        <v>4372</v>
      </c>
    </row>
    <row r="213" spans="2:4" x14ac:dyDescent="0.25">
      <c r="B213" t="s">
        <v>4212</v>
      </c>
      <c r="C213">
        <v>1</v>
      </c>
      <c r="D213" t="s">
        <v>4375</v>
      </c>
    </row>
    <row r="214" spans="2:4" x14ac:dyDescent="0.25">
      <c r="B214" t="s">
        <v>4228</v>
      </c>
      <c r="C214">
        <v>1</v>
      </c>
      <c r="D214" t="s">
        <v>4356</v>
      </c>
    </row>
    <row r="215" spans="2:4" x14ac:dyDescent="0.25">
      <c r="B215" t="s">
        <v>4250</v>
      </c>
      <c r="C215">
        <v>1</v>
      </c>
      <c r="D215" t="s">
        <v>4380</v>
      </c>
    </row>
    <row r="216" spans="2:4" x14ac:dyDescent="0.25">
      <c r="B216" t="s">
        <v>4137</v>
      </c>
      <c r="C216">
        <v>7</v>
      </c>
      <c r="D216" t="s">
        <v>4573</v>
      </c>
    </row>
    <row r="218" spans="2:4" x14ac:dyDescent="0.25">
      <c r="B218" t="s">
        <v>4450</v>
      </c>
    </row>
    <row r="220" spans="2:4" ht="15.75" thickBot="1" x14ac:dyDescent="0.3">
      <c r="B220" s="16" t="s">
        <v>4403</v>
      </c>
      <c r="C220" s="16" t="s">
        <v>4320</v>
      </c>
    </row>
    <row r="221" spans="2:4" x14ac:dyDescent="0.25">
      <c r="B221" t="s">
        <v>4132</v>
      </c>
      <c r="C221">
        <v>7</v>
      </c>
    </row>
    <row r="222" spans="2:4" x14ac:dyDescent="0.25">
      <c r="B222" t="s">
        <v>4171</v>
      </c>
      <c r="C222">
        <v>5</v>
      </c>
    </row>
    <row r="223" spans="2:4" x14ac:dyDescent="0.25">
      <c r="B223" t="s">
        <v>4103</v>
      </c>
      <c r="C223">
        <v>3</v>
      </c>
    </row>
    <row r="224" spans="2:4" x14ac:dyDescent="0.25">
      <c r="B224" t="s">
        <v>4123</v>
      </c>
      <c r="C224">
        <v>2</v>
      </c>
    </row>
    <row r="225" spans="2:14" x14ac:dyDescent="0.25">
      <c r="B225" t="s">
        <v>4394</v>
      </c>
      <c r="C225">
        <v>10</v>
      </c>
    </row>
    <row r="226" spans="2:14" x14ac:dyDescent="0.25">
      <c r="B226" t="s">
        <v>4137</v>
      </c>
      <c r="C226">
        <v>7</v>
      </c>
    </row>
    <row r="233" spans="2:14" x14ac:dyDescent="0.25">
      <c r="J233" t="s">
        <v>4526</v>
      </c>
      <c r="K233" t="s">
        <v>4394</v>
      </c>
    </row>
    <row r="234" spans="2:14" x14ac:dyDescent="0.25">
      <c r="I234" t="s">
        <v>4521</v>
      </c>
      <c r="J234">
        <v>7</v>
      </c>
      <c r="K234">
        <v>1</v>
      </c>
      <c r="L234" t="s">
        <v>4524</v>
      </c>
      <c r="M234" s="7" t="s">
        <v>4316</v>
      </c>
      <c r="N234" s="22">
        <f>J234/(J234+K234)</f>
        <v>0.875</v>
      </c>
    </row>
    <row r="235" spans="2:14" x14ac:dyDescent="0.25">
      <c r="I235" t="s">
        <v>4522</v>
      </c>
      <c r="J235">
        <v>5</v>
      </c>
      <c r="K235">
        <v>2</v>
      </c>
      <c r="L235" t="s">
        <v>4171</v>
      </c>
      <c r="M235" t="s">
        <v>4394</v>
      </c>
      <c r="N235" s="22">
        <f t="shared" ref="N235:N236" si="1">J235/(J235+K235)</f>
        <v>0.7142857142857143</v>
      </c>
    </row>
    <row r="236" spans="2:14" x14ac:dyDescent="0.25">
      <c r="I236" t="s">
        <v>4523</v>
      </c>
      <c r="J236">
        <v>6</v>
      </c>
      <c r="K236">
        <v>6</v>
      </c>
      <c r="L236" t="s">
        <v>4525</v>
      </c>
      <c r="M236" t="s">
        <v>4394</v>
      </c>
      <c r="N236" s="22">
        <f t="shared" si="1"/>
        <v>0.5</v>
      </c>
    </row>
  </sheetData>
  <autoFilter ref="B27:D61">
    <filterColumn colId="1">
      <filters>
        <filter val="128"/>
        <filter val="132"/>
        <filter val="192"/>
        <filter val="208"/>
        <filter val="256"/>
        <filter val="32.25"/>
        <filter val="33"/>
        <filter val="48"/>
        <filter val="512"/>
        <filter val="64"/>
      </filters>
    </filterColumn>
  </autoFilter>
  <sortState ref="B65:E87">
    <sortCondition ref="B65:B87"/>
    <sortCondition ref="C65:C87"/>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E61"/>
  <sheetViews>
    <sheetView workbookViewId="0"/>
  </sheetViews>
  <sheetFormatPr defaultRowHeight="15" x14ac:dyDescent="0.25"/>
  <cols>
    <col min="2" max="2" width="23.28515625" bestFit="1" customWidth="1"/>
    <col min="3" max="3" width="62.42578125" bestFit="1" customWidth="1"/>
    <col min="4" max="4" width="23.42578125" bestFit="1" customWidth="1"/>
  </cols>
  <sheetData>
    <row r="2" spans="2:5" ht="20.25" thickBot="1" x14ac:dyDescent="0.35">
      <c r="B2" s="10" t="s">
        <v>4093</v>
      </c>
      <c r="C2" s="10"/>
      <c r="D2" s="10"/>
      <c r="E2" s="10"/>
    </row>
    <row r="3" spans="2:5" ht="15.75" thickTop="1" x14ac:dyDescent="0.25"/>
    <row r="4" spans="2:5" ht="18" thickBot="1" x14ac:dyDescent="0.35">
      <c r="B4" s="11" t="s">
        <v>4437</v>
      </c>
      <c r="C4" s="11"/>
      <c r="D4" s="11"/>
    </row>
    <row r="5" spans="2:5" ht="15.75" thickTop="1" x14ac:dyDescent="0.25"/>
    <row r="6" spans="2:5" ht="15.75" thickBot="1" x14ac:dyDescent="0.3">
      <c r="B6" s="16" t="s">
        <v>4413</v>
      </c>
      <c r="C6" s="16" t="s">
        <v>4404</v>
      </c>
      <c r="D6" s="16" t="s">
        <v>4321</v>
      </c>
    </row>
    <row r="7" spans="2:5" x14ac:dyDescent="0.25">
      <c r="B7" t="s">
        <v>4405</v>
      </c>
      <c r="C7" t="s">
        <v>4265</v>
      </c>
      <c r="D7" t="s">
        <v>4383</v>
      </c>
    </row>
    <row r="8" spans="2:5" x14ac:dyDescent="0.25">
      <c r="B8" t="s">
        <v>4405</v>
      </c>
      <c r="C8" t="s">
        <v>4414</v>
      </c>
      <c r="D8" t="s">
        <v>4382</v>
      </c>
    </row>
    <row r="9" spans="2:5" x14ac:dyDescent="0.25">
      <c r="B9" t="s">
        <v>4405</v>
      </c>
      <c r="C9" t="s">
        <v>4259</v>
      </c>
      <c r="D9" t="s">
        <v>4381</v>
      </c>
    </row>
    <row r="10" spans="2:5" x14ac:dyDescent="0.25">
      <c r="B10" t="s">
        <v>4405</v>
      </c>
      <c r="C10" t="s">
        <v>4189</v>
      </c>
      <c r="D10" t="s">
        <v>4576</v>
      </c>
    </row>
    <row r="11" spans="2:5" x14ac:dyDescent="0.25">
      <c r="B11" t="s">
        <v>4405</v>
      </c>
      <c r="C11" t="s">
        <v>4415</v>
      </c>
      <c r="D11" t="s">
        <v>4364</v>
      </c>
    </row>
    <row r="12" spans="2:5" x14ac:dyDescent="0.25">
      <c r="B12" t="s">
        <v>4405</v>
      </c>
      <c r="C12" t="s">
        <v>4179</v>
      </c>
      <c r="D12" t="s">
        <v>4343</v>
      </c>
    </row>
    <row r="13" spans="2:5" x14ac:dyDescent="0.25">
      <c r="B13" t="s">
        <v>4405</v>
      </c>
      <c r="C13" t="s">
        <v>4194</v>
      </c>
      <c r="D13" t="s">
        <v>4344</v>
      </c>
    </row>
    <row r="14" spans="2:5" x14ac:dyDescent="0.25">
      <c r="B14" t="s">
        <v>4405</v>
      </c>
      <c r="C14" t="s">
        <v>4221</v>
      </c>
      <c r="D14" t="s">
        <v>4346</v>
      </c>
    </row>
    <row r="15" spans="2:5" x14ac:dyDescent="0.25">
      <c r="B15" t="s">
        <v>4405</v>
      </c>
      <c r="C15" t="s">
        <v>4141</v>
      </c>
      <c r="D15" t="s">
        <v>4352</v>
      </c>
    </row>
    <row r="16" spans="2:5" x14ac:dyDescent="0.25">
      <c r="B16" t="s">
        <v>4405</v>
      </c>
      <c r="C16" t="s">
        <v>4166</v>
      </c>
      <c r="D16" t="s">
        <v>4416</v>
      </c>
    </row>
    <row r="17" spans="2:4" x14ac:dyDescent="0.25">
      <c r="B17" t="s">
        <v>4405</v>
      </c>
      <c r="C17" t="s">
        <v>4158</v>
      </c>
      <c r="D17" t="s">
        <v>4327</v>
      </c>
    </row>
    <row r="18" spans="2:4" x14ac:dyDescent="0.25">
      <c r="B18" t="s">
        <v>4409</v>
      </c>
      <c r="C18" t="s">
        <v>4417</v>
      </c>
      <c r="D18" t="s">
        <v>4418</v>
      </c>
    </row>
    <row r="19" spans="2:4" x14ac:dyDescent="0.25">
      <c r="B19" t="s">
        <v>4409</v>
      </c>
      <c r="C19" t="s">
        <v>4419</v>
      </c>
      <c r="D19" t="s">
        <v>4379</v>
      </c>
    </row>
    <row r="20" spans="2:4" x14ac:dyDescent="0.25">
      <c r="B20" t="s">
        <v>4409</v>
      </c>
      <c r="C20" t="s">
        <v>4420</v>
      </c>
      <c r="D20" t="s">
        <v>4421</v>
      </c>
    </row>
    <row r="21" spans="2:4" x14ac:dyDescent="0.25">
      <c r="B21" t="s">
        <v>4409</v>
      </c>
      <c r="C21" t="s">
        <v>4422</v>
      </c>
      <c r="D21" t="s">
        <v>4373</v>
      </c>
    </row>
    <row r="22" spans="2:4" x14ac:dyDescent="0.25">
      <c r="B22" t="s">
        <v>4406</v>
      </c>
      <c r="C22" t="s">
        <v>4203</v>
      </c>
      <c r="D22" t="s">
        <v>4423</v>
      </c>
    </row>
    <row r="23" spans="2:4" x14ac:dyDescent="0.25">
      <c r="B23" t="s">
        <v>4406</v>
      </c>
      <c r="C23" t="s">
        <v>4172</v>
      </c>
      <c r="D23" t="s">
        <v>4424</v>
      </c>
    </row>
    <row r="24" spans="2:4" x14ac:dyDescent="0.25">
      <c r="B24" t="s">
        <v>4406</v>
      </c>
      <c r="C24" t="s">
        <v>4425</v>
      </c>
      <c r="D24" t="s">
        <v>4376</v>
      </c>
    </row>
    <row r="25" spans="2:4" x14ac:dyDescent="0.25">
      <c r="B25" t="s">
        <v>4406</v>
      </c>
      <c r="C25" t="s">
        <v>4259</v>
      </c>
      <c r="D25" t="s">
        <v>4381</v>
      </c>
    </row>
    <row r="26" spans="2:4" x14ac:dyDescent="0.25">
      <c r="B26" t="s">
        <v>4406</v>
      </c>
      <c r="C26" t="s">
        <v>4426</v>
      </c>
      <c r="D26" t="s">
        <v>4378</v>
      </c>
    </row>
    <row r="27" spans="2:4" x14ac:dyDescent="0.25">
      <c r="B27" t="s">
        <v>4406</v>
      </c>
      <c r="C27" t="s">
        <v>4427</v>
      </c>
      <c r="D27" t="s">
        <v>4379</v>
      </c>
    </row>
    <row r="28" spans="2:4" x14ac:dyDescent="0.25">
      <c r="B28" t="s">
        <v>4406</v>
      </c>
      <c r="C28" t="s">
        <v>4428</v>
      </c>
      <c r="D28" t="s">
        <v>4372</v>
      </c>
    </row>
    <row r="29" spans="2:4" x14ac:dyDescent="0.25">
      <c r="B29" t="s">
        <v>4331</v>
      </c>
      <c r="C29" t="s">
        <v>4429</v>
      </c>
      <c r="D29" t="s">
        <v>4329</v>
      </c>
    </row>
    <row r="30" spans="2:4" x14ac:dyDescent="0.25">
      <c r="B30" t="s">
        <v>4331</v>
      </c>
      <c r="C30" t="s">
        <v>4348</v>
      </c>
      <c r="D30" t="s">
        <v>4368</v>
      </c>
    </row>
    <row r="31" spans="2:4" x14ac:dyDescent="0.25">
      <c r="B31" t="s">
        <v>4331</v>
      </c>
      <c r="C31" t="s">
        <v>4430</v>
      </c>
      <c r="D31" t="s">
        <v>4378</v>
      </c>
    </row>
    <row r="32" spans="2:4" x14ac:dyDescent="0.25">
      <c r="B32" t="s">
        <v>4331</v>
      </c>
      <c r="C32" t="s">
        <v>4431</v>
      </c>
      <c r="D32" t="s">
        <v>4374</v>
      </c>
    </row>
    <row r="33" spans="2:5" x14ac:dyDescent="0.25">
      <c r="B33" t="s">
        <v>4331</v>
      </c>
      <c r="C33" t="s">
        <v>4432</v>
      </c>
      <c r="D33" t="s">
        <v>4368</v>
      </c>
    </row>
    <row r="34" spans="2:5" x14ac:dyDescent="0.25">
      <c r="B34" t="s">
        <v>4331</v>
      </c>
      <c r="C34" t="s">
        <v>4433</v>
      </c>
      <c r="D34" t="s">
        <v>4372</v>
      </c>
    </row>
    <row r="35" spans="2:5" x14ac:dyDescent="0.25">
      <c r="B35" t="s">
        <v>4331</v>
      </c>
      <c r="C35" t="s">
        <v>4434</v>
      </c>
      <c r="D35" t="s">
        <v>4376</v>
      </c>
    </row>
    <row r="36" spans="2:5" x14ac:dyDescent="0.25">
      <c r="B36" t="s">
        <v>4133</v>
      </c>
      <c r="C36" t="s">
        <v>4265</v>
      </c>
      <c r="D36" t="s">
        <v>4383</v>
      </c>
    </row>
    <row r="37" spans="2:5" x14ac:dyDescent="0.25">
      <c r="B37" t="s">
        <v>4133</v>
      </c>
      <c r="C37" t="s">
        <v>4182</v>
      </c>
      <c r="D37" t="s">
        <v>4370</v>
      </c>
    </row>
    <row r="38" spans="2:5" x14ac:dyDescent="0.25">
      <c r="B38" t="s">
        <v>4133</v>
      </c>
      <c r="C38" t="s">
        <v>4133</v>
      </c>
      <c r="D38" t="s">
        <v>4435</v>
      </c>
    </row>
    <row r="40" spans="2:5" ht="18" thickBot="1" x14ac:dyDescent="0.35">
      <c r="B40" s="11" t="s">
        <v>4436</v>
      </c>
      <c r="C40" s="11"/>
      <c r="D40" s="11"/>
      <c r="E40" s="11"/>
    </row>
    <row r="41" spans="2:5" ht="15.75" thickTop="1" x14ac:dyDescent="0.25"/>
    <row r="42" spans="2:5" ht="15.75" thickBot="1" x14ac:dyDescent="0.3">
      <c r="B42" s="16" t="s">
        <v>4404</v>
      </c>
      <c r="C42" s="16" t="s">
        <v>4321</v>
      </c>
      <c r="D42" s="17" t="s">
        <v>4320</v>
      </c>
      <c r="E42" s="17" t="s">
        <v>4412</v>
      </c>
    </row>
    <row r="43" spans="2:5" x14ac:dyDescent="0.25">
      <c r="B43" t="s">
        <v>4405</v>
      </c>
      <c r="C43" t="s">
        <v>4575</v>
      </c>
      <c r="D43">
        <v>15</v>
      </c>
      <c r="E43" s="9">
        <f>D43/33</f>
        <v>0.45454545454545453</v>
      </c>
    </row>
    <row r="44" spans="2:5" x14ac:dyDescent="0.25">
      <c r="B44" t="s">
        <v>4406</v>
      </c>
      <c r="C44" t="s">
        <v>4407</v>
      </c>
      <c r="D44">
        <v>14</v>
      </c>
      <c r="E44" s="9">
        <f t="shared" ref="E44:E48" si="0">D44/33</f>
        <v>0.42424242424242425</v>
      </c>
    </row>
    <row r="45" spans="2:5" x14ac:dyDescent="0.25">
      <c r="B45" t="s">
        <v>4133</v>
      </c>
      <c r="C45" t="s">
        <v>4408</v>
      </c>
      <c r="D45">
        <v>8</v>
      </c>
      <c r="E45" s="9">
        <f t="shared" si="0"/>
        <v>0.24242424242424243</v>
      </c>
    </row>
    <row r="46" spans="2:5" x14ac:dyDescent="0.25">
      <c r="B46" t="s">
        <v>4409</v>
      </c>
      <c r="C46" t="s">
        <v>4410</v>
      </c>
      <c r="D46">
        <v>7</v>
      </c>
      <c r="E46" s="9">
        <f t="shared" si="0"/>
        <v>0.21212121212121213</v>
      </c>
    </row>
    <row r="47" spans="2:5" x14ac:dyDescent="0.25">
      <c r="B47" t="s">
        <v>4394</v>
      </c>
      <c r="C47" t="s">
        <v>4411</v>
      </c>
      <c r="D47">
        <v>6</v>
      </c>
      <c r="E47" s="9">
        <f t="shared" si="0"/>
        <v>0.18181818181818182</v>
      </c>
    </row>
    <row r="48" spans="2:5" x14ac:dyDescent="0.25">
      <c r="B48" t="s">
        <v>4136</v>
      </c>
      <c r="C48" t="s">
        <v>4375</v>
      </c>
      <c r="D48">
        <v>1</v>
      </c>
      <c r="E48" s="9">
        <f t="shared" si="0"/>
        <v>3.0303030303030304E-2</v>
      </c>
    </row>
    <row r="54" spans="2:3" x14ac:dyDescent="0.25">
      <c r="B54" t="s">
        <v>4527</v>
      </c>
    </row>
    <row r="56" spans="2:3" ht="15.75" thickBot="1" x14ac:dyDescent="0.3">
      <c r="B56" s="16" t="s">
        <v>4404</v>
      </c>
      <c r="C56" s="16" t="s">
        <v>4320</v>
      </c>
    </row>
    <row r="57" spans="2:3" x14ac:dyDescent="0.25">
      <c r="B57" t="s">
        <v>4394</v>
      </c>
      <c r="C57">
        <v>6</v>
      </c>
    </row>
    <row r="58" spans="2:3" x14ac:dyDescent="0.25">
      <c r="B58" t="s">
        <v>4409</v>
      </c>
      <c r="C58">
        <v>7</v>
      </c>
    </row>
    <row r="59" spans="2:3" x14ac:dyDescent="0.25">
      <c r="B59" t="s">
        <v>4133</v>
      </c>
      <c r="C59">
        <v>8</v>
      </c>
    </row>
    <row r="60" spans="2:3" x14ac:dyDescent="0.25">
      <c r="B60" t="s">
        <v>4406</v>
      </c>
      <c r="C60">
        <v>14</v>
      </c>
    </row>
    <row r="61" spans="2:3" x14ac:dyDescent="0.25">
      <c r="B61" t="s">
        <v>4405</v>
      </c>
      <c r="C61">
        <v>15</v>
      </c>
    </row>
  </sheetData>
  <sortState ref="B58:C62">
    <sortCondition ref="C58:C6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Study parameters</vt:lpstr>
      <vt:lpstr>Database Search Results</vt:lpstr>
      <vt:lpstr>Second Filtering</vt:lpstr>
      <vt:lpstr>Third filtering</vt:lpstr>
      <vt:lpstr>Questionnaire</vt:lpstr>
      <vt:lpstr>RQ1</vt:lpstr>
      <vt:lpstr>RQ2</vt:lpstr>
      <vt:lpstr>RQ3</vt:lpstr>
      <vt:lpstr>RQ4</vt:lpstr>
      <vt:lpstr>RQ5</vt:lpstr>
      <vt:lpstr>Chart RQ5</vt:lpstr>
      <vt:lpstr>Questionnaire for export</vt:lpstr>
      <vt:lpstr>Background</vt:lpstr>
    </vt:vector>
  </TitlesOfParts>
  <Company>On The Buses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Belson</dc:creator>
  <cp:lastModifiedBy>Bruce Belson</cp:lastModifiedBy>
  <dcterms:created xsi:type="dcterms:W3CDTF">2018-01-12T05:37:08Z</dcterms:created>
  <dcterms:modified xsi:type="dcterms:W3CDTF">2018-02-04T08:13:30Z</dcterms:modified>
</cp:coreProperties>
</file>