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Massimo\Priv\Ebk\TSDZ2\BT\TSDZ2_ESP32\TSDZ2-Smart-EBike\"/>
    </mc:Choice>
  </mc:AlternateContent>
  <xr:revisionPtr revIDLastSave="0" documentId="13_ncr:1_{ED33C6EB-71F9-4335-BE62-A74FA0D59839}" xr6:coauthVersionLast="44" xr6:coauthVersionMax="44" xr10:uidLastSave="{00000000-0000-0000-0000-000000000000}"/>
  <bookViews>
    <workbookView xWindow="1584" yWindow="564" windowWidth="20892" windowHeight="11256" xr2:uid="{0FECAB06-F1EB-47DE-95C0-CE04C98C7007}"/>
  </bookViews>
  <sheets>
    <sheet name="Ref. Values" sheetId="1" r:id="rId1"/>
    <sheet name="Graph" sheetId="4" r:id="rId2"/>
    <sheet name="F.W. Max Ang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4" l="1"/>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F9" i="4"/>
  <c r="E8" i="4"/>
  <c r="G9" i="4"/>
  <c r="G10" i="4"/>
  <c r="G11" i="4"/>
  <c r="G12" i="4"/>
  <c r="G13" i="4"/>
  <c r="G14" i="4"/>
  <c r="G15" i="4"/>
  <c r="G16" i="4"/>
  <c r="G17" i="4"/>
  <c r="G18" i="4"/>
  <c r="G19" i="4"/>
  <c r="G20" i="4"/>
  <c r="G21" i="4"/>
  <c r="G22" i="4"/>
  <c r="G23" i="4"/>
  <c r="G8" i="4"/>
  <c r="H2" i="4"/>
  <c r="G25" i="4" s="1"/>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8" i="4"/>
  <c r="A9" i="3"/>
  <c r="C9" i="3"/>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8"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F17" i="4" l="1"/>
  <c r="F21" i="4"/>
  <c r="F22" i="4"/>
  <c r="F14" i="4"/>
  <c r="F19" i="4"/>
  <c r="F11" i="4"/>
  <c r="F25" i="4"/>
  <c r="F18" i="4"/>
  <c r="F16" i="4"/>
  <c r="F20" i="4"/>
  <c r="F13" i="4"/>
  <c r="F10" i="4"/>
  <c r="F12" i="4"/>
  <c r="F23" i="4"/>
  <c r="F15" i="4"/>
  <c r="F8" i="4"/>
  <c r="G111" i="4"/>
  <c r="F111" i="4" s="1"/>
  <c r="G135" i="4"/>
  <c r="F135" i="4" s="1"/>
  <c r="G136" i="4"/>
  <c r="F136" i="4" s="1"/>
  <c r="G128" i="4"/>
  <c r="F128" i="4" s="1"/>
  <c r="G120" i="4"/>
  <c r="F120" i="4" s="1"/>
  <c r="G112" i="4"/>
  <c r="F112" i="4" s="1"/>
  <c r="G104" i="4"/>
  <c r="F104" i="4" s="1"/>
  <c r="G96" i="4"/>
  <c r="F96" i="4" s="1"/>
  <c r="G88" i="4"/>
  <c r="F88" i="4" s="1"/>
  <c r="G80" i="4"/>
  <c r="F80" i="4" s="1"/>
  <c r="G72" i="4"/>
  <c r="F72" i="4" s="1"/>
  <c r="G64" i="4"/>
  <c r="F64" i="4" s="1"/>
  <c r="G56" i="4"/>
  <c r="F56" i="4" s="1"/>
  <c r="G48" i="4"/>
  <c r="F48" i="4" s="1"/>
  <c r="G40" i="4"/>
  <c r="F40" i="4" s="1"/>
  <c r="G32" i="4"/>
  <c r="F32" i="4" s="1"/>
  <c r="G24" i="4"/>
  <c r="F24" i="4" s="1"/>
  <c r="G119" i="4"/>
  <c r="F119" i="4" s="1"/>
  <c r="G95" i="4"/>
  <c r="F95" i="4" s="1"/>
  <c r="G71" i="4"/>
  <c r="F71" i="4" s="1"/>
  <c r="G55" i="4"/>
  <c r="F55" i="4" s="1"/>
  <c r="G47" i="4"/>
  <c r="F47" i="4" s="1"/>
  <c r="G134" i="4"/>
  <c r="F134" i="4" s="1"/>
  <c r="G126" i="4"/>
  <c r="F126" i="4" s="1"/>
  <c r="G118" i="4"/>
  <c r="F118" i="4" s="1"/>
  <c r="G110" i="4"/>
  <c r="F110" i="4" s="1"/>
  <c r="G102" i="4"/>
  <c r="F102" i="4" s="1"/>
  <c r="G94" i="4"/>
  <c r="F94" i="4" s="1"/>
  <c r="G86" i="4"/>
  <c r="F86" i="4" s="1"/>
  <c r="G78" i="4"/>
  <c r="F78" i="4" s="1"/>
  <c r="G70" i="4"/>
  <c r="F70" i="4" s="1"/>
  <c r="G62" i="4"/>
  <c r="F62" i="4" s="1"/>
  <c r="G54" i="4"/>
  <c r="F54" i="4" s="1"/>
  <c r="G46" i="4"/>
  <c r="F46" i="4" s="1"/>
  <c r="G38" i="4"/>
  <c r="F38" i="4" s="1"/>
  <c r="G30" i="4"/>
  <c r="F30" i="4" s="1"/>
  <c r="G39" i="4"/>
  <c r="F39" i="4" s="1"/>
  <c r="G133" i="4"/>
  <c r="F133" i="4" s="1"/>
  <c r="G125" i="4"/>
  <c r="F125" i="4" s="1"/>
  <c r="G117" i="4"/>
  <c r="F117" i="4" s="1"/>
  <c r="G109" i="4"/>
  <c r="F109" i="4" s="1"/>
  <c r="G101" i="4"/>
  <c r="F101" i="4" s="1"/>
  <c r="G93" i="4"/>
  <c r="F93" i="4" s="1"/>
  <c r="G85" i="4"/>
  <c r="F85" i="4" s="1"/>
  <c r="G77" i="4"/>
  <c r="F77" i="4" s="1"/>
  <c r="G69" i="4"/>
  <c r="F69" i="4" s="1"/>
  <c r="G61" i="4"/>
  <c r="F61" i="4" s="1"/>
  <c r="G53" i="4"/>
  <c r="F53" i="4" s="1"/>
  <c r="G45" i="4"/>
  <c r="F45" i="4" s="1"/>
  <c r="G37" i="4"/>
  <c r="F37" i="4" s="1"/>
  <c r="G29" i="4"/>
  <c r="F29" i="4" s="1"/>
  <c r="G87" i="4"/>
  <c r="F87" i="4" s="1"/>
  <c r="G31" i="4"/>
  <c r="F31" i="4" s="1"/>
  <c r="G132" i="4"/>
  <c r="F132" i="4" s="1"/>
  <c r="G124" i="4"/>
  <c r="F124" i="4" s="1"/>
  <c r="G116" i="4"/>
  <c r="F116" i="4" s="1"/>
  <c r="G108" i="4"/>
  <c r="F108" i="4" s="1"/>
  <c r="G100" i="4"/>
  <c r="F100" i="4" s="1"/>
  <c r="G92" i="4"/>
  <c r="F92" i="4" s="1"/>
  <c r="G84" i="4"/>
  <c r="F84" i="4" s="1"/>
  <c r="G76" i="4"/>
  <c r="F76" i="4" s="1"/>
  <c r="G68" i="4"/>
  <c r="F68" i="4" s="1"/>
  <c r="G60" i="4"/>
  <c r="F60" i="4" s="1"/>
  <c r="G52" i="4"/>
  <c r="F52" i="4" s="1"/>
  <c r="G44" i="4"/>
  <c r="F44" i="4" s="1"/>
  <c r="G36" i="4"/>
  <c r="F36" i="4" s="1"/>
  <c r="G28" i="4"/>
  <c r="F28" i="4" s="1"/>
  <c r="G127" i="4"/>
  <c r="F127" i="4" s="1"/>
  <c r="G103" i="4"/>
  <c r="F103" i="4" s="1"/>
  <c r="G79" i="4"/>
  <c r="F79" i="4" s="1"/>
  <c r="G63" i="4"/>
  <c r="F63" i="4" s="1"/>
  <c r="G131" i="4"/>
  <c r="F131" i="4" s="1"/>
  <c r="G123" i="4"/>
  <c r="F123" i="4" s="1"/>
  <c r="G115" i="4"/>
  <c r="F115" i="4" s="1"/>
  <c r="G107" i="4"/>
  <c r="F107" i="4" s="1"/>
  <c r="G99" i="4"/>
  <c r="F99" i="4" s="1"/>
  <c r="G91" i="4"/>
  <c r="F91" i="4" s="1"/>
  <c r="G83" i="4"/>
  <c r="F83" i="4" s="1"/>
  <c r="G75" i="4"/>
  <c r="F75" i="4" s="1"/>
  <c r="G67" i="4"/>
  <c r="F67" i="4" s="1"/>
  <c r="G59" i="4"/>
  <c r="F59" i="4" s="1"/>
  <c r="G51" i="4"/>
  <c r="F51" i="4" s="1"/>
  <c r="G43" i="4"/>
  <c r="F43" i="4" s="1"/>
  <c r="G35" i="4"/>
  <c r="F35" i="4" s="1"/>
  <c r="G27" i="4"/>
  <c r="F27" i="4" s="1"/>
  <c r="G138" i="4"/>
  <c r="F138" i="4" s="1"/>
  <c r="G130" i="4"/>
  <c r="F130" i="4" s="1"/>
  <c r="G122" i="4"/>
  <c r="F122" i="4" s="1"/>
  <c r="G114" i="4"/>
  <c r="F114" i="4" s="1"/>
  <c r="G106" i="4"/>
  <c r="F106" i="4" s="1"/>
  <c r="G98" i="4"/>
  <c r="F98" i="4" s="1"/>
  <c r="G90" i="4"/>
  <c r="F90" i="4" s="1"/>
  <c r="G82" i="4"/>
  <c r="F82" i="4" s="1"/>
  <c r="G74" i="4"/>
  <c r="F74" i="4" s="1"/>
  <c r="G66" i="4"/>
  <c r="F66" i="4" s="1"/>
  <c r="G58" i="4"/>
  <c r="F58" i="4" s="1"/>
  <c r="G50" i="4"/>
  <c r="F50" i="4" s="1"/>
  <c r="G42" i="4"/>
  <c r="F42" i="4" s="1"/>
  <c r="G34" i="4"/>
  <c r="F34" i="4" s="1"/>
  <c r="G26" i="4"/>
  <c r="F26" i="4" s="1"/>
  <c r="G137" i="4"/>
  <c r="F137" i="4" s="1"/>
  <c r="G129" i="4"/>
  <c r="F129" i="4" s="1"/>
  <c r="G121" i="4"/>
  <c r="F121" i="4" s="1"/>
  <c r="G113" i="4"/>
  <c r="F113" i="4" s="1"/>
  <c r="G105" i="4"/>
  <c r="F105" i="4" s="1"/>
  <c r="G97" i="4"/>
  <c r="F97" i="4" s="1"/>
  <c r="G89" i="4"/>
  <c r="F89" i="4" s="1"/>
  <c r="G81" i="4"/>
  <c r="F81" i="4" s="1"/>
  <c r="G73" i="4"/>
  <c r="F73" i="4" s="1"/>
  <c r="G65" i="4"/>
  <c r="F65" i="4" s="1"/>
  <c r="G57" i="4"/>
  <c r="F57" i="4" s="1"/>
  <c r="G49" i="4"/>
  <c r="F49" i="4" s="1"/>
  <c r="G41" i="4"/>
  <c r="F41" i="4" s="1"/>
  <c r="G33" i="4"/>
  <c r="F33" i="4" s="1"/>
  <c r="C10" i="3"/>
  <c r="A10"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11" i="3"/>
  <c r="G37" i="1"/>
  <c r="H37" i="1"/>
  <c r="G38" i="1"/>
  <c r="H38" i="1"/>
  <c r="G39" i="1"/>
  <c r="H39" i="1"/>
  <c r="G40" i="1"/>
  <c r="H40" i="1"/>
  <c r="G41" i="1"/>
  <c r="H41" i="1"/>
  <c r="G42" i="1"/>
  <c r="H42" i="1"/>
  <c r="G43" i="1"/>
  <c r="H43" i="1"/>
  <c r="G44" i="1"/>
  <c r="H44" i="1"/>
  <c r="G45" i="1"/>
  <c r="H45" i="1"/>
  <c r="G46" i="1"/>
  <c r="H46" i="1"/>
  <c r="G47" i="1"/>
  <c r="H47" i="1"/>
  <c r="H36" i="1"/>
  <c r="G36" i="1"/>
  <c r="C11" i="3"/>
  <c r="C12" i="3"/>
  <c r="B3" i="3"/>
  <c r="D20" i="1" l="1"/>
  <c r="D21" i="1"/>
  <c r="D22" i="1"/>
  <c r="D23" i="1"/>
  <c r="D24" i="1"/>
  <c r="D25" i="1"/>
  <c r="D26" i="1"/>
  <c r="D27" i="1"/>
  <c r="D28" i="1"/>
  <c r="D29" i="1"/>
  <c r="D30" i="1"/>
  <c r="D19" i="1"/>
  <c r="D47" i="1"/>
  <c r="D46" i="1"/>
  <c r="D45" i="1"/>
  <c r="D44" i="1"/>
  <c r="D43" i="1"/>
  <c r="D42" i="1"/>
  <c r="D41" i="1"/>
  <c r="D40" i="1"/>
  <c r="D39" i="1"/>
  <c r="D38" i="1"/>
  <c r="D37" i="1"/>
  <c r="D36" i="1"/>
  <c r="B13" i="3" l="1"/>
  <c r="C13" i="3" s="1"/>
  <c r="B14" i="3" l="1"/>
  <c r="C14" i="3" s="1"/>
  <c r="B15" i="3" l="1"/>
  <c r="C15" i="3" s="1"/>
  <c r="B16" i="3" l="1"/>
  <c r="C16" i="3" s="1"/>
  <c r="C47" i="1"/>
  <c r="C46" i="1"/>
  <c r="C45" i="1"/>
  <c r="C44" i="1"/>
  <c r="C43" i="1"/>
  <c r="C42" i="1"/>
  <c r="C41" i="1"/>
  <c r="C40" i="1"/>
  <c r="C39" i="1"/>
  <c r="C38" i="1"/>
  <c r="C37" i="1"/>
  <c r="C36" i="1"/>
  <c r="B17" i="3" l="1"/>
  <c r="C17" i="3" s="1"/>
  <c r="E38" i="1"/>
  <c r="F38" i="1"/>
  <c r="E39" i="1"/>
  <c r="F39" i="1"/>
  <c r="E41" i="1"/>
  <c r="F41" i="1"/>
  <c r="F42" i="1"/>
  <c r="E42" i="1"/>
  <c r="E40" i="1"/>
  <c r="F40" i="1"/>
  <c r="F43" i="1"/>
  <c r="E43" i="1"/>
  <c r="F46" i="1"/>
  <c r="E46" i="1"/>
  <c r="E47" i="1"/>
  <c r="F47" i="1"/>
  <c r="F36" i="1"/>
  <c r="E36" i="1"/>
  <c r="E44" i="1"/>
  <c r="F44" i="1"/>
  <c r="E37" i="1"/>
  <c r="F37" i="1"/>
  <c r="E45" i="1"/>
  <c r="F45" i="1"/>
  <c r="B18" i="3" l="1"/>
  <c r="C18" i="3" s="1"/>
  <c r="J41" i="1"/>
  <c r="J46" i="1"/>
  <c r="K46" i="1"/>
  <c r="K45" i="1"/>
  <c r="K37" i="1"/>
  <c r="J45" i="1"/>
  <c r="J37" i="1"/>
  <c r="K41" i="1"/>
  <c r="J40" i="1"/>
  <c r="K40" i="1"/>
  <c r="K42" i="1"/>
  <c r="J42" i="1"/>
  <c r="K36" i="1"/>
  <c r="J36" i="1"/>
  <c r="K43" i="1"/>
  <c r="J43" i="1"/>
  <c r="K38" i="1"/>
  <c r="J38" i="1"/>
  <c r="J39" i="1"/>
  <c r="K39" i="1"/>
  <c r="K47" i="1"/>
  <c r="J47" i="1"/>
  <c r="K44" i="1"/>
  <c r="J44" i="1"/>
  <c r="I46" i="1" l="1"/>
  <c r="B19" i="3"/>
  <c r="C19" i="3" s="1"/>
  <c r="I37" i="1"/>
  <c r="I45" i="1"/>
  <c r="I44" i="1"/>
  <c r="I41" i="1"/>
  <c r="I47" i="1"/>
  <c r="I40" i="1"/>
  <c r="I36" i="1"/>
  <c r="I38" i="1"/>
  <c r="I43" i="1"/>
  <c r="I42" i="1"/>
  <c r="I39" i="1"/>
  <c r="B20" i="3" l="1"/>
  <c r="C20" i="3" s="1"/>
  <c r="C23" i="1"/>
  <c r="B21" i="3" l="1"/>
  <c r="C21" i="3" s="1"/>
  <c r="E23" i="1"/>
  <c r="G23" i="1" s="1"/>
  <c r="F23" i="1"/>
  <c r="C20" i="1"/>
  <c r="C21" i="1"/>
  <c r="C22" i="1"/>
  <c r="C24" i="1"/>
  <c r="E24" i="1" s="1"/>
  <c r="G24" i="1" s="1"/>
  <c r="C25" i="1"/>
  <c r="E25" i="1" s="1"/>
  <c r="G25" i="1" s="1"/>
  <c r="C26" i="1"/>
  <c r="E26" i="1" s="1"/>
  <c r="G26" i="1" s="1"/>
  <c r="C27" i="1"/>
  <c r="E27" i="1" s="1"/>
  <c r="G27" i="1" s="1"/>
  <c r="C28" i="1"/>
  <c r="E28" i="1" s="1"/>
  <c r="G28" i="1" s="1"/>
  <c r="C29" i="1"/>
  <c r="C30" i="1"/>
  <c r="B22" i="3" l="1"/>
  <c r="C22" i="3" s="1"/>
  <c r="J23" i="1"/>
  <c r="K23" i="1"/>
  <c r="F22" i="1"/>
  <c r="E22" i="1"/>
  <c r="F28" i="1"/>
  <c r="F24" i="1"/>
  <c r="E29" i="1"/>
  <c r="G29" i="1" s="1"/>
  <c r="F29" i="1"/>
  <c r="E20" i="1"/>
  <c r="G20" i="1" s="1"/>
  <c r="F20" i="1"/>
  <c r="E30" i="1"/>
  <c r="G30" i="1" s="1"/>
  <c r="F30" i="1"/>
  <c r="E21" i="1"/>
  <c r="G21" i="1" s="1"/>
  <c r="F21" i="1"/>
  <c r="F27" i="1"/>
  <c r="F26" i="1"/>
  <c r="F25" i="1"/>
  <c r="B23" i="3" l="1"/>
  <c r="C23" i="3" s="1"/>
  <c r="G22" i="1"/>
  <c r="K28" i="1"/>
  <c r="J28" i="1"/>
  <c r="K27" i="1"/>
  <c r="J27" i="1"/>
  <c r="K26" i="1"/>
  <c r="J26" i="1"/>
  <c r="K25" i="1"/>
  <c r="J25" i="1"/>
  <c r="K29" i="1"/>
  <c r="J29" i="1"/>
  <c r="B24" i="3" l="1"/>
  <c r="C24" i="3" s="1"/>
  <c r="C19" i="1"/>
  <c r="B25" i="3" l="1"/>
  <c r="C25" i="3" s="1"/>
  <c r="F19" i="1"/>
  <c r="E19" i="1"/>
  <c r="G19" i="1" s="1"/>
  <c r="B26" i="3" l="1"/>
  <c r="C26" i="3" s="1"/>
  <c r="J19" i="1"/>
  <c r="K19" i="1"/>
  <c r="K20" i="1"/>
  <c r="J20" i="1"/>
  <c r="B27" i="3" l="1"/>
  <c r="C27" i="3" s="1"/>
  <c r="J21" i="1"/>
  <c r="K21" i="1"/>
  <c r="J24" i="1"/>
  <c r="K24" i="1"/>
  <c r="K30" i="1"/>
  <c r="J22" i="1"/>
  <c r="K22" i="1"/>
  <c r="J30" i="1"/>
  <c r="B28" i="3" l="1"/>
  <c r="C28" i="3" s="1"/>
  <c r="B29" i="3" l="1"/>
  <c r="C29" i="3" s="1"/>
  <c r="B30" i="3" l="1"/>
  <c r="C30" i="3" s="1"/>
  <c r="B31" i="3" l="1"/>
  <c r="C31" i="3" s="1"/>
  <c r="B32" i="3" l="1"/>
  <c r="C32" i="3" s="1"/>
  <c r="B33" i="3" l="1"/>
  <c r="C33" i="3" s="1"/>
  <c r="B34" i="3" l="1"/>
  <c r="C34" i="3" s="1"/>
  <c r="B35" i="3" l="1"/>
  <c r="C35" i="3" s="1"/>
  <c r="B36" i="3" l="1"/>
  <c r="C36" i="3" s="1"/>
  <c r="B37" i="3" l="1"/>
  <c r="C37" i="3" s="1"/>
  <c r="B38" i="3" l="1"/>
  <c r="C38" i="3" s="1"/>
  <c r="B39" i="3" l="1"/>
  <c r="C39" i="3" s="1"/>
  <c r="B40" i="3" l="1"/>
  <c r="C40" i="3" s="1"/>
  <c r="B41" i="3" l="1"/>
  <c r="C41" i="3" s="1"/>
  <c r="B42" i="3" l="1"/>
  <c r="C42" i="3" s="1"/>
  <c r="B43" i="3" l="1"/>
  <c r="C43" i="3" s="1"/>
  <c r="B44" i="3" l="1"/>
  <c r="C44" i="3" s="1"/>
  <c r="B45" i="3" l="1"/>
  <c r="C45" i="3" s="1"/>
  <c r="B46" i="3" l="1"/>
  <c r="C46" i="3" s="1"/>
  <c r="B47" i="3" l="1"/>
  <c r="C47" i="3" s="1"/>
  <c r="B48" i="3" l="1"/>
  <c r="C48" i="3" s="1"/>
  <c r="B49" i="3" l="1"/>
  <c r="C49" i="3" s="1"/>
  <c r="B50" i="3" l="1"/>
  <c r="C50" i="3" s="1"/>
  <c r="B51" i="3" l="1"/>
  <c r="C51" i="3" s="1"/>
  <c r="B52" i="3" l="1"/>
  <c r="C52" i="3" s="1"/>
  <c r="B53" i="3" l="1"/>
  <c r="C53" i="3" s="1"/>
  <c r="B54" i="3" l="1"/>
  <c r="C54" i="3" s="1"/>
  <c r="B55" i="3" l="1"/>
  <c r="C55" i="3" s="1"/>
  <c r="B56" i="3" l="1"/>
  <c r="C56" i="3" s="1"/>
  <c r="B57" i="3" l="1"/>
  <c r="C57" i="3" s="1"/>
  <c r="B58" i="3" l="1"/>
  <c r="C58" i="3" s="1"/>
  <c r="B59" i="3" l="1"/>
  <c r="C59" i="3" s="1"/>
  <c r="B60" i="3" l="1"/>
  <c r="C60" i="3" s="1"/>
  <c r="B61" i="3" l="1"/>
  <c r="C61" i="3" s="1"/>
  <c r="B62" i="3" l="1"/>
  <c r="C62" i="3" s="1"/>
  <c r="B63" i="3" l="1"/>
  <c r="C63" i="3" s="1"/>
  <c r="B64" i="3" l="1"/>
  <c r="C64" i="3" s="1"/>
  <c r="B65" i="3" l="1"/>
  <c r="C65" i="3" s="1"/>
  <c r="B66" i="3" l="1"/>
  <c r="C66" i="3" s="1"/>
  <c r="B67" i="3" l="1"/>
  <c r="C67" i="3" s="1"/>
  <c r="B68" i="3" l="1"/>
  <c r="C68" i="3" s="1"/>
  <c r="B69" i="3" l="1"/>
  <c r="C69" i="3" s="1"/>
  <c r="B70" i="3" l="1"/>
  <c r="C70" i="3" s="1"/>
  <c r="B71" i="3" l="1"/>
  <c r="C71" i="3" s="1"/>
  <c r="B72" i="3" l="1"/>
  <c r="C72" i="3" s="1"/>
  <c r="B73" i="3" l="1"/>
  <c r="C73" i="3" s="1"/>
  <c r="B74" i="3" l="1"/>
  <c r="C74" i="3" s="1"/>
  <c r="B75" i="3" l="1"/>
  <c r="C75" i="3" s="1"/>
  <c r="B76" i="3" l="1"/>
  <c r="C76" i="3" s="1"/>
  <c r="B77" i="3" l="1"/>
  <c r="C77" i="3" s="1"/>
  <c r="B78" i="3" l="1"/>
  <c r="C78" i="3" s="1"/>
  <c r="B79" i="3" l="1"/>
  <c r="C79" i="3" s="1"/>
  <c r="B80" i="3" l="1"/>
  <c r="C80" i="3" s="1"/>
  <c r="B81" i="3" l="1"/>
  <c r="C81" i="3" s="1"/>
  <c r="B82" i="3" l="1"/>
  <c r="C82" i="3" s="1"/>
  <c r="B83" i="3" l="1"/>
  <c r="C83" i="3" s="1"/>
  <c r="B84" i="3" l="1"/>
  <c r="C84" i="3" s="1"/>
  <c r="B85" i="3" l="1"/>
  <c r="C85" i="3" s="1"/>
  <c r="B86" i="3" l="1"/>
  <c r="C86" i="3" s="1"/>
  <c r="B87" i="3" l="1"/>
  <c r="C87" i="3" s="1"/>
  <c r="B88" i="3" l="1"/>
  <c r="C88" i="3" s="1"/>
  <c r="B89" i="3" l="1"/>
  <c r="C89" i="3" l="1"/>
  <c r="B90" i="3"/>
  <c r="C90" i="3" l="1"/>
  <c r="B91" i="3"/>
  <c r="C91" i="3" l="1"/>
  <c r="B92" i="3"/>
  <c r="C92" i="3" l="1"/>
  <c r="B93" i="3"/>
  <c r="C93" i="3" l="1"/>
  <c r="B94" i="3"/>
  <c r="C94" i="3" l="1"/>
  <c r="B95" i="3"/>
  <c r="C95" i="3" l="1"/>
  <c r="B96" i="3"/>
  <c r="C96" i="3" l="1"/>
  <c r="B97" i="3"/>
  <c r="C97" i="3" l="1"/>
  <c r="B98" i="3"/>
  <c r="C98" i="3" l="1"/>
  <c r="B99" i="3"/>
  <c r="C99" i="3" l="1"/>
  <c r="B100" i="3"/>
  <c r="C100" i="3" l="1"/>
  <c r="B101" i="3"/>
  <c r="C101" i="3" l="1"/>
  <c r="B102" i="3"/>
  <c r="C102" i="3" l="1"/>
  <c r="B103" i="3"/>
  <c r="C103" i="3" l="1"/>
  <c r="B104" i="3"/>
  <c r="C104" i="3" l="1"/>
  <c r="B105" i="3"/>
  <c r="C105" i="3" l="1"/>
  <c r="B106" i="3"/>
  <c r="C106" i="3" l="1"/>
  <c r="B107" i="3"/>
  <c r="C107" i="3" l="1"/>
  <c r="B108" i="3"/>
  <c r="B109" i="3" l="1"/>
  <c r="C108" i="3"/>
  <c r="C109" i="3" l="1"/>
  <c r="B110" i="3"/>
  <c r="B111" i="3" l="1"/>
  <c r="C110" i="3"/>
  <c r="C111" i="3" l="1"/>
  <c r="B112" i="3"/>
  <c r="C112" i="3" l="1"/>
  <c r="B113" i="3"/>
  <c r="C113" i="3" l="1"/>
  <c r="B114" i="3"/>
  <c r="B115" i="3" l="1"/>
  <c r="C114" i="3"/>
  <c r="C115" i="3" l="1"/>
  <c r="B116" i="3"/>
  <c r="B117" i="3" l="1"/>
  <c r="C116" i="3"/>
  <c r="B118" i="3" l="1"/>
  <c r="C117" i="3"/>
  <c r="B119" i="3" l="1"/>
  <c r="C118" i="3"/>
  <c r="C119" i="3" l="1"/>
  <c r="B120" i="3"/>
  <c r="C120" i="3" l="1"/>
  <c r="B121" i="3"/>
  <c r="C121" i="3" l="1"/>
  <c r="B122" i="3"/>
  <c r="B123" i="3" l="1"/>
  <c r="C122" i="3"/>
  <c r="C123" i="3" l="1"/>
  <c r="B124" i="3"/>
  <c r="C124" i="3" l="1"/>
  <c r="B125" i="3"/>
  <c r="C125" i="3" l="1"/>
  <c r="B126" i="3"/>
  <c r="B127" i="3" l="1"/>
  <c r="C126" i="3"/>
  <c r="C127" i="3" l="1"/>
  <c r="B128" i="3"/>
  <c r="C128" i="3" l="1"/>
  <c r="B129" i="3"/>
  <c r="C129" i="3" l="1"/>
  <c r="B130" i="3"/>
  <c r="B131" i="3" l="1"/>
  <c r="C130" i="3"/>
  <c r="C131" i="3" l="1"/>
  <c r="B132" i="3"/>
  <c r="C132" i="3" l="1"/>
  <c r="B133" i="3"/>
  <c r="C133" i="3" l="1"/>
  <c r="B134" i="3"/>
  <c r="B135" i="3" l="1"/>
  <c r="C134" i="3"/>
  <c r="C135" i="3" l="1"/>
  <c r="B136" i="3"/>
  <c r="C136" i="3" l="1"/>
  <c r="B137" i="3"/>
  <c r="C137" i="3" l="1"/>
  <c r="B138" i="3"/>
  <c r="B139" i="3" l="1"/>
  <c r="C138" i="3"/>
  <c r="C139" i="3" l="1"/>
  <c r="B140" i="3"/>
  <c r="C140" i="3" l="1"/>
  <c r="B141" i="3"/>
  <c r="C141" i="3" l="1"/>
  <c r="B142" i="3"/>
  <c r="C142" i="3" l="1"/>
  <c r="B143" i="3"/>
  <c r="C143" i="3" l="1"/>
  <c r="B144" i="3"/>
  <c r="C144" i="3" l="1"/>
  <c r="B145" i="3"/>
  <c r="C145" i="3" l="1"/>
  <c r="B146" i="3"/>
  <c r="B147" i="3" l="1"/>
  <c r="C146" i="3"/>
  <c r="C147" i="3" l="1"/>
  <c r="B148" i="3"/>
  <c r="C148" i="3" l="1"/>
  <c r="B149" i="3"/>
  <c r="C149" i="3" l="1"/>
  <c r="B150" i="3"/>
  <c r="B151" i="3" l="1"/>
  <c r="C150" i="3"/>
  <c r="C151" i="3" l="1"/>
  <c r="B152" i="3"/>
  <c r="C152" i="3" l="1"/>
  <c r="B153" i="3"/>
  <c r="C153" i="3" l="1"/>
  <c r="B154" i="3"/>
  <c r="B155" i="3" l="1"/>
  <c r="C154" i="3"/>
  <c r="C155" i="3" l="1"/>
  <c r="B156" i="3"/>
  <c r="C156" i="3" l="1"/>
  <c r="B157" i="3"/>
  <c r="C157" i="3" l="1"/>
  <c r="B158" i="3"/>
  <c r="B159" i="3" l="1"/>
  <c r="C158" i="3"/>
  <c r="C159" i="3" l="1"/>
  <c r="B160" i="3"/>
  <c r="C160" i="3" l="1"/>
  <c r="B161" i="3"/>
  <c r="C161" i="3" l="1"/>
  <c r="B162" i="3"/>
  <c r="B163" i="3" l="1"/>
  <c r="C162" i="3"/>
  <c r="C163" i="3" l="1"/>
  <c r="B164" i="3"/>
  <c r="C164" i="3" l="1"/>
  <c r="B165" i="3"/>
  <c r="C165" i="3" l="1"/>
  <c r="B166" i="3"/>
  <c r="B167" i="3" l="1"/>
  <c r="C166" i="3"/>
  <c r="C167" i="3" l="1"/>
  <c r="B168" i="3"/>
  <c r="C168" i="3" l="1"/>
  <c r="B169" i="3"/>
  <c r="C169" i="3" l="1"/>
  <c r="B170" i="3"/>
  <c r="B171" i="3" l="1"/>
  <c r="C170" i="3"/>
  <c r="C171" i="3" l="1"/>
  <c r="B172" i="3"/>
  <c r="C172" i="3" l="1"/>
  <c r="B173" i="3"/>
  <c r="C173" i="3" l="1"/>
  <c r="B174" i="3"/>
  <c r="B175" i="3" l="1"/>
  <c r="C174" i="3"/>
  <c r="C175" i="3" l="1"/>
  <c r="B176" i="3"/>
  <c r="C176" i="3" l="1"/>
  <c r="B177" i="3"/>
  <c r="C177" i="3" l="1"/>
  <c r="B178" i="3"/>
  <c r="B179" i="3" l="1"/>
  <c r="C178" i="3"/>
  <c r="B180" i="3" l="1"/>
  <c r="C179" i="3"/>
  <c r="C180" i="3" l="1"/>
  <c r="B181" i="3"/>
  <c r="C181" i="3" l="1"/>
  <c r="B182" i="3"/>
  <c r="B183" i="3" l="1"/>
  <c r="C182" i="3"/>
  <c r="C183" i="3" l="1"/>
  <c r="B184" i="3"/>
  <c r="C184" i="3" l="1"/>
  <c r="B185" i="3"/>
  <c r="C185" i="3" l="1"/>
  <c r="B186" i="3"/>
  <c r="B187" i="3" l="1"/>
  <c r="C186" i="3"/>
  <c r="C187" i="3" l="1"/>
  <c r="B188" i="3"/>
  <c r="C188" i="3" l="1"/>
  <c r="B189" i="3"/>
  <c r="C189" i="3" l="1"/>
  <c r="B190" i="3"/>
  <c r="C190" i="3" l="1"/>
  <c r="B191" i="3"/>
  <c r="C191" i="3" l="1"/>
  <c r="B192" i="3"/>
  <c r="C192" i="3" l="1"/>
  <c r="B193" i="3"/>
  <c r="C193" i="3" l="1"/>
  <c r="B194" i="3"/>
  <c r="B195" i="3" l="1"/>
  <c r="C194" i="3"/>
  <c r="C195" i="3" l="1"/>
  <c r="B196" i="3"/>
  <c r="C196" i="3" l="1"/>
  <c r="B197" i="3"/>
  <c r="B198" i="3" l="1"/>
  <c r="C197" i="3"/>
  <c r="C198" i="3" l="1"/>
  <c r="B199" i="3"/>
  <c r="C199" i="3" l="1"/>
  <c r="B200" i="3"/>
  <c r="C200" i="3" l="1"/>
  <c r="B201" i="3"/>
  <c r="C201" i="3" l="1"/>
  <c r="B202" i="3"/>
  <c r="B203" i="3" l="1"/>
  <c r="C202" i="3"/>
  <c r="C203" i="3" l="1"/>
  <c r="B204" i="3"/>
  <c r="B205" i="3" l="1"/>
  <c r="C204" i="3"/>
  <c r="C205" i="3" l="1"/>
  <c r="B206" i="3"/>
  <c r="B207" i="3" l="1"/>
  <c r="C206" i="3"/>
  <c r="C207" i="3" l="1"/>
  <c r="B208" i="3"/>
  <c r="B209" i="3" l="1"/>
  <c r="C208" i="3"/>
  <c r="B210" i="3" l="1"/>
  <c r="C209" i="3"/>
  <c r="B211" i="3" l="1"/>
  <c r="C210" i="3"/>
  <c r="B212" i="3" l="1"/>
  <c r="C211" i="3"/>
  <c r="C212" i="3" l="1"/>
  <c r="B213" i="3"/>
  <c r="B214" i="3" l="1"/>
  <c r="C213" i="3"/>
  <c r="B215" i="3" l="1"/>
  <c r="C214" i="3"/>
  <c r="C215" i="3" l="1"/>
  <c r="B216" i="3"/>
  <c r="C216" i="3" l="1"/>
  <c r="B217" i="3"/>
  <c r="B218" i="3" l="1"/>
  <c r="C217" i="3"/>
  <c r="B219" i="3" l="1"/>
  <c r="C218" i="3"/>
  <c r="C219" i="3" l="1"/>
  <c r="B220" i="3"/>
  <c r="C220" i="3" l="1"/>
  <c r="B221" i="3"/>
  <c r="C221" i="3" l="1"/>
  <c r="B222" i="3"/>
  <c r="B223" i="3" l="1"/>
  <c r="C222" i="3"/>
  <c r="C223" i="3" l="1"/>
  <c r="B224" i="3"/>
  <c r="C224" i="3" l="1"/>
  <c r="B225" i="3"/>
  <c r="C225" i="3" l="1"/>
  <c r="B226" i="3"/>
  <c r="C226" i="3" l="1"/>
  <c r="B227" i="3"/>
  <c r="C227" i="3" l="1"/>
  <c r="B228" i="3"/>
  <c r="C228" i="3" l="1"/>
  <c r="B229" i="3"/>
  <c r="C229" i="3" l="1"/>
  <c r="B230" i="3"/>
  <c r="C230" i="3" l="1"/>
  <c r="B231" i="3"/>
  <c r="C231" i="3" l="1"/>
  <c r="B232" i="3"/>
  <c r="C232" i="3" l="1"/>
  <c r="B233" i="3"/>
  <c r="B234" i="3" l="1"/>
  <c r="C233" i="3"/>
  <c r="B235" i="3" l="1"/>
  <c r="C234" i="3"/>
  <c r="C235" i="3" l="1"/>
  <c r="B236" i="3"/>
  <c r="C236" i="3" l="1"/>
  <c r="B237" i="3"/>
  <c r="B238" i="3" l="1"/>
  <c r="C237" i="3"/>
  <c r="C238" i="3" l="1"/>
  <c r="B239" i="3"/>
  <c r="C239" i="3" l="1"/>
  <c r="B240" i="3"/>
  <c r="C240" i="3" l="1"/>
  <c r="B241" i="3"/>
  <c r="B242" i="3" l="1"/>
  <c r="C241" i="3"/>
  <c r="B243" i="3" l="1"/>
  <c r="C242" i="3"/>
  <c r="C243" i="3" l="1"/>
  <c r="B244" i="3"/>
  <c r="C244" i="3" l="1"/>
  <c r="B245" i="3"/>
  <c r="B246" i="3" l="1"/>
  <c r="C245" i="3"/>
  <c r="C246" i="3" l="1"/>
  <c r="B247" i="3"/>
  <c r="C247" i="3" l="1"/>
  <c r="B248" i="3"/>
  <c r="C248" i="3" l="1"/>
  <c r="B249" i="3"/>
  <c r="B250" i="3" l="1"/>
  <c r="C249" i="3"/>
  <c r="C250" i="3" l="1"/>
  <c r="B251" i="3"/>
  <c r="C251" i="3" l="1"/>
  <c r="B252" i="3"/>
  <c r="C252" i="3" l="1"/>
  <c r="B253" i="3"/>
  <c r="B254" i="3" l="1"/>
  <c r="C253" i="3"/>
  <c r="B255" i="3" l="1"/>
  <c r="C254" i="3"/>
  <c r="C255" i="3" l="1"/>
  <c r="B256" i="3"/>
  <c r="B257" i="3" l="1"/>
  <c r="C256" i="3"/>
  <c r="C257" i="3" l="1"/>
  <c r="B258" i="3"/>
  <c r="B259" i="3" l="1"/>
  <c r="C258" i="3"/>
  <c r="C259" i="3" l="1"/>
  <c r="B260" i="3"/>
  <c r="C260" i="3" l="1"/>
  <c r="B261" i="3"/>
  <c r="C261" i="3" l="1"/>
  <c r="B262" i="3"/>
  <c r="B263" i="3" l="1"/>
  <c r="C262" i="3"/>
  <c r="B264" i="3" l="1"/>
  <c r="C263" i="3"/>
  <c r="C264" i="3" l="1"/>
  <c r="B265" i="3"/>
  <c r="C265" i="3" l="1"/>
  <c r="B266" i="3"/>
  <c r="B267" i="3" l="1"/>
  <c r="C266" i="3"/>
  <c r="B268" i="3" l="1"/>
  <c r="C267" i="3"/>
  <c r="C268" i="3" l="1"/>
  <c r="B269" i="3"/>
  <c r="C269" i="3" l="1"/>
  <c r="B270" i="3"/>
  <c r="B271" i="3" l="1"/>
  <c r="C270" i="3"/>
  <c r="C271" i="3" l="1"/>
  <c r="B272" i="3"/>
  <c r="C272" i="3" l="1"/>
  <c r="B273" i="3"/>
  <c r="C273" i="3" l="1"/>
  <c r="B274" i="3"/>
  <c r="B275" i="3" l="1"/>
  <c r="C274" i="3"/>
  <c r="C275" i="3" l="1"/>
  <c r="B276" i="3"/>
  <c r="C276" i="3" l="1"/>
  <c r="B277" i="3"/>
  <c r="C277" i="3" l="1"/>
  <c r="B278" i="3"/>
  <c r="B279" i="3" l="1"/>
  <c r="C278" i="3"/>
  <c r="B280" i="3" l="1"/>
  <c r="C279" i="3"/>
  <c r="B281" i="3" l="1"/>
  <c r="C280" i="3"/>
  <c r="B282" i="3" l="1"/>
  <c r="C281" i="3"/>
  <c r="C282" i="3" l="1"/>
  <c r="B283" i="3"/>
  <c r="C283" i="3" l="1"/>
  <c r="B284" i="3"/>
  <c r="C284" i="3" l="1"/>
  <c r="B285" i="3"/>
  <c r="C285" i="3" l="1"/>
  <c r="B286" i="3"/>
  <c r="B287" i="3" l="1"/>
  <c r="C286" i="3"/>
  <c r="C287" i="3" l="1"/>
  <c r="B288" i="3"/>
  <c r="C288" i="3" l="1"/>
  <c r="B289" i="3"/>
  <c r="B290" i="3" l="1"/>
  <c r="C289" i="3"/>
  <c r="B291" i="3" l="1"/>
  <c r="C290" i="3"/>
  <c r="C291" i="3" l="1"/>
  <c r="B292" i="3"/>
  <c r="C292" i="3" l="1"/>
  <c r="B293" i="3"/>
  <c r="B294" i="3" l="1"/>
  <c r="C293" i="3"/>
  <c r="C294" i="3" l="1"/>
  <c r="B295" i="3"/>
  <c r="C295" i="3" l="1"/>
  <c r="B296" i="3"/>
  <c r="C296" i="3" l="1"/>
  <c r="B297" i="3"/>
  <c r="C297" i="3" l="1"/>
  <c r="B298" i="3"/>
  <c r="C298" i="3" l="1"/>
  <c r="B299" i="3"/>
  <c r="B300" i="3" l="1"/>
  <c r="C299" i="3"/>
  <c r="B301" i="3" l="1"/>
  <c r="C300" i="3"/>
  <c r="C301" i="3" l="1"/>
  <c r="B302" i="3"/>
  <c r="B303" i="3" l="1"/>
  <c r="C302" i="3"/>
  <c r="C303" i="3" l="1"/>
  <c r="B304" i="3"/>
  <c r="B305" i="3" l="1"/>
  <c r="C304" i="3"/>
  <c r="C305" i="3" l="1"/>
  <c r="B306" i="3"/>
  <c r="B307" i="3" l="1"/>
  <c r="C306" i="3"/>
  <c r="B308" i="3" l="1"/>
  <c r="C307" i="3"/>
  <c r="C308" i="3" l="1"/>
  <c r="B309" i="3"/>
  <c r="B310" i="3" l="1"/>
  <c r="C309" i="3"/>
  <c r="B311" i="3" l="1"/>
  <c r="C310" i="3"/>
  <c r="C311" i="3" l="1"/>
  <c r="B312" i="3"/>
  <c r="C312" i="3" l="1"/>
  <c r="B313" i="3"/>
  <c r="C313" i="3" l="1"/>
  <c r="B314" i="3"/>
  <c r="B315" i="3" l="1"/>
  <c r="C314" i="3"/>
  <c r="B316" i="3" l="1"/>
  <c r="C315" i="3"/>
  <c r="C316" i="3" l="1"/>
  <c r="B317" i="3"/>
  <c r="C317" i="3" l="1"/>
  <c r="B318" i="3"/>
  <c r="B319" i="3" l="1"/>
  <c r="C318" i="3"/>
  <c r="C319" i="3" l="1"/>
  <c r="B320" i="3"/>
  <c r="B321" i="3" l="1"/>
  <c r="C320" i="3"/>
  <c r="C321" i="3" l="1"/>
  <c r="B322" i="3"/>
  <c r="B323" i="3" l="1"/>
  <c r="C322" i="3"/>
  <c r="C323" i="3" l="1"/>
  <c r="B324" i="3"/>
  <c r="C324" i="3" l="1"/>
  <c r="B325" i="3"/>
  <c r="B326" i="3" l="1"/>
  <c r="C325" i="3"/>
  <c r="B327" i="3" l="1"/>
  <c r="C326" i="3"/>
  <c r="C327" i="3" l="1"/>
  <c r="B328" i="3"/>
  <c r="B329" i="3" l="1"/>
  <c r="C328" i="3"/>
  <c r="C329" i="3" l="1"/>
  <c r="B330" i="3"/>
  <c r="B331" i="3" l="1"/>
  <c r="C330" i="3"/>
  <c r="C331" i="3" l="1"/>
  <c r="B332" i="3"/>
  <c r="B333" i="3" l="1"/>
  <c r="C332" i="3"/>
  <c r="C333" i="3" l="1"/>
  <c r="B334" i="3"/>
  <c r="B335" i="3" l="1"/>
  <c r="C334" i="3"/>
  <c r="B336" i="3" l="1"/>
  <c r="C335" i="3"/>
  <c r="B337" i="3" l="1"/>
  <c r="C336" i="3"/>
  <c r="C337" i="3" l="1"/>
  <c r="B338" i="3"/>
  <c r="B339" i="3" l="1"/>
  <c r="C338" i="3"/>
  <c r="B340" i="3" l="1"/>
  <c r="C339" i="3"/>
  <c r="B341" i="3" l="1"/>
  <c r="C340" i="3"/>
  <c r="C341" i="3" l="1"/>
  <c r="B342" i="3"/>
  <c r="B343" i="3" l="1"/>
  <c r="C342" i="3"/>
  <c r="C343" i="3" l="1"/>
  <c r="B344" i="3"/>
  <c r="C344" i="3" l="1"/>
  <c r="B345" i="3"/>
  <c r="B346" i="3" l="1"/>
  <c r="C345" i="3"/>
  <c r="C346" i="3" l="1"/>
  <c r="B347" i="3"/>
  <c r="C347" i="3" l="1"/>
  <c r="B348" i="3"/>
  <c r="C348" i="3" l="1"/>
  <c r="B349" i="3"/>
  <c r="B350" i="3" l="1"/>
  <c r="C349" i="3"/>
  <c r="B351" i="3" l="1"/>
  <c r="C350" i="3"/>
  <c r="C351" i="3" l="1"/>
  <c r="B352" i="3"/>
  <c r="C352" i="3" l="1"/>
  <c r="B353" i="3"/>
  <c r="C353" i="3" l="1"/>
  <c r="B354" i="3"/>
  <c r="C354" i="3" l="1"/>
  <c r="B355" i="3"/>
  <c r="C355" i="3" l="1"/>
  <c r="B356" i="3"/>
  <c r="B357" i="3" l="1"/>
  <c r="C356" i="3"/>
  <c r="B358" i="3" l="1"/>
  <c r="C357" i="3"/>
  <c r="B359" i="3" l="1"/>
  <c r="C358" i="3"/>
  <c r="C359" i="3" l="1"/>
  <c r="B360" i="3"/>
  <c r="C360" i="3" l="1"/>
  <c r="B361" i="3"/>
  <c r="C361" i="3" l="1"/>
  <c r="B362" i="3"/>
  <c r="B363" i="3" l="1"/>
  <c r="C362" i="3"/>
  <c r="B364" i="3" l="1"/>
  <c r="C363" i="3"/>
  <c r="C364" i="3" l="1"/>
  <c r="B365" i="3"/>
  <c r="B366" i="3" l="1"/>
  <c r="C365" i="3"/>
  <c r="B367" i="3" l="1"/>
  <c r="C366" i="3"/>
  <c r="B368" i="3" l="1"/>
  <c r="C367" i="3"/>
  <c r="C368" i="3" l="1"/>
  <c r="B369" i="3"/>
  <c r="C369" i="3" l="1"/>
  <c r="B370" i="3"/>
  <c r="B371" i="3" l="1"/>
  <c r="C370" i="3"/>
  <c r="C371" i="3" l="1"/>
  <c r="B372" i="3"/>
  <c r="B373" i="3" l="1"/>
  <c r="C372" i="3"/>
  <c r="B374" i="3" l="1"/>
  <c r="C373" i="3"/>
  <c r="C374" i="3" l="1"/>
  <c r="B375" i="3"/>
  <c r="C375" i="3" l="1"/>
  <c r="B376" i="3"/>
  <c r="C376" i="3" s="1"/>
</calcChain>
</file>

<file path=xl/sharedStrings.xml><?xml version="1.0" encoding="utf-8"?>
<sst xmlns="http://schemas.openxmlformats.org/spreadsheetml/2006/main" count="68" uniqueCount="42">
  <si>
    <t>ERPS / RPS</t>
  </si>
  <si>
    <t>Gear ratio</t>
  </si>
  <si>
    <t>RPS</t>
  </si>
  <si>
    <t>ERPS</t>
  </si>
  <si>
    <t>PWM</t>
  </si>
  <si>
    <t>Resol. (steps)</t>
  </si>
  <si>
    <t>Resol. (deg)</t>
  </si>
  <si>
    <t>Position</t>
  </si>
  <si>
    <t>Motor</t>
  </si>
  <si>
    <t>II interp.</t>
  </si>
  <si>
    <t>Field W.</t>
  </si>
  <si>
    <t>max angle</t>
  </si>
  <si>
    <t>Interp. offset</t>
  </si>
  <si>
    <t>Interp. Offset</t>
  </si>
  <si>
    <t>avg</t>
  </si>
  <si>
    <t>turn/256 steps</t>
  </si>
  <si>
    <t>Cadence (rpm)</t>
  </si>
  <si>
    <t>Count</t>
  </si>
  <si>
    <t>Count / 6</t>
  </si>
  <si>
    <t>up irq detec.</t>
  </si>
  <si>
    <t>down irq det.</t>
  </si>
  <si>
    <t>Offset</t>
  </si>
  <si>
    <t>init Count/6 with 2 and Count with 0</t>
  </si>
  <si>
    <t>In the current firmware the TIM1 interrupt fires two times each PWM cycle (not only one), one time when TIM1 counter counts up (only HAL detection) and one time when counter counts down (HAL detection and motor control)</t>
  </si>
  <si>
    <t>init Count/6 and Count with 1</t>
  </si>
  <si>
    <t>Original Firmware</t>
  </si>
  <si>
    <t>Current Firmware</t>
  </si>
  <si>
    <t>In the original 0.20beta firmware, when a HAL transition is detected, the PWM counters are initialized with 1 and then also incremented during first loop =&gt; there is a rotor interpolation offset of 2/(ui16_PWM_cycles_counter_total). In the scale of 0-255 the offset is (2*256)/(ui16_PWM_cycles_counter_total). =&gt;The offset increases with the rotor speed and decreases with PWM frequency. This is a sort of slip angle  that increases with the rotor speed (see table below)</t>
  </si>
  <si>
    <t>HAL Detection freq. (Hz)</t>
  </si>
  <si>
    <t>inMin</t>
  </si>
  <si>
    <t>inMax</t>
  </si>
  <si>
    <t>outMin</t>
  </si>
  <si>
    <t>outMax</t>
  </si>
  <si>
    <t>PWM counter</t>
  </si>
  <si>
    <t>Max Angle</t>
  </si>
  <si>
    <t>rpm</t>
  </si>
  <si>
    <t>Divisor</t>
  </si>
  <si>
    <t>38095+fw</t>
  </si>
  <si>
    <t>F.W.</t>
  </si>
  <si>
    <t>Rotor interpolation calculations: From original firmware to PWM 19KHz and 38KHz IRQ rate</t>
  </si>
  <si>
    <t>HAL sensor detection done every 26us (38KHz) instead of 64us (15.625KHz) -&gt; lower rotor position interpolation error and  less current ripple.</t>
  </si>
  <si>
    <t>This offset is an addition to the calculated FOC angle. The impact of this offset on alignement between rotor and stator magnetic flux is relevant.
In the current firmware this interpolation offset is reduced in normal operation, and only when duty cycle reaces the max value, an increasing offset is added using the field weakening feature. The field weakening max angle is calculated from the motor speed and increases from 1 to 6 from  265ERPS to 650 ERPS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</si>
</sst>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4"/>
      <color theme="1"/>
      <name val="Calibri"/>
      <family val="2"/>
      <scheme val="minor"/>
    </font>
    <font>
      <b/>
      <sz val="11"/>
      <color theme="1"/>
      <name val="Calibri"/>
      <family val="2"/>
      <scheme val="minor"/>
    </font>
    <font>
      <sz val="11"/>
      <color rgb="FF00B05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2">
    <xf numFmtId="0" fontId="0" fillId="0" borderId="0" xfId="0"/>
    <xf numFmtId="0" fontId="0" fillId="0" borderId="1" xfId="0" applyBorder="1"/>
    <xf numFmtId="0" fontId="0" fillId="0" borderId="2" xfId="0" applyBorder="1"/>
    <xf numFmtId="0" fontId="0" fillId="0" borderId="2" xfId="0" applyBorder="1" applyAlignment="1">
      <alignment wrapText="1"/>
    </xf>
    <xf numFmtId="0" fontId="0" fillId="0" borderId="3" xfId="0" applyBorder="1" applyAlignment="1">
      <alignment wrapText="1"/>
    </xf>
    <xf numFmtId="0" fontId="0" fillId="0" borderId="4" xfId="0" applyBorder="1"/>
    <xf numFmtId="0" fontId="0" fillId="0" borderId="0" xfId="0" applyBorder="1"/>
    <xf numFmtId="0" fontId="0" fillId="0" borderId="0" xfId="0" applyBorder="1" applyAlignment="1">
      <alignment wrapText="1"/>
    </xf>
    <xf numFmtId="0" fontId="2" fillId="0" borderId="0" xfId="0" applyFont="1" applyBorder="1" applyAlignment="1">
      <alignment wrapText="1"/>
    </xf>
    <xf numFmtId="0" fontId="0" fillId="0" borderId="5" xfId="0" applyBorder="1"/>
    <xf numFmtId="0" fontId="2" fillId="0" borderId="0" xfId="0" applyFont="1" applyBorder="1"/>
    <xf numFmtId="1" fontId="0" fillId="0" borderId="0" xfId="0" applyNumberFormat="1" applyBorder="1"/>
    <xf numFmtId="1" fontId="1" fillId="0" borderId="0" xfId="0" applyNumberFormat="1" applyFont="1" applyBorder="1"/>
    <xf numFmtId="164" fontId="3" fillId="0" borderId="0" xfId="0" applyNumberFormat="1" applyFont="1" applyBorder="1"/>
    <xf numFmtId="164" fontId="2" fillId="0" borderId="0" xfId="0" applyNumberFormat="1" applyFont="1" applyBorder="1"/>
    <xf numFmtId="164" fontId="0" fillId="0" borderId="0" xfId="0" applyNumberFormat="1" applyBorder="1"/>
    <xf numFmtId="0" fontId="0" fillId="0" borderId="6" xfId="0" applyBorder="1"/>
    <xf numFmtId="0" fontId="0" fillId="0" borderId="7" xfId="0" applyBorder="1"/>
    <xf numFmtId="1" fontId="0" fillId="0" borderId="7" xfId="0" applyNumberFormat="1" applyBorder="1"/>
    <xf numFmtId="164" fontId="3" fillId="0" borderId="7" xfId="0" applyNumberFormat="1" applyFont="1" applyBorder="1"/>
    <xf numFmtId="164" fontId="0" fillId="0" borderId="7" xfId="0" applyNumberFormat="1" applyBorder="1"/>
    <xf numFmtId="0" fontId="0" fillId="0" borderId="8" xfId="0" applyBorder="1"/>
    <xf numFmtId="0" fontId="0" fillId="0" borderId="3" xfId="0" applyBorder="1"/>
    <xf numFmtId="0" fontId="0" fillId="0" borderId="0" xfId="0" applyFill="1" applyBorder="1"/>
    <xf numFmtId="0" fontId="0" fillId="0" borderId="0" xfId="0" applyBorder="1" applyAlignment="1">
      <alignment horizontal="left" wrapText="1"/>
    </xf>
    <xf numFmtId="0" fontId="0" fillId="0" borderId="0" xfId="0" applyAlignment="1">
      <alignment wrapText="1"/>
    </xf>
    <xf numFmtId="0" fontId="4" fillId="0" borderId="0" xfId="0" applyFont="1" applyAlignment="1">
      <alignment horizontal="left"/>
    </xf>
    <xf numFmtId="0" fontId="0" fillId="0" borderId="0" xfId="0" applyAlignment="1">
      <alignment horizontal="left"/>
    </xf>
    <xf numFmtId="0" fontId="0" fillId="0" borderId="0" xfId="0" applyBorder="1" applyAlignment="1">
      <alignment horizontal="left"/>
    </xf>
    <xf numFmtId="0" fontId="0" fillId="0" borderId="0" xfId="0" applyBorder="1" applyAlignment="1">
      <alignment horizontal="left"/>
    </xf>
    <xf numFmtId="164" fontId="6" fillId="0" borderId="0" xfId="0" applyNumberFormat="1" applyFont="1" applyBorder="1"/>
    <xf numFmtId="164" fontId="6" fillId="0" borderId="7" xfId="0" applyNumberFormat="1" applyFont="1" applyBorder="1"/>
    <xf numFmtId="0" fontId="5" fillId="2" borderId="2" xfId="0" applyFont="1" applyFill="1" applyBorder="1"/>
    <xf numFmtId="1" fontId="0" fillId="0" borderId="0" xfId="0" applyNumberFormat="1" applyFill="1" applyBorder="1"/>
    <xf numFmtId="0" fontId="0" fillId="0" borderId="0" xfId="0" applyBorder="1" applyAlignment="1"/>
    <xf numFmtId="1" fontId="7" fillId="0" borderId="0" xfId="0" applyNumberFormat="1" applyFont="1" applyBorder="1"/>
    <xf numFmtId="1" fontId="7" fillId="0" borderId="7" xfId="0" applyNumberFormat="1" applyFont="1" applyBorder="1"/>
    <xf numFmtId="164" fontId="7" fillId="0" borderId="0" xfId="0" applyNumberFormat="1" applyFont="1" applyBorder="1"/>
    <xf numFmtId="164" fontId="7" fillId="0" borderId="7" xfId="0" applyNumberFormat="1" applyFont="1" applyBorder="1"/>
    <xf numFmtId="0" fontId="0" fillId="0" borderId="9" xfId="0" applyBorder="1"/>
    <xf numFmtId="0" fontId="0" fillId="0" borderId="0" xfId="0" applyAlignment="1">
      <alignment horizontal="center"/>
    </xf>
    <xf numFmtId="1" fontId="0" fillId="0" borderId="0" xfId="0" applyNumberFormat="1"/>
    <xf numFmtId="1" fontId="0" fillId="0" borderId="0" xfId="0" applyNumberFormat="1" applyFill="1"/>
    <xf numFmtId="0" fontId="0" fillId="0" borderId="10" xfId="0" applyBorder="1"/>
    <xf numFmtId="0" fontId="5" fillId="0" borderId="12" xfId="0" applyFont="1" applyBorder="1"/>
    <xf numFmtId="0" fontId="5" fillId="0" borderId="13"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6" xfId="0" applyFill="1" applyBorder="1"/>
    <xf numFmtId="0" fontId="0" fillId="0" borderId="18" xfId="0" applyBorder="1"/>
    <xf numFmtId="0" fontId="0" fillId="0" borderId="19" xfId="0" applyBorder="1"/>
    <xf numFmtId="0" fontId="0" fillId="0" borderId="20" xfId="0" applyBorder="1"/>
    <xf numFmtId="0" fontId="5" fillId="0" borderId="11" xfId="0" applyFont="1" applyBorder="1"/>
    <xf numFmtId="0" fontId="5" fillId="0" borderId="2" xfId="0" applyFont="1" applyBorder="1" applyAlignment="1">
      <alignment horizontal="center"/>
    </xf>
    <xf numFmtId="0" fontId="0" fillId="0" borderId="0" xfId="0" applyAlignment="1">
      <alignment horizontal="left" wrapText="1"/>
    </xf>
    <xf numFmtId="0" fontId="0" fillId="0" borderId="0" xfId="0" applyBorder="1" applyAlignment="1">
      <alignment horizontal="left" wrapText="1"/>
    </xf>
    <xf numFmtId="0" fontId="5" fillId="0" borderId="7" xfId="0" applyFont="1" applyBorder="1" applyAlignment="1">
      <alignment horizontal="left"/>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Offset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Graph!$D$7</c:f>
              <c:strCache>
                <c:ptCount val="1"/>
                <c:pt idx="0">
                  <c:v>15625</c:v>
                </c:pt>
              </c:strCache>
            </c:strRef>
          </c:tx>
          <c:spPr>
            <a:ln w="28575" cap="rnd">
              <a:solidFill>
                <a:schemeClr val="accent1"/>
              </a:solidFill>
              <a:round/>
            </a:ln>
            <a:effectLst/>
          </c:spPr>
          <c:marker>
            <c:symbol val="none"/>
          </c:marker>
          <c:val>
            <c:numRef>
              <c:f>Graph!$D$8:$D$138</c:f>
              <c:numCache>
                <c:formatCode>General</c:formatCode>
                <c:ptCount val="131"/>
                <c:pt idx="0">
                  <c:v>20</c:v>
                </c:pt>
                <c:pt idx="1">
                  <c:v>20</c:v>
                </c:pt>
                <c:pt idx="2">
                  <c:v>20</c:v>
                </c:pt>
                <c:pt idx="3">
                  <c:v>20</c:v>
                </c:pt>
                <c:pt idx="4">
                  <c:v>20</c:v>
                </c:pt>
                <c:pt idx="5">
                  <c:v>19</c:v>
                </c:pt>
                <c:pt idx="6">
                  <c:v>19</c:v>
                </c:pt>
                <c:pt idx="7">
                  <c:v>19</c:v>
                </c:pt>
                <c:pt idx="8">
                  <c:v>19</c:v>
                </c:pt>
                <c:pt idx="9">
                  <c:v>19</c:v>
                </c:pt>
                <c:pt idx="10">
                  <c:v>19</c:v>
                </c:pt>
                <c:pt idx="11">
                  <c:v>19</c:v>
                </c:pt>
                <c:pt idx="12">
                  <c:v>18</c:v>
                </c:pt>
                <c:pt idx="13">
                  <c:v>18</c:v>
                </c:pt>
                <c:pt idx="14">
                  <c:v>18</c:v>
                </c:pt>
                <c:pt idx="15">
                  <c:v>18</c:v>
                </c:pt>
                <c:pt idx="16">
                  <c:v>18</c:v>
                </c:pt>
                <c:pt idx="17">
                  <c:v>18</c:v>
                </c:pt>
                <c:pt idx="18">
                  <c:v>18</c:v>
                </c:pt>
                <c:pt idx="19">
                  <c:v>17</c:v>
                </c:pt>
                <c:pt idx="20">
                  <c:v>17</c:v>
                </c:pt>
                <c:pt idx="21">
                  <c:v>17</c:v>
                </c:pt>
                <c:pt idx="22">
                  <c:v>17</c:v>
                </c:pt>
                <c:pt idx="23">
                  <c:v>17</c:v>
                </c:pt>
                <c:pt idx="24">
                  <c:v>17</c:v>
                </c:pt>
                <c:pt idx="25">
                  <c:v>16</c:v>
                </c:pt>
                <c:pt idx="26">
                  <c:v>16</c:v>
                </c:pt>
                <c:pt idx="27">
                  <c:v>16</c:v>
                </c:pt>
                <c:pt idx="28">
                  <c:v>16</c:v>
                </c:pt>
                <c:pt idx="29">
                  <c:v>16</c:v>
                </c:pt>
                <c:pt idx="30">
                  <c:v>16</c:v>
                </c:pt>
                <c:pt idx="31">
                  <c:v>16</c:v>
                </c:pt>
                <c:pt idx="32">
                  <c:v>15</c:v>
                </c:pt>
                <c:pt idx="33">
                  <c:v>15</c:v>
                </c:pt>
                <c:pt idx="34">
                  <c:v>15</c:v>
                </c:pt>
                <c:pt idx="35">
                  <c:v>15</c:v>
                </c:pt>
                <c:pt idx="36">
                  <c:v>15</c:v>
                </c:pt>
                <c:pt idx="37">
                  <c:v>15</c:v>
                </c:pt>
                <c:pt idx="38">
                  <c:v>14</c:v>
                </c:pt>
                <c:pt idx="39">
                  <c:v>14</c:v>
                </c:pt>
                <c:pt idx="40">
                  <c:v>14</c:v>
                </c:pt>
                <c:pt idx="41">
                  <c:v>14</c:v>
                </c:pt>
                <c:pt idx="42">
                  <c:v>14</c:v>
                </c:pt>
                <c:pt idx="43">
                  <c:v>14</c:v>
                </c:pt>
                <c:pt idx="44">
                  <c:v>14</c:v>
                </c:pt>
                <c:pt idx="45">
                  <c:v>13</c:v>
                </c:pt>
                <c:pt idx="46">
                  <c:v>13</c:v>
                </c:pt>
                <c:pt idx="47">
                  <c:v>13</c:v>
                </c:pt>
                <c:pt idx="48">
                  <c:v>13</c:v>
                </c:pt>
                <c:pt idx="49">
                  <c:v>13</c:v>
                </c:pt>
                <c:pt idx="50">
                  <c:v>13</c:v>
                </c:pt>
                <c:pt idx="51">
                  <c:v>12</c:v>
                </c:pt>
                <c:pt idx="52">
                  <c:v>12</c:v>
                </c:pt>
                <c:pt idx="53">
                  <c:v>12</c:v>
                </c:pt>
                <c:pt idx="54">
                  <c:v>12</c:v>
                </c:pt>
                <c:pt idx="55">
                  <c:v>12</c:v>
                </c:pt>
                <c:pt idx="56">
                  <c:v>12</c:v>
                </c:pt>
                <c:pt idx="57">
                  <c:v>12</c:v>
                </c:pt>
                <c:pt idx="58">
                  <c:v>11</c:v>
                </c:pt>
                <c:pt idx="59">
                  <c:v>11</c:v>
                </c:pt>
                <c:pt idx="60">
                  <c:v>11</c:v>
                </c:pt>
                <c:pt idx="61">
                  <c:v>11</c:v>
                </c:pt>
                <c:pt idx="62">
                  <c:v>11</c:v>
                </c:pt>
                <c:pt idx="63">
                  <c:v>11</c:v>
                </c:pt>
                <c:pt idx="64">
                  <c:v>10</c:v>
                </c:pt>
                <c:pt idx="65">
                  <c:v>10</c:v>
                </c:pt>
                <c:pt idx="66">
                  <c:v>10</c:v>
                </c:pt>
                <c:pt idx="67">
                  <c:v>10</c:v>
                </c:pt>
                <c:pt idx="68">
                  <c:v>10</c:v>
                </c:pt>
                <c:pt idx="69">
                  <c:v>10</c:v>
                </c:pt>
                <c:pt idx="70">
                  <c:v>9</c:v>
                </c:pt>
                <c:pt idx="71">
                  <c:v>9</c:v>
                </c:pt>
                <c:pt idx="72">
                  <c:v>9</c:v>
                </c:pt>
                <c:pt idx="73">
                  <c:v>9</c:v>
                </c:pt>
                <c:pt idx="74">
                  <c:v>9</c:v>
                </c:pt>
                <c:pt idx="75">
                  <c:v>9</c:v>
                </c:pt>
                <c:pt idx="76">
                  <c:v>9</c:v>
                </c:pt>
                <c:pt idx="77">
                  <c:v>8</c:v>
                </c:pt>
                <c:pt idx="78">
                  <c:v>8</c:v>
                </c:pt>
                <c:pt idx="79">
                  <c:v>8</c:v>
                </c:pt>
                <c:pt idx="80">
                  <c:v>8</c:v>
                </c:pt>
                <c:pt idx="81">
                  <c:v>8</c:v>
                </c:pt>
                <c:pt idx="82">
                  <c:v>8</c:v>
                </c:pt>
                <c:pt idx="83">
                  <c:v>7</c:v>
                </c:pt>
                <c:pt idx="84">
                  <c:v>7</c:v>
                </c:pt>
                <c:pt idx="85">
                  <c:v>7</c:v>
                </c:pt>
                <c:pt idx="86">
                  <c:v>7</c:v>
                </c:pt>
                <c:pt idx="87">
                  <c:v>7</c:v>
                </c:pt>
                <c:pt idx="88">
                  <c:v>7</c:v>
                </c:pt>
                <c:pt idx="89">
                  <c:v>6</c:v>
                </c:pt>
                <c:pt idx="90">
                  <c:v>6</c:v>
                </c:pt>
                <c:pt idx="91">
                  <c:v>6</c:v>
                </c:pt>
                <c:pt idx="92">
                  <c:v>6</c:v>
                </c:pt>
                <c:pt idx="93">
                  <c:v>6</c:v>
                </c:pt>
                <c:pt idx="94">
                  <c:v>6</c:v>
                </c:pt>
                <c:pt idx="95">
                  <c:v>5</c:v>
                </c:pt>
                <c:pt idx="96">
                  <c:v>5</c:v>
                </c:pt>
                <c:pt idx="97">
                  <c:v>5</c:v>
                </c:pt>
                <c:pt idx="98">
                  <c:v>5</c:v>
                </c:pt>
                <c:pt idx="99">
                  <c:v>5</c:v>
                </c:pt>
                <c:pt idx="100">
                  <c:v>5</c:v>
                </c:pt>
                <c:pt idx="101">
                  <c:v>5</c:v>
                </c:pt>
                <c:pt idx="102">
                  <c:v>4</c:v>
                </c:pt>
                <c:pt idx="103">
                  <c:v>4</c:v>
                </c:pt>
                <c:pt idx="104">
                  <c:v>4</c:v>
                </c:pt>
                <c:pt idx="105">
                  <c:v>4</c:v>
                </c:pt>
                <c:pt idx="106">
                  <c:v>4</c:v>
                </c:pt>
                <c:pt idx="107">
                  <c:v>4</c:v>
                </c:pt>
                <c:pt idx="108">
                  <c:v>3</c:v>
                </c:pt>
                <c:pt idx="109">
                  <c:v>3</c:v>
                </c:pt>
                <c:pt idx="110">
                  <c:v>3</c:v>
                </c:pt>
                <c:pt idx="111">
                  <c:v>3</c:v>
                </c:pt>
                <c:pt idx="112">
                  <c:v>3</c:v>
                </c:pt>
                <c:pt idx="113">
                  <c:v>3</c:v>
                </c:pt>
                <c:pt idx="114">
                  <c:v>2</c:v>
                </c:pt>
                <c:pt idx="115">
                  <c:v>2</c:v>
                </c:pt>
                <c:pt idx="116">
                  <c:v>2</c:v>
                </c:pt>
                <c:pt idx="117">
                  <c:v>2</c:v>
                </c:pt>
                <c:pt idx="118">
                  <c:v>2</c:v>
                </c:pt>
                <c:pt idx="119">
                  <c:v>2</c:v>
                </c:pt>
                <c:pt idx="120">
                  <c:v>1</c:v>
                </c:pt>
                <c:pt idx="121">
                  <c:v>1</c:v>
                </c:pt>
                <c:pt idx="122">
                  <c:v>1</c:v>
                </c:pt>
                <c:pt idx="123">
                  <c:v>1</c:v>
                </c:pt>
                <c:pt idx="124">
                  <c:v>1</c:v>
                </c:pt>
                <c:pt idx="125">
                  <c:v>1</c:v>
                </c:pt>
                <c:pt idx="126">
                  <c:v>0</c:v>
                </c:pt>
                <c:pt idx="127">
                  <c:v>0</c:v>
                </c:pt>
                <c:pt idx="128">
                  <c:v>0</c:v>
                </c:pt>
                <c:pt idx="129">
                  <c:v>0</c:v>
                </c:pt>
                <c:pt idx="130">
                  <c:v>0</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6481-4A5B-93F7-7D114A6F1549}"/>
            </c:ext>
          </c:extLst>
        </c:ser>
        <c:ser>
          <c:idx val="2"/>
          <c:order val="1"/>
          <c:tx>
            <c:strRef>
              <c:f>Graph!$E$7</c:f>
              <c:strCache>
                <c:ptCount val="1"/>
                <c:pt idx="0">
                  <c:v>38095</c:v>
                </c:pt>
              </c:strCache>
            </c:strRef>
          </c:tx>
          <c:spPr>
            <a:ln w="28575" cap="rnd">
              <a:solidFill>
                <a:schemeClr val="accent3"/>
              </a:solidFill>
              <a:round/>
            </a:ln>
            <a:effectLst/>
          </c:spPr>
          <c:marker>
            <c:symbol val="none"/>
          </c:marker>
          <c:val>
            <c:numRef>
              <c:f>Graph!$E$8:$E$138</c:f>
              <c:numCache>
                <c:formatCode>General</c:formatCode>
                <c:ptCount val="131"/>
                <c:pt idx="0">
                  <c:v>15</c:v>
                </c:pt>
                <c:pt idx="1">
                  <c:v>15</c:v>
                </c:pt>
                <c:pt idx="2">
                  <c:v>15</c:v>
                </c:pt>
                <c:pt idx="3">
                  <c:v>15</c:v>
                </c:pt>
                <c:pt idx="4">
                  <c:v>15</c:v>
                </c:pt>
                <c:pt idx="5">
                  <c:v>14</c:v>
                </c:pt>
                <c:pt idx="6">
                  <c:v>14</c:v>
                </c:pt>
                <c:pt idx="7">
                  <c:v>14</c:v>
                </c:pt>
                <c:pt idx="8">
                  <c:v>14</c:v>
                </c:pt>
                <c:pt idx="9">
                  <c:v>14</c:v>
                </c:pt>
                <c:pt idx="10">
                  <c:v>14</c:v>
                </c:pt>
                <c:pt idx="11">
                  <c:v>14</c:v>
                </c:pt>
                <c:pt idx="12">
                  <c:v>14</c:v>
                </c:pt>
                <c:pt idx="13">
                  <c:v>13</c:v>
                </c:pt>
                <c:pt idx="14">
                  <c:v>13</c:v>
                </c:pt>
                <c:pt idx="15">
                  <c:v>13</c:v>
                </c:pt>
                <c:pt idx="16">
                  <c:v>13</c:v>
                </c:pt>
                <c:pt idx="17">
                  <c:v>13</c:v>
                </c:pt>
                <c:pt idx="18">
                  <c:v>13</c:v>
                </c:pt>
                <c:pt idx="19">
                  <c:v>13</c:v>
                </c:pt>
                <c:pt idx="20">
                  <c:v>13</c:v>
                </c:pt>
                <c:pt idx="21">
                  <c:v>13</c:v>
                </c:pt>
                <c:pt idx="22">
                  <c:v>12</c:v>
                </c:pt>
                <c:pt idx="23">
                  <c:v>12</c:v>
                </c:pt>
                <c:pt idx="24">
                  <c:v>12</c:v>
                </c:pt>
                <c:pt idx="25">
                  <c:v>12</c:v>
                </c:pt>
                <c:pt idx="26">
                  <c:v>12</c:v>
                </c:pt>
                <c:pt idx="27">
                  <c:v>12</c:v>
                </c:pt>
                <c:pt idx="28">
                  <c:v>12</c:v>
                </c:pt>
                <c:pt idx="29">
                  <c:v>12</c:v>
                </c:pt>
                <c:pt idx="30">
                  <c:v>11</c:v>
                </c:pt>
                <c:pt idx="31">
                  <c:v>11</c:v>
                </c:pt>
                <c:pt idx="32">
                  <c:v>11</c:v>
                </c:pt>
                <c:pt idx="33">
                  <c:v>11</c:v>
                </c:pt>
                <c:pt idx="34">
                  <c:v>11</c:v>
                </c:pt>
                <c:pt idx="35">
                  <c:v>11</c:v>
                </c:pt>
                <c:pt idx="36">
                  <c:v>11</c:v>
                </c:pt>
                <c:pt idx="37">
                  <c:v>11</c:v>
                </c:pt>
                <c:pt idx="38">
                  <c:v>11</c:v>
                </c:pt>
                <c:pt idx="39">
                  <c:v>10</c:v>
                </c:pt>
                <c:pt idx="40">
                  <c:v>10</c:v>
                </c:pt>
                <c:pt idx="41">
                  <c:v>10</c:v>
                </c:pt>
                <c:pt idx="42">
                  <c:v>10</c:v>
                </c:pt>
                <c:pt idx="43">
                  <c:v>10</c:v>
                </c:pt>
                <c:pt idx="44">
                  <c:v>10</c:v>
                </c:pt>
                <c:pt idx="45">
                  <c:v>10</c:v>
                </c:pt>
                <c:pt idx="46">
                  <c:v>10</c:v>
                </c:pt>
                <c:pt idx="47">
                  <c:v>9</c:v>
                </c:pt>
                <c:pt idx="48">
                  <c:v>9</c:v>
                </c:pt>
                <c:pt idx="49">
                  <c:v>9</c:v>
                </c:pt>
                <c:pt idx="50">
                  <c:v>9</c:v>
                </c:pt>
                <c:pt idx="51">
                  <c:v>9</c:v>
                </c:pt>
                <c:pt idx="52">
                  <c:v>9</c:v>
                </c:pt>
                <c:pt idx="53">
                  <c:v>9</c:v>
                </c:pt>
                <c:pt idx="54">
                  <c:v>9</c:v>
                </c:pt>
                <c:pt idx="55">
                  <c:v>9</c:v>
                </c:pt>
                <c:pt idx="56">
                  <c:v>8</c:v>
                </c:pt>
                <c:pt idx="57">
                  <c:v>8</c:v>
                </c:pt>
                <c:pt idx="58">
                  <c:v>8</c:v>
                </c:pt>
                <c:pt idx="59">
                  <c:v>8</c:v>
                </c:pt>
                <c:pt idx="60">
                  <c:v>8</c:v>
                </c:pt>
                <c:pt idx="61">
                  <c:v>8</c:v>
                </c:pt>
                <c:pt idx="62">
                  <c:v>8</c:v>
                </c:pt>
                <c:pt idx="63">
                  <c:v>8</c:v>
                </c:pt>
                <c:pt idx="64">
                  <c:v>7</c:v>
                </c:pt>
                <c:pt idx="65">
                  <c:v>7</c:v>
                </c:pt>
                <c:pt idx="66">
                  <c:v>7</c:v>
                </c:pt>
                <c:pt idx="67">
                  <c:v>7</c:v>
                </c:pt>
                <c:pt idx="68">
                  <c:v>7</c:v>
                </c:pt>
                <c:pt idx="69">
                  <c:v>7</c:v>
                </c:pt>
                <c:pt idx="70">
                  <c:v>7</c:v>
                </c:pt>
                <c:pt idx="71">
                  <c:v>7</c:v>
                </c:pt>
                <c:pt idx="72">
                  <c:v>7</c:v>
                </c:pt>
                <c:pt idx="73">
                  <c:v>6</c:v>
                </c:pt>
                <c:pt idx="74">
                  <c:v>6</c:v>
                </c:pt>
                <c:pt idx="75">
                  <c:v>6</c:v>
                </c:pt>
                <c:pt idx="76">
                  <c:v>6</c:v>
                </c:pt>
                <c:pt idx="77">
                  <c:v>6</c:v>
                </c:pt>
                <c:pt idx="78">
                  <c:v>6</c:v>
                </c:pt>
                <c:pt idx="79">
                  <c:v>6</c:v>
                </c:pt>
                <c:pt idx="80">
                  <c:v>6</c:v>
                </c:pt>
                <c:pt idx="81">
                  <c:v>5</c:v>
                </c:pt>
                <c:pt idx="82">
                  <c:v>5</c:v>
                </c:pt>
                <c:pt idx="83">
                  <c:v>5</c:v>
                </c:pt>
                <c:pt idx="84">
                  <c:v>5</c:v>
                </c:pt>
                <c:pt idx="85">
                  <c:v>5</c:v>
                </c:pt>
                <c:pt idx="86">
                  <c:v>5</c:v>
                </c:pt>
                <c:pt idx="87">
                  <c:v>5</c:v>
                </c:pt>
                <c:pt idx="88">
                  <c:v>5</c:v>
                </c:pt>
                <c:pt idx="89">
                  <c:v>5</c:v>
                </c:pt>
                <c:pt idx="90">
                  <c:v>4</c:v>
                </c:pt>
                <c:pt idx="91">
                  <c:v>4</c:v>
                </c:pt>
                <c:pt idx="92">
                  <c:v>4</c:v>
                </c:pt>
                <c:pt idx="93">
                  <c:v>4</c:v>
                </c:pt>
                <c:pt idx="94">
                  <c:v>4</c:v>
                </c:pt>
                <c:pt idx="95">
                  <c:v>4</c:v>
                </c:pt>
                <c:pt idx="96">
                  <c:v>4</c:v>
                </c:pt>
                <c:pt idx="97">
                  <c:v>4</c:v>
                </c:pt>
                <c:pt idx="98">
                  <c:v>3</c:v>
                </c:pt>
                <c:pt idx="99">
                  <c:v>3</c:v>
                </c:pt>
                <c:pt idx="100">
                  <c:v>3</c:v>
                </c:pt>
                <c:pt idx="101">
                  <c:v>3</c:v>
                </c:pt>
                <c:pt idx="102">
                  <c:v>3</c:v>
                </c:pt>
                <c:pt idx="103">
                  <c:v>3</c:v>
                </c:pt>
                <c:pt idx="104">
                  <c:v>3</c:v>
                </c:pt>
                <c:pt idx="105">
                  <c:v>3</c:v>
                </c:pt>
                <c:pt idx="106">
                  <c:v>3</c:v>
                </c:pt>
                <c:pt idx="107">
                  <c:v>2</c:v>
                </c:pt>
                <c:pt idx="108">
                  <c:v>2</c:v>
                </c:pt>
                <c:pt idx="109">
                  <c:v>2</c:v>
                </c:pt>
                <c:pt idx="110">
                  <c:v>2</c:v>
                </c:pt>
                <c:pt idx="111">
                  <c:v>2</c:v>
                </c:pt>
                <c:pt idx="112">
                  <c:v>2</c:v>
                </c:pt>
                <c:pt idx="113">
                  <c:v>2</c:v>
                </c:pt>
                <c:pt idx="114">
                  <c:v>2</c:v>
                </c:pt>
                <c:pt idx="115">
                  <c:v>1</c:v>
                </c:pt>
                <c:pt idx="116">
                  <c:v>1</c:v>
                </c:pt>
                <c:pt idx="117">
                  <c:v>1</c:v>
                </c:pt>
                <c:pt idx="118">
                  <c:v>1</c:v>
                </c:pt>
                <c:pt idx="119">
                  <c:v>1</c:v>
                </c:pt>
                <c:pt idx="120">
                  <c:v>1</c:v>
                </c:pt>
                <c:pt idx="121">
                  <c:v>1</c:v>
                </c:pt>
                <c:pt idx="122">
                  <c:v>1</c:v>
                </c:pt>
                <c:pt idx="123">
                  <c:v>1</c:v>
                </c:pt>
                <c:pt idx="124">
                  <c:v>0</c:v>
                </c:pt>
                <c:pt idx="125">
                  <c:v>0</c:v>
                </c:pt>
                <c:pt idx="126">
                  <c:v>0</c:v>
                </c:pt>
                <c:pt idx="127">
                  <c:v>0</c:v>
                </c:pt>
                <c:pt idx="128">
                  <c:v>0</c:v>
                </c:pt>
                <c:pt idx="129">
                  <c:v>0</c:v>
                </c:pt>
                <c:pt idx="130">
                  <c:v>0</c:v>
                </c:pt>
              </c:numCache>
            </c:numRef>
          </c:val>
          <c:smooth val="0"/>
          <c:extLst>
            <c:ext xmlns:c16="http://schemas.microsoft.com/office/drawing/2014/chart" uri="{C3380CC4-5D6E-409C-BE32-E72D297353CC}">
              <c16:uniqueId val="{00000001-6481-4A5B-93F7-7D114A6F1549}"/>
            </c:ext>
          </c:extLst>
        </c:ser>
        <c:ser>
          <c:idx val="1"/>
          <c:order val="2"/>
          <c:tx>
            <c:strRef>
              <c:f>Graph!$F$7</c:f>
              <c:strCache>
                <c:ptCount val="1"/>
                <c:pt idx="0">
                  <c:v>38095+fw</c:v>
                </c:pt>
              </c:strCache>
            </c:strRef>
          </c:tx>
          <c:spPr>
            <a:ln w="28575" cap="rnd">
              <a:solidFill>
                <a:schemeClr val="accent2"/>
              </a:solidFill>
              <a:round/>
            </a:ln>
            <a:effectLst/>
          </c:spPr>
          <c:marker>
            <c:symbol val="none"/>
          </c:marker>
          <c:val>
            <c:numRef>
              <c:f>Graph!$F$8:$F$138</c:f>
              <c:numCache>
                <c:formatCode>General</c:formatCode>
                <c:ptCount val="131"/>
                <c:pt idx="0">
                  <c:v>21</c:v>
                </c:pt>
                <c:pt idx="1">
                  <c:v>21</c:v>
                </c:pt>
                <c:pt idx="2">
                  <c:v>21</c:v>
                </c:pt>
                <c:pt idx="3">
                  <c:v>21</c:v>
                </c:pt>
                <c:pt idx="4">
                  <c:v>21</c:v>
                </c:pt>
                <c:pt idx="5">
                  <c:v>20</c:v>
                </c:pt>
                <c:pt idx="6">
                  <c:v>20</c:v>
                </c:pt>
                <c:pt idx="7">
                  <c:v>20</c:v>
                </c:pt>
                <c:pt idx="8">
                  <c:v>20</c:v>
                </c:pt>
                <c:pt idx="9">
                  <c:v>20</c:v>
                </c:pt>
                <c:pt idx="10">
                  <c:v>20</c:v>
                </c:pt>
                <c:pt idx="11">
                  <c:v>20</c:v>
                </c:pt>
                <c:pt idx="12">
                  <c:v>20</c:v>
                </c:pt>
                <c:pt idx="13">
                  <c:v>19</c:v>
                </c:pt>
                <c:pt idx="14">
                  <c:v>19</c:v>
                </c:pt>
                <c:pt idx="15">
                  <c:v>19</c:v>
                </c:pt>
                <c:pt idx="16">
                  <c:v>18</c:v>
                </c:pt>
                <c:pt idx="17">
                  <c:v>18</c:v>
                </c:pt>
                <c:pt idx="18">
                  <c:v>18</c:v>
                </c:pt>
                <c:pt idx="19">
                  <c:v>18</c:v>
                </c:pt>
                <c:pt idx="20">
                  <c:v>18</c:v>
                </c:pt>
                <c:pt idx="21">
                  <c:v>18</c:v>
                </c:pt>
                <c:pt idx="22">
                  <c:v>17</c:v>
                </c:pt>
                <c:pt idx="23">
                  <c:v>17</c:v>
                </c:pt>
                <c:pt idx="24">
                  <c:v>17</c:v>
                </c:pt>
                <c:pt idx="25">
                  <c:v>17</c:v>
                </c:pt>
                <c:pt idx="26">
                  <c:v>17</c:v>
                </c:pt>
                <c:pt idx="27">
                  <c:v>17</c:v>
                </c:pt>
                <c:pt idx="28">
                  <c:v>17</c:v>
                </c:pt>
                <c:pt idx="29">
                  <c:v>17</c:v>
                </c:pt>
                <c:pt idx="30">
                  <c:v>16</c:v>
                </c:pt>
                <c:pt idx="31">
                  <c:v>16</c:v>
                </c:pt>
                <c:pt idx="32">
                  <c:v>16</c:v>
                </c:pt>
                <c:pt idx="33">
                  <c:v>16</c:v>
                </c:pt>
                <c:pt idx="34">
                  <c:v>16</c:v>
                </c:pt>
                <c:pt idx="35">
                  <c:v>16</c:v>
                </c:pt>
                <c:pt idx="36">
                  <c:v>16</c:v>
                </c:pt>
                <c:pt idx="37">
                  <c:v>16</c:v>
                </c:pt>
                <c:pt idx="38">
                  <c:v>15</c:v>
                </c:pt>
                <c:pt idx="39">
                  <c:v>14</c:v>
                </c:pt>
                <c:pt idx="40">
                  <c:v>14</c:v>
                </c:pt>
                <c:pt idx="41">
                  <c:v>14</c:v>
                </c:pt>
                <c:pt idx="42">
                  <c:v>14</c:v>
                </c:pt>
                <c:pt idx="43">
                  <c:v>14</c:v>
                </c:pt>
                <c:pt idx="44">
                  <c:v>14</c:v>
                </c:pt>
                <c:pt idx="45">
                  <c:v>14</c:v>
                </c:pt>
                <c:pt idx="46">
                  <c:v>14</c:v>
                </c:pt>
                <c:pt idx="47">
                  <c:v>13</c:v>
                </c:pt>
                <c:pt idx="48">
                  <c:v>13</c:v>
                </c:pt>
                <c:pt idx="49">
                  <c:v>13</c:v>
                </c:pt>
                <c:pt idx="50">
                  <c:v>13</c:v>
                </c:pt>
                <c:pt idx="51">
                  <c:v>13</c:v>
                </c:pt>
                <c:pt idx="52">
                  <c:v>13</c:v>
                </c:pt>
                <c:pt idx="53">
                  <c:v>13</c:v>
                </c:pt>
                <c:pt idx="54">
                  <c:v>12</c:v>
                </c:pt>
                <c:pt idx="55">
                  <c:v>12</c:v>
                </c:pt>
                <c:pt idx="56">
                  <c:v>11</c:v>
                </c:pt>
                <c:pt idx="57">
                  <c:v>11</c:v>
                </c:pt>
                <c:pt idx="58">
                  <c:v>11</c:v>
                </c:pt>
                <c:pt idx="59">
                  <c:v>11</c:v>
                </c:pt>
                <c:pt idx="60">
                  <c:v>11</c:v>
                </c:pt>
                <c:pt idx="61">
                  <c:v>11</c:v>
                </c:pt>
                <c:pt idx="62">
                  <c:v>11</c:v>
                </c:pt>
                <c:pt idx="63">
                  <c:v>11</c:v>
                </c:pt>
                <c:pt idx="64">
                  <c:v>10</c:v>
                </c:pt>
                <c:pt idx="65">
                  <c:v>9</c:v>
                </c:pt>
                <c:pt idx="66">
                  <c:v>9</c:v>
                </c:pt>
                <c:pt idx="67">
                  <c:v>9</c:v>
                </c:pt>
                <c:pt idx="68">
                  <c:v>9</c:v>
                </c:pt>
                <c:pt idx="69">
                  <c:v>9</c:v>
                </c:pt>
                <c:pt idx="70">
                  <c:v>9</c:v>
                </c:pt>
                <c:pt idx="71">
                  <c:v>9</c:v>
                </c:pt>
                <c:pt idx="72">
                  <c:v>9</c:v>
                </c:pt>
                <c:pt idx="73">
                  <c:v>7</c:v>
                </c:pt>
                <c:pt idx="74">
                  <c:v>7</c:v>
                </c:pt>
                <c:pt idx="75">
                  <c:v>7</c:v>
                </c:pt>
                <c:pt idx="76">
                  <c:v>7</c:v>
                </c:pt>
                <c:pt idx="77">
                  <c:v>7</c:v>
                </c:pt>
                <c:pt idx="78">
                  <c:v>7</c:v>
                </c:pt>
                <c:pt idx="79">
                  <c:v>7</c:v>
                </c:pt>
                <c:pt idx="80">
                  <c:v>6</c:v>
                </c:pt>
                <c:pt idx="81">
                  <c:v>5</c:v>
                </c:pt>
                <c:pt idx="82">
                  <c:v>5</c:v>
                </c:pt>
                <c:pt idx="83">
                  <c:v>5</c:v>
                </c:pt>
                <c:pt idx="84">
                  <c:v>5</c:v>
                </c:pt>
                <c:pt idx="85">
                  <c:v>5</c:v>
                </c:pt>
                <c:pt idx="86">
                  <c:v>5</c:v>
                </c:pt>
                <c:pt idx="87">
                  <c:v>5</c:v>
                </c:pt>
                <c:pt idx="88">
                  <c:v>5</c:v>
                </c:pt>
                <c:pt idx="89">
                  <c:v>5</c:v>
                </c:pt>
                <c:pt idx="90">
                  <c:v>4</c:v>
                </c:pt>
                <c:pt idx="91">
                  <c:v>4</c:v>
                </c:pt>
                <c:pt idx="92">
                  <c:v>4</c:v>
                </c:pt>
                <c:pt idx="93">
                  <c:v>4</c:v>
                </c:pt>
                <c:pt idx="94">
                  <c:v>4</c:v>
                </c:pt>
                <c:pt idx="95">
                  <c:v>4</c:v>
                </c:pt>
                <c:pt idx="96">
                  <c:v>4</c:v>
                </c:pt>
                <c:pt idx="97">
                  <c:v>4</c:v>
                </c:pt>
                <c:pt idx="98">
                  <c:v>3</c:v>
                </c:pt>
                <c:pt idx="99">
                  <c:v>3</c:v>
                </c:pt>
                <c:pt idx="100">
                  <c:v>3</c:v>
                </c:pt>
                <c:pt idx="101">
                  <c:v>3</c:v>
                </c:pt>
                <c:pt idx="102">
                  <c:v>3</c:v>
                </c:pt>
                <c:pt idx="103">
                  <c:v>3</c:v>
                </c:pt>
                <c:pt idx="104">
                  <c:v>3</c:v>
                </c:pt>
                <c:pt idx="105">
                  <c:v>3</c:v>
                </c:pt>
                <c:pt idx="106">
                  <c:v>3</c:v>
                </c:pt>
                <c:pt idx="107">
                  <c:v>2</c:v>
                </c:pt>
                <c:pt idx="108">
                  <c:v>2</c:v>
                </c:pt>
                <c:pt idx="109">
                  <c:v>2</c:v>
                </c:pt>
                <c:pt idx="110">
                  <c:v>2</c:v>
                </c:pt>
                <c:pt idx="111">
                  <c:v>2</c:v>
                </c:pt>
                <c:pt idx="112">
                  <c:v>2</c:v>
                </c:pt>
                <c:pt idx="113">
                  <c:v>2</c:v>
                </c:pt>
                <c:pt idx="114">
                  <c:v>2</c:v>
                </c:pt>
                <c:pt idx="115">
                  <c:v>1</c:v>
                </c:pt>
                <c:pt idx="116">
                  <c:v>1</c:v>
                </c:pt>
                <c:pt idx="117">
                  <c:v>1</c:v>
                </c:pt>
                <c:pt idx="118">
                  <c:v>1</c:v>
                </c:pt>
                <c:pt idx="119">
                  <c:v>1</c:v>
                </c:pt>
                <c:pt idx="120">
                  <c:v>1</c:v>
                </c:pt>
                <c:pt idx="121">
                  <c:v>1</c:v>
                </c:pt>
                <c:pt idx="122">
                  <c:v>1</c:v>
                </c:pt>
                <c:pt idx="123">
                  <c:v>1</c:v>
                </c:pt>
                <c:pt idx="124">
                  <c:v>0</c:v>
                </c:pt>
                <c:pt idx="125">
                  <c:v>0</c:v>
                </c:pt>
                <c:pt idx="126">
                  <c:v>0</c:v>
                </c:pt>
                <c:pt idx="127">
                  <c:v>0</c:v>
                </c:pt>
                <c:pt idx="128">
                  <c:v>0</c:v>
                </c:pt>
                <c:pt idx="129">
                  <c:v>0</c:v>
                </c:pt>
                <c:pt idx="130">
                  <c:v>0</c:v>
                </c:pt>
              </c:numCache>
            </c:numRef>
          </c:val>
          <c:smooth val="0"/>
          <c:extLst>
            <c:ext xmlns:c16="http://schemas.microsoft.com/office/drawing/2014/chart" uri="{C3380CC4-5D6E-409C-BE32-E72D297353CC}">
              <c16:uniqueId val="{00000002-6481-4A5B-93F7-7D114A6F1549}"/>
            </c:ext>
          </c:extLst>
        </c:ser>
        <c:dLbls>
          <c:showLegendKey val="0"/>
          <c:showVal val="0"/>
          <c:showCatName val="0"/>
          <c:showSerName val="0"/>
          <c:showPercent val="0"/>
          <c:showBubbleSize val="0"/>
        </c:dLbls>
        <c:smooth val="0"/>
        <c:axId val="449740336"/>
        <c:axId val="462543224"/>
      </c:lineChart>
      <c:catAx>
        <c:axId val="44974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62543224"/>
        <c:crosses val="autoZero"/>
        <c:auto val="1"/>
        <c:lblAlgn val="ctr"/>
        <c:lblOffset val="100"/>
        <c:noMultiLvlLbl val="0"/>
      </c:catAx>
      <c:valAx>
        <c:axId val="46254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4974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293370</xdr:colOff>
      <xdr:row>6</xdr:row>
      <xdr:rowOff>118110</xdr:rowOff>
    </xdr:from>
    <xdr:to>
      <xdr:col>19</xdr:col>
      <xdr:colOff>175260</xdr:colOff>
      <xdr:row>34</xdr:row>
      <xdr:rowOff>53340</xdr:rowOff>
    </xdr:to>
    <xdr:graphicFrame macro="">
      <xdr:nvGraphicFramePr>
        <xdr:cNvPr id="2" name="Chart 1">
          <a:extLst>
            <a:ext uri="{FF2B5EF4-FFF2-40B4-BE49-F238E27FC236}">
              <a16:creationId xmlns:a16="http://schemas.microsoft.com/office/drawing/2014/main" id="{AEB7B998-8C4D-434D-9034-349F588E2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F362-57A8-41E9-B80F-B52BC9767EEC}">
  <dimension ref="A1:N49"/>
  <sheetViews>
    <sheetView tabSelected="1" workbookViewId="0">
      <selection activeCell="A9" sqref="A9:M9"/>
    </sheetView>
  </sheetViews>
  <sheetFormatPr defaultRowHeight="14.4" x14ac:dyDescent="0.3"/>
  <cols>
    <col min="1" max="1" width="21.109375" customWidth="1"/>
    <col min="2" max="2" width="12.6640625" bestFit="1" customWidth="1"/>
    <col min="3" max="3" width="10" bestFit="1" customWidth="1"/>
    <col min="4" max="4" width="12" bestFit="1" customWidth="1"/>
    <col min="5" max="5" width="7.5546875" bestFit="1" customWidth="1"/>
    <col min="6" max="6" width="10.21875" bestFit="1" customWidth="1"/>
    <col min="7" max="7" width="12.77734375" bestFit="1" customWidth="1"/>
    <col min="8" max="9" width="12" bestFit="1" customWidth="1"/>
    <col min="10" max="11" width="11.77734375" bestFit="1" customWidth="1"/>
  </cols>
  <sheetData>
    <row r="1" spans="1:14" s="27" customFormat="1" ht="18" x14ac:dyDescent="0.35">
      <c r="A1" s="26" t="s">
        <v>39</v>
      </c>
    </row>
    <row r="2" spans="1:14" s="28" customFormat="1" x14ac:dyDescent="0.3">
      <c r="A2" s="28" t="s">
        <v>23</v>
      </c>
    </row>
    <row r="3" spans="1:14" s="29" customFormat="1" x14ac:dyDescent="0.3">
      <c r="A3" s="29" t="s">
        <v>40</v>
      </c>
    </row>
    <row r="4" spans="1:14" s="28" customFormat="1" x14ac:dyDescent="0.3"/>
    <row r="5" spans="1:14" s="28" customFormat="1" ht="14.4" customHeight="1" x14ac:dyDescent="0.3">
      <c r="A5" s="56" t="s">
        <v>27</v>
      </c>
      <c r="B5" s="56"/>
      <c r="C5" s="56"/>
      <c r="D5" s="56"/>
      <c r="E5" s="56"/>
      <c r="F5" s="56"/>
      <c r="G5" s="56"/>
      <c r="H5" s="56"/>
      <c r="I5" s="56"/>
      <c r="J5" s="56"/>
      <c r="K5" s="56"/>
      <c r="L5" s="56"/>
      <c r="M5" s="56"/>
    </row>
    <row r="6" spans="1:14" s="28" customFormat="1" x14ac:dyDescent="0.3">
      <c r="A6" s="56"/>
      <c r="B6" s="56"/>
      <c r="C6" s="56"/>
      <c r="D6" s="56"/>
      <c r="E6" s="56"/>
      <c r="F6" s="56"/>
      <c r="G6" s="56"/>
      <c r="H6" s="56"/>
      <c r="I6" s="56"/>
      <c r="J6" s="56"/>
      <c r="K6" s="56"/>
      <c r="L6" s="56"/>
      <c r="M6" s="56"/>
    </row>
    <row r="7" spans="1:14" s="28" customFormat="1" x14ac:dyDescent="0.3">
      <c r="A7" s="56"/>
      <c r="B7" s="56"/>
      <c r="C7" s="56"/>
      <c r="D7" s="56"/>
      <c r="E7" s="56"/>
      <c r="F7" s="56"/>
      <c r="G7" s="56"/>
      <c r="H7" s="56"/>
      <c r="I7" s="56"/>
      <c r="J7" s="56"/>
      <c r="K7" s="56"/>
      <c r="L7" s="56"/>
      <c r="M7" s="56"/>
    </row>
    <row r="8" spans="1:14" s="28" customFormat="1" x14ac:dyDescent="0.3">
      <c r="A8" s="24"/>
      <c r="B8" s="24"/>
      <c r="C8" s="24"/>
      <c r="D8" s="24"/>
      <c r="E8" s="24"/>
      <c r="F8" s="24"/>
      <c r="G8" s="24"/>
      <c r="H8" s="24"/>
      <c r="I8" s="24"/>
      <c r="J8" s="24"/>
      <c r="K8" s="24"/>
    </row>
    <row r="9" spans="1:14" s="27" customFormat="1" ht="43.8" customHeight="1" x14ac:dyDescent="0.3">
      <c r="A9" s="57" t="s">
        <v>41</v>
      </c>
      <c r="B9" s="57"/>
      <c r="C9" s="57"/>
      <c r="D9" s="57"/>
      <c r="E9" s="57"/>
      <c r="F9" s="57"/>
      <c r="G9" s="57"/>
      <c r="H9" s="57"/>
      <c r="I9" s="57"/>
      <c r="J9" s="57"/>
      <c r="K9" s="57"/>
      <c r="L9" s="57"/>
      <c r="M9" s="57"/>
      <c r="N9" s="28"/>
    </row>
    <row r="10" spans="1:14" s="27" customFormat="1" x14ac:dyDescent="0.3">
      <c r="A10" s="34"/>
      <c r="B10" s="34"/>
      <c r="C10" s="34"/>
      <c r="D10" s="34"/>
      <c r="E10" s="34"/>
      <c r="F10" s="34"/>
      <c r="G10" s="34"/>
      <c r="H10" s="34"/>
      <c r="I10" s="34"/>
      <c r="J10" s="34"/>
      <c r="K10" s="34"/>
      <c r="L10" s="34"/>
      <c r="M10" s="34"/>
    </row>
    <row r="12" spans="1:14" ht="14.4" customHeight="1" x14ac:dyDescent="0.3">
      <c r="A12" s="39" t="s">
        <v>0</v>
      </c>
      <c r="B12" s="39">
        <v>8</v>
      </c>
      <c r="D12" s="25"/>
      <c r="E12" s="25"/>
      <c r="F12" s="25"/>
      <c r="G12" s="25"/>
      <c r="H12" s="25"/>
      <c r="I12" s="25"/>
      <c r="J12" s="25"/>
      <c r="K12" s="25"/>
      <c r="L12" s="25"/>
      <c r="M12" s="25"/>
      <c r="N12" s="25"/>
    </row>
    <row r="13" spans="1:14" x14ac:dyDescent="0.3">
      <c r="A13" s="39" t="s">
        <v>1</v>
      </c>
      <c r="B13" s="39">
        <v>41.4</v>
      </c>
      <c r="D13" s="25"/>
      <c r="E13" s="25"/>
      <c r="F13" s="25"/>
      <c r="G13" s="25"/>
      <c r="H13" s="25"/>
      <c r="I13" s="25"/>
      <c r="J13" s="25"/>
      <c r="K13" s="25"/>
      <c r="L13" s="25"/>
      <c r="M13" s="25"/>
      <c r="N13" s="25"/>
    </row>
    <row r="14" spans="1:14" x14ac:dyDescent="0.3">
      <c r="A14" s="6"/>
      <c r="B14" s="6"/>
      <c r="D14" s="25"/>
      <c r="E14" s="25"/>
      <c r="F14" s="25"/>
      <c r="G14" s="25"/>
      <c r="H14" s="25"/>
      <c r="I14" s="25"/>
      <c r="J14" s="25"/>
      <c r="K14" s="25"/>
      <c r="L14" s="25"/>
      <c r="M14" s="25"/>
      <c r="N14" s="25"/>
    </row>
    <row r="15" spans="1:14" ht="15" thickBot="1" x14ac:dyDescent="0.35">
      <c r="A15" s="58" t="s">
        <v>25</v>
      </c>
      <c r="B15" s="58"/>
      <c r="D15" s="7"/>
      <c r="E15" s="7"/>
      <c r="F15" s="7"/>
      <c r="G15" s="7"/>
      <c r="H15" s="7"/>
      <c r="I15" s="7"/>
      <c r="J15" s="7"/>
      <c r="K15" s="7"/>
      <c r="L15" s="7"/>
      <c r="M15" s="7"/>
      <c r="N15" s="7"/>
    </row>
    <row r="16" spans="1:14" x14ac:dyDescent="0.3">
      <c r="A16" s="1" t="s">
        <v>28</v>
      </c>
      <c r="B16" s="32">
        <v>15625</v>
      </c>
      <c r="C16" s="2"/>
      <c r="D16" s="3"/>
      <c r="E16" s="55" t="s">
        <v>24</v>
      </c>
      <c r="F16" s="55"/>
      <c r="G16" s="55"/>
      <c r="H16" s="55"/>
      <c r="I16" s="3"/>
      <c r="J16" s="3"/>
      <c r="K16" s="3"/>
      <c r="L16" s="4"/>
      <c r="M16" s="7"/>
      <c r="N16" s="7"/>
    </row>
    <row r="17" spans="1:14" x14ac:dyDescent="0.3">
      <c r="A17" s="5"/>
      <c r="B17" s="6"/>
      <c r="C17" s="6" t="s">
        <v>8</v>
      </c>
      <c r="D17" s="6" t="s">
        <v>8</v>
      </c>
      <c r="E17" s="6" t="s">
        <v>4</v>
      </c>
      <c r="F17" s="6" t="s">
        <v>4</v>
      </c>
      <c r="G17" s="7" t="s">
        <v>12</v>
      </c>
      <c r="H17" s="8"/>
      <c r="I17" s="8"/>
      <c r="J17" s="6" t="s">
        <v>7</v>
      </c>
      <c r="K17" s="6" t="s">
        <v>7</v>
      </c>
      <c r="L17" s="9"/>
      <c r="M17" s="6"/>
      <c r="N17" s="6"/>
    </row>
    <row r="18" spans="1:14" x14ac:dyDescent="0.3">
      <c r="A18" s="5"/>
      <c r="B18" s="6" t="s">
        <v>16</v>
      </c>
      <c r="C18" s="6" t="s">
        <v>2</v>
      </c>
      <c r="D18" s="6" t="s">
        <v>3</v>
      </c>
      <c r="E18" s="6" t="s">
        <v>17</v>
      </c>
      <c r="F18" s="6" t="s">
        <v>18</v>
      </c>
      <c r="G18" s="6" t="s">
        <v>15</v>
      </c>
      <c r="H18" s="10"/>
      <c r="I18" s="10"/>
      <c r="J18" s="6" t="s">
        <v>6</v>
      </c>
      <c r="K18" s="6" t="s">
        <v>5</v>
      </c>
      <c r="L18" s="9"/>
      <c r="M18" s="6"/>
      <c r="N18" s="6"/>
    </row>
    <row r="19" spans="1:14" x14ac:dyDescent="0.3">
      <c r="A19" s="5"/>
      <c r="B19" s="6">
        <v>1</v>
      </c>
      <c r="C19" s="6">
        <f>B19*$B$13/60</f>
        <v>0.69</v>
      </c>
      <c r="D19" s="11">
        <f>(C19*$B$12)</f>
        <v>5.52</v>
      </c>
      <c r="E19" s="11">
        <f>TRUNC($B$16/D19)</f>
        <v>2830</v>
      </c>
      <c r="F19" s="11">
        <f>TRUNC($B$16/D19/6)</f>
        <v>471</v>
      </c>
      <c r="G19" s="35">
        <f>TRUNC(2*256/TRUNC($E19+1))</f>
        <v>0</v>
      </c>
      <c r="H19" s="13"/>
      <c r="I19" s="13"/>
      <c r="J19" s="30">
        <f t="shared" ref="J19:J30" si="0">360/E19</f>
        <v>0.12720848056537101</v>
      </c>
      <c r="K19" s="15">
        <f t="shared" ref="K19:K30" si="1">256/E19</f>
        <v>9.0459363957597169E-2</v>
      </c>
      <c r="L19" s="9"/>
      <c r="M19" s="6"/>
      <c r="N19" s="6"/>
    </row>
    <row r="20" spans="1:14" x14ac:dyDescent="0.3">
      <c r="A20" s="5"/>
      <c r="B20" s="6">
        <v>5</v>
      </c>
      <c r="C20" s="6">
        <f t="shared" ref="C20:C30" si="2">B20*$B$13/60</f>
        <v>3.45</v>
      </c>
      <c r="D20" s="11">
        <f t="shared" ref="D20:D30" si="3">(C20*$B$12)</f>
        <v>27.6</v>
      </c>
      <c r="E20" s="11">
        <f t="shared" ref="E20:E30" si="4">TRUNC($B$16/D20)</f>
        <v>566</v>
      </c>
      <c r="F20" s="11">
        <f t="shared" ref="F20:F30" si="5">TRUNC($B$16/D20/6)</f>
        <v>94</v>
      </c>
      <c r="G20" s="35">
        <f t="shared" ref="G20:G30" si="6">TRUNC(2*256/TRUNC($E20+1))</f>
        <v>0</v>
      </c>
      <c r="H20" s="13"/>
      <c r="I20" s="13"/>
      <c r="J20" s="30">
        <f t="shared" si="0"/>
        <v>0.63604240282685509</v>
      </c>
      <c r="K20" s="15">
        <f t="shared" si="1"/>
        <v>0.45229681978798586</v>
      </c>
      <c r="L20" s="9"/>
      <c r="M20" s="6"/>
      <c r="N20" s="6"/>
    </row>
    <row r="21" spans="1:14" x14ac:dyDescent="0.3">
      <c r="A21" s="5"/>
      <c r="B21" s="6">
        <v>10</v>
      </c>
      <c r="C21" s="6">
        <f t="shared" si="2"/>
        <v>6.9</v>
      </c>
      <c r="D21" s="11">
        <f t="shared" si="3"/>
        <v>55.2</v>
      </c>
      <c r="E21" s="11">
        <f t="shared" si="4"/>
        <v>283</v>
      </c>
      <c r="F21" s="11">
        <f t="shared" si="5"/>
        <v>47</v>
      </c>
      <c r="G21" s="35">
        <f t="shared" si="6"/>
        <v>1</v>
      </c>
      <c r="H21" s="13"/>
      <c r="I21" s="13"/>
      <c r="J21" s="30">
        <f t="shared" si="0"/>
        <v>1.2720848056537102</v>
      </c>
      <c r="K21" s="15">
        <f t="shared" si="1"/>
        <v>0.90459363957597172</v>
      </c>
      <c r="L21" s="9"/>
      <c r="M21" s="6"/>
      <c r="N21" s="6"/>
    </row>
    <row r="22" spans="1:14" x14ac:dyDescent="0.3">
      <c r="A22" s="5"/>
      <c r="B22" s="6">
        <v>30</v>
      </c>
      <c r="C22" s="6">
        <f t="shared" si="2"/>
        <v>20.7</v>
      </c>
      <c r="D22" s="11">
        <f t="shared" si="3"/>
        <v>165.6</v>
      </c>
      <c r="E22" s="11">
        <f t="shared" si="4"/>
        <v>94</v>
      </c>
      <c r="F22" s="11">
        <f t="shared" si="5"/>
        <v>15</v>
      </c>
      <c r="G22" s="35">
        <f t="shared" si="6"/>
        <v>5</v>
      </c>
      <c r="H22" s="13"/>
      <c r="I22" s="13"/>
      <c r="J22" s="30">
        <f t="shared" si="0"/>
        <v>3.8297872340425534</v>
      </c>
      <c r="K22" s="15">
        <f t="shared" si="1"/>
        <v>2.7234042553191489</v>
      </c>
      <c r="L22" s="9"/>
      <c r="M22" s="6"/>
      <c r="N22" s="6"/>
    </row>
    <row r="23" spans="1:14" x14ac:dyDescent="0.3">
      <c r="A23" s="5"/>
      <c r="B23" s="23">
        <v>40</v>
      </c>
      <c r="C23" s="6">
        <f t="shared" ref="C23" si="7">B23*$B$13/60</f>
        <v>27.6</v>
      </c>
      <c r="D23" s="11">
        <f t="shared" si="3"/>
        <v>220.8</v>
      </c>
      <c r="E23" s="11">
        <f t="shared" ref="E23" si="8">TRUNC($B$16/D23)</f>
        <v>70</v>
      </c>
      <c r="F23" s="11">
        <f t="shared" ref="F23" si="9">TRUNC($B$16/D23/6)</f>
        <v>11</v>
      </c>
      <c r="G23" s="35">
        <f t="shared" si="6"/>
        <v>7</v>
      </c>
      <c r="H23" s="13"/>
      <c r="I23" s="13"/>
      <c r="J23" s="30">
        <f t="shared" si="0"/>
        <v>5.1428571428571432</v>
      </c>
      <c r="K23" s="15">
        <f t="shared" si="1"/>
        <v>3.657142857142857</v>
      </c>
      <c r="L23" s="9"/>
      <c r="M23" s="6"/>
      <c r="N23" s="6"/>
    </row>
    <row r="24" spans="1:14" x14ac:dyDescent="0.3">
      <c r="A24" s="5"/>
      <c r="B24" s="6">
        <v>60</v>
      </c>
      <c r="C24" s="6">
        <f t="shared" si="2"/>
        <v>41.4</v>
      </c>
      <c r="D24" s="11">
        <f t="shared" si="3"/>
        <v>331.2</v>
      </c>
      <c r="E24" s="11">
        <f t="shared" si="4"/>
        <v>47</v>
      </c>
      <c r="F24" s="11">
        <f t="shared" si="5"/>
        <v>7</v>
      </c>
      <c r="G24" s="35">
        <f t="shared" si="6"/>
        <v>10</v>
      </c>
      <c r="H24" s="13"/>
      <c r="I24" s="13"/>
      <c r="J24" s="30">
        <f t="shared" si="0"/>
        <v>7.6595744680851068</v>
      </c>
      <c r="K24" s="15">
        <f t="shared" si="1"/>
        <v>5.4468085106382977</v>
      </c>
      <c r="L24" s="9"/>
      <c r="M24" s="6"/>
      <c r="N24" s="6"/>
    </row>
    <row r="25" spans="1:14" x14ac:dyDescent="0.3">
      <c r="A25" s="5"/>
      <c r="B25" s="6">
        <v>70</v>
      </c>
      <c r="C25" s="6">
        <f t="shared" si="2"/>
        <v>48.3</v>
      </c>
      <c r="D25" s="11">
        <f t="shared" si="3"/>
        <v>386.4</v>
      </c>
      <c r="E25" s="11">
        <f t="shared" si="4"/>
        <v>40</v>
      </c>
      <c r="F25" s="11">
        <f t="shared" si="5"/>
        <v>6</v>
      </c>
      <c r="G25" s="35">
        <f t="shared" si="6"/>
        <v>12</v>
      </c>
      <c r="H25" s="13"/>
      <c r="I25" s="13"/>
      <c r="J25" s="30">
        <f t="shared" si="0"/>
        <v>9</v>
      </c>
      <c r="K25" s="15">
        <f t="shared" si="1"/>
        <v>6.4</v>
      </c>
      <c r="L25" s="9"/>
      <c r="M25" s="6"/>
      <c r="N25" s="6"/>
    </row>
    <row r="26" spans="1:14" x14ac:dyDescent="0.3">
      <c r="A26" s="5"/>
      <c r="B26" s="6">
        <v>80</v>
      </c>
      <c r="C26" s="6">
        <f t="shared" si="2"/>
        <v>55.2</v>
      </c>
      <c r="D26" s="11">
        <f t="shared" si="3"/>
        <v>441.6</v>
      </c>
      <c r="E26" s="11">
        <f t="shared" si="4"/>
        <v>35</v>
      </c>
      <c r="F26" s="11">
        <f t="shared" si="5"/>
        <v>5</v>
      </c>
      <c r="G26" s="35">
        <f t="shared" si="6"/>
        <v>14</v>
      </c>
      <c r="H26" s="13"/>
      <c r="I26" s="13"/>
      <c r="J26" s="30">
        <f t="shared" si="0"/>
        <v>10.285714285714286</v>
      </c>
      <c r="K26" s="15">
        <f t="shared" si="1"/>
        <v>7.3142857142857141</v>
      </c>
      <c r="L26" s="9"/>
      <c r="M26" s="6"/>
      <c r="N26" s="6"/>
    </row>
    <row r="27" spans="1:14" x14ac:dyDescent="0.3">
      <c r="A27" s="5"/>
      <c r="B27" s="6">
        <v>90</v>
      </c>
      <c r="C27" s="6">
        <f t="shared" si="2"/>
        <v>62.1</v>
      </c>
      <c r="D27" s="11">
        <f t="shared" si="3"/>
        <v>496.8</v>
      </c>
      <c r="E27" s="11">
        <f t="shared" si="4"/>
        <v>31</v>
      </c>
      <c r="F27" s="11">
        <f t="shared" si="5"/>
        <v>5</v>
      </c>
      <c r="G27" s="35">
        <f t="shared" si="6"/>
        <v>16</v>
      </c>
      <c r="H27" s="13"/>
      <c r="I27" s="13"/>
      <c r="J27" s="30">
        <f t="shared" si="0"/>
        <v>11.612903225806452</v>
      </c>
      <c r="K27" s="15">
        <f t="shared" si="1"/>
        <v>8.258064516129032</v>
      </c>
      <c r="L27" s="9"/>
      <c r="M27" s="6"/>
      <c r="N27" s="6"/>
    </row>
    <row r="28" spans="1:14" x14ac:dyDescent="0.3">
      <c r="A28" s="5"/>
      <c r="B28" s="6">
        <v>100</v>
      </c>
      <c r="C28" s="6">
        <f t="shared" si="2"/>
        <v>69</v>
      </c>
      <c r="D28" s="11">
        <f t="shared" si="3"/>
        <v>552</v>
      </c>
      <c r="E28" s="11">
        <f t="shared" si="4"/>
        <v>28</v>
      </c>
      <c r="F28" s="11">
        <f t="shared" si="5"/>
        <v>4</v>
      </c>
      <c r="G28" s="35">
        <f t="shared" si="6"/>
        <v>17</v>
      </c>
      <c r="H28" s="13"/>
      <c r="I28" s="13"/>
      <c r="J28" s="30">
        <f t="shared" si="0"/>
        <v>12.857142857142858</v>
      </c>
      <c r="K28" s="15">
        <f t="shared" si="1"/>
        <v>9.1428571428571423</v>
      </c>
      <c r="L28" s="9"/>
      <c r="M28" s="6"/>
      <c r="N28" s="6"/>
    </row>
    <row r="29" spans="1:14" x14ac:dyDescent="0.3">
      <c r="A29" s="5"/>
      <c r="B29" s="6">
        <v>110</v>
      </c>
      <c r="C29" s="6">
        <f t="shared" si="2"/>
        <v>75.900000000000006</v>
      </c>
      <c r="D29" s="11">
        <f t="shared" si="3"/>
        <v>607.20000000000005</v>
      </c>
      <c r="E29" s="11">
        <f t="shared" si="4"/>
        <v>25</v>
      </c>
      <c r="F29" s="11">
        <f t="shared" si="5"/>
        <v>4</v>
      </c>
      <c r="G29" s="35">
        <f t="shared" si="6"/>
        <v>19</v>
      </c>
      <c r="H29" s="13"/>
      <c r="I29" s="13"/>
      <c r="J29" s="30">
        <f t="shared" si="0"/>
        <v>14.4</v>
      </c>
      <c r="K29" s="15">
        <f t="shared" si="1"/>
        <v>10.24</v>
      </c>
      <c r="L29" s="9"/>
      <c r="M29" s="6"/>
      <c r="N29" s="6"/>
    </row>
    <row r="30" spans="1:14" ht="15" thickBot="1" x14ac:dyDescent="0.35">
      <c r="A30" s="16"/>
      <c r="B30" s="17">
        <v>120</v>
      </c>
      <c r="C30" s="17">
        <f t="shared" si="2"/>
        <v>82.8</v>
      </c>
      <c r="D30" s="18">
        <f t="shared" si="3"/>
        <v>662.4</v>
      </c>
      <c r="E30" s="18">
        <f t="shared" si="4"/>
        <v>23</v>
      </c>
      <c r="F30" s="18">
        <f t="shared" si="5"/>
        <v>3</v>
      </c>
      <c r="G30" s="36">
        <f t="shared" si="6"/>
        <v>21</v>
      </c>
      <c r="H30" s="19"/>
      <c r="I30" s="19"/>
      <c r="J30" s="31">
        <f t="shared" si="0"/>
        <v>15.652173913043478</v>
      </c>
      <c r="K30" s="20">
        <f t="shared" si="1"/>
        <v>11.130434782608695</v>
      </c>
      <c r="L30" s="21"/>
      <c r="M30" s="6"/>
      <c r="N30" s="6"/>
    </row>
    <row r="31" spans="1:14" x14ac:dyDescent="0.3">
      <c r="A31" s="6"/>
      <c r="B31" s="6"/>
      <c r="C31" s="6"/>
      <c r="D31" s="11"/>
      <c r="E31" s="11"/>
      <c r="F31" s="11"/>
      <c r="G31" s="12"/>
      <c r="H31" s="13"/>
      <c r="I31" s="14"/>
      <c r="J31" s="15"/>
      <c r="K31" s="15"/>
      <c r="L31" s="6"/>
      <c r="M31" s="6"/>
      <c r="N31" s="6"/>
    </row>
    <row r="32" spans="1:14" ht="15" thickBot="1" x14ac:dyDescent="0.35">
      <c r="A32" s="58" t="s">
        <v>26</v>
      </c>
      <c r="B32" s="58"/>
    </row>
    <row r="33" spans="1:13" x14ac:dyDescent="0.3">
      <c r="A33" s="1" t="s">
        <v>28</v>
      </c>
      <c r="B33" s="32">
        <v>38095</v>
      </c>
      <c r="C33" s="2"/>
      <c r="D33" s="2"/>
      <c r="E33" s="55" t="s">
        <v>22</v>
      </c>
      <c r="F33" s="55"/>
      <c r="G33" s="55"/>
      <c r="H33" s="55"/>
      <c r="I33" s="2"/>
      <c r="J33" s="2"/>
      <c r="K33" s="2"/>
      <c r="L33" s="22"/>
      <c r="M33" s="6"/>
    </row>
    <row r="34" spans="1:13" x14ac:dyDescent="0.3">
      <c r="A34" s="5"/>
      <c r="B34" s="6"/>
      <c r="C34" s="6" t="s">
        <v>8</v>
      </c>
      <c r="D34" s="6" t="s">
        <v>8</v>
      </c>
      <c r="E34" s="6" t="s">
        <v>4</v>
      </c>
      <c r="F34" s="6" t="s">
        <v>4</v>
      </c>
      <c r="G34" s="7" t="s">
        <v>12</v>
      </c>
      <c r="H34" s="6" t="s">
        <v>9</v>
      </c>
      <c r="I34" s="23" t="s">
        <v>13</v>
      </c>
      <c r="J34" s="6" t="s">
        <v>7</v>
      </c>
      <c r="K34" s="6" t="s">
        <v>7</v>
      </c>
      <c r="L34" s="9" t="s">
        <v>10</v>
      </c>
    </row>
    <row r="35" spans="1:13" x14ac:dyDescent="0.3">
      <c r="A35" s="5"/>
      <c r="B35" s="6" t="s">
        <v>16</v>
      </c>
      <c r="C35" s="6" t="s">
        <v>2</v>
      </c>
      <c r="D35" s="6" t="s">
        <v>3</v>
      </c>
      <c r="E35" s="6" t="s">
        <v>17</v>
      </c>
      <c r="F35" s="6" t="s">
        <v>18</v>
      </c>
      <c r="G35" s="6" t="s">
        <v>20</v>
      </c>
      <c r="H35" s="6" t="s">
        <v>19</v>
      </c>
      <c r="I35" s="23" t="s">
        <v>14</v>
      </c>
      <c r="J35" s="6" t="s">
        <v>6</v>
      </c>
      <c r="K35" s="6" t="s">
        <v>5</v>
      </c>
      <c r="L35" s="9" t="s">
        <v>11</v>
      </c>
    </row>
    <row r="36" spans="1:13" x14ac:dyDescent="0.3">
      <c r="A36" s="5"/>
      <c r="B36" s="6">
        <v>1</v>
      </c>
      <c r="C36" s="6">
        <f>B36*$B$13/60</f>
        <v>0.69</v>
      </c>
      <c r="D36" s="11">
        <f>(C36*$B$12)</f>
        <v>5.52</v>
      </c>
      <c r="E36" s="11">
        <f>TRUNC($B$33/D36)</f>
        <v>6901</v>
      </c>
      <c r="F36" s="11">
        <f>TRUNC($B$33/D36/6)</f>
        <v>1150</v>
      </c>
      <c r="G36" s="11">
        <f>TRUNC(3*256/TRUNC($E36))</f>
        <v>0</v>
      </c>
      <c r="H36" s="11">
        <f>TRUNC(4*256/TRUNC($E36))</f>
        <v>0</v>
      </c>
      <c r="I36" s="37">
        <f>(G36+H36)/2</f>
        <v>0</v>
      </c>
      <c r="J36" s="30">
        <f t="shared" ref="J36:J43" si="10">360/E36</f>
        <v>5.2166352702506885E-2</v>
      </c>
      <c r="K36" s="15">
        <f t="shared" ref="K36:K43" si="11">256/E36</f>
        <v>3.7096073032893785E-2</v>
      </c>
      <c r="L36" s="9">
        <v>0</v>
      </c>
    </row>
    <row r="37" spans="1:13" x14ac:dyDescent="0.3">
      <c r="A37" s="5"/>
      <c r="B37" s="6">
        <v>5</v>
      </c>
      <c r="C37" s="6">
        <f t="shared" ref="C37:C47" si="12">B37*$B$13/60</f>
        <v>3.45</v>
      </c>
      <c r="D37" s="11">
        <f t="shared" ref="D37:D47" si="13">(C37*$B$12)</f>
        <v>27.6</v>
      </c>
      <c r="E37" s="11">
        <f t="shared" ref="E37:E47" si="14">TRUNC($B$33/D37)</f>
        <v>1380</v>
      </c>
      <c r="F37" s="11">
        <f t="shared" ref="F37:F47" si="15">TRUNC($B$33/D37/6)</f>
        <v>230</v>
      </c>
      <c r="G37" s="11">
        <f t="shared" ref="G37:G47" si="16">TRUNC(3*256/TRUNC($E37))</f>
        <v>0</v>
      </c>
      <c r="H37" s="11">
        <f t="shared" ref="H37:H47" si="17">TRUNC(4*256/TRUNC($E37))</f>
        <v>0</v>
      </c>
      <c r="I37" s="37">
        <f t="shared" ref="I37:I47" si="18">(G37+H37)/2</f>
        <v>0</v>
      </c>
      <c r="J37" s="30">
        <f t="shared" si="10"/>
        <v>0.2608695652173913</v>
      </c>
      <c r="K37" s="15">
        <f t="shared" si="11"/>
        <v>0.1855072463768116</v>
      </c>
      <c r="L37" s="9">
        <v>0</v>
      </c>
    </row>
    <row r="38" spans="1:13" x14ac:dyDescent="0.3">
      <c r="A38" s="5"/>
      <c r="B38" s="6">
        <v>10</v>
      </c>
      <c r="C38" s="6">
        <f t="shared" si="12"/>
        <v>6.9</v>
      </c>
      <c r="D38" s="11">
        <f t="shared" si="13"/>
        <v>55.2</v>
      </c>
      <c r="E38" s="11">
        <f t="shared" si="14"/>
        <v>690</v>
      </c>
      <c r="F38" s="11">
        <f t="shared" si="15"/>
        <v>115</v>
      </c>
      <c r="G38" s="11">
        <f t="shared" si="16"/>
        <v>1</v>
      </c>
      <c r="H38" s="11">
        <f t="shared" si="17"/>
        <v>1</v>
      </c>
      <c r="I38" s="37">
        <f t="shared" si="18"/>
        <v>1</v>
      </c>
      <c r="J38" s="30">
        <f t="shared" si="10"/>
        <v>0.52173913043478259</v>
      </c>
      <c r="K38" s="15">
        <f t="shared" si="11"/>
        <v>0.37101449275362319</v>
      </c>
      <c r="L38" s="9">
        <v>0</v>
      </c>
    </row>
    <row r="39" spans="1:13" x14ac:dyDescent="0.3">
      <c r="A39" s="5"/>
      <c r="B39" s="6">
        <v>30</v>
      </c>
      <c r="C39" s="6">
        <f t="shared" si="12"/>
        <v>20.7</v>
      </c>
      <c r="D39" s="11">
        <f t="shared" si="13"/>
        <v>165.6</v>
      </c>
      <c r="E39" s="11">
        <f t="shared" si="14"/>
        <v>230</v>
      </c>
      <c r="F39" s="11">
        <f t="shared" si="15"/>
        <v>38</v>
      </c>
      <c r="G39" s="11">
        <f t="shared" si="16"/>
        <v>3</v>
      </c>
      <c r="H39" s="11">
        <f t="shared" si="17"/>
        <v>4</v>
      </c>
      <c r="I39" s="37">
        <f t="shared" si="18"/>
        <v>3.5</v>
      </c>
      <c r="J39" s="30">
        <f t="shared" si="10"/>
        <v>1.5652173913043479</v>
      </c>
      <c r="K39" s="15">
        <f t="shared" si="11"/>
        <v>1.1130434782608696</v>
      </c>
      <c r="L39" s="9">
        <v>0</v>
      </c>
    </row>
    <row r="40" spans="1:13" x14ac:dyDescent="0.3">
      <c r="A40" s="5"/>
      <c r="B40" s="23">
        <v>40</v>
      </c>
      <c r="C40" s="6">
        <f t="shared" si="12"/>
        <v>27.6</v>
      </c>
      <c r="D40" s="11">
        <f t="shared" si="13"/>
        <v>220.8</v>
      </c>
      <c r="E40" s="11">
        <f t="shared" si="14"/>
        <v>172</v>
      </c>
      <c r="F40" s="11">
        <f t="shared" si="15"/>
        <v>28</v>
      </c>
      <c r="G40" s="11">
        <f t="shared" si="16"/>
        <v>4</v>
      </c>
      <c r="H40" s="11">
        <f t="shared" si="17"/>
        <v>5</v>
      </c>
      <c r="I40" s="37">
        <f t="shared" si="18"/>
        <v>4.5</v>
      </c>
      <c r="J40" s="30">
        <f t="shared" si="10"/>
        <v>2.0930232558139537</v>
      </c>
      <c r="K40" s="15">
        <f t="shared" si="11"/>
        <v>1.4883720930232558</v>
      </c>
      <c r="L40" s="9">
        <v>0</v>
      </c>
    </row>
    <row r="41" spans="1:13" x14ac:dyDescent="0.3">
      <c r="A41" s="5"/>
      <c r="B41" s="6">
        <v>60</v>
      </c>
      <c r="C41" s="6">
        <f t="shared" si="12"/>
        <v>41.4</v>
      </c>
      <c r="D41" s="11">
        <f t="shared" si="13"/>
        <v>331.2</v>
      </c>
      <c r="E41" s="11">
        <f t="shared" si="14"/>
        <v>115</v>
      </c>
      <c r="F41" s="11">
        <f t="shared" si="15"/>
        <v>19</v>
      </c>
      <c r="G41" s="11">
        <f t="shared" si="16"/>
        <v>6</v>
      </c>
      <c r="H41" s="11">
        <f t="shared" si="17"/>
        <v>8</v>
      </c>
      <c r="I41" s="37">
        <f t="shared" si="18"/>
        <v>7</v>
      </c>
      <c r="J41" s="30">
        <f t="shared" si="10"/>
        <v>3.1304347826086958</v>
      </c>
      <c r="K41" s="15">
        <f t="shared" si="11"/>
        <v>2.2260869565217392</v>
      </c>
      <c r="L41" s="9">
        <v>1</v>
      </c>
    </row>
    <row r="42" spans="1:13" x14ac:dyDescent="0.3">
      <c r="A42" s="5"/>
      <c r="B42" s="6">
        <v>70</v>
      </c>
      <c r="C42" s="6">
        <f t="shared" si="12"/>
        <v>48.3</v>
      </c>
      <c r="D42" s="11">
        <f t="shared" si="13"/>
        <v>386.4</v>
      </c>
      <c r="E42" s="11">
        <f t="shared" si="14"/>
        <v>98</v>
      </c>
      <c r="F42" s="11">
        <f t="shared" si="15"/>
        <v>16</v>
      </c>
      <c r="G42" s="11">
        <f t="shared" si="16"/>
        <v>7</v>
      </c>
      <c r="H42" s="11">
        <f t="shared" si="17"/>
        <v>10</v>
      </c>
      <c r="I42" s="37">
        <f t="shared" si="18"/>
        <v>8.5</v>
      </c>
      <c r="J42" s="30">
        <f t="shared" si="10"/>
        <v>3.6734693877551021</v>
      </c>
      <c r="K42" s="15">
        <f t="shared" si="11"/>
        <v>2.6122448979591835</v>
      </c>
      <c r="L42" s="9">
        <v>2</v>
      </c>
    </row>
    <row r="43" spans="1:13" x14ac:dyDescent="0.3">
      <c r="A43" s="5"/>
      <c r="B43" s="6">
        <v>80</v>
      </c>
      <c r="C43" s="6">
        <f t="shared" si="12"/>
        <v>55.2</v>
      </c>
      <c r="D43" s="11">
        <f t="shared" si="13"/>
        <v>441.6</v>
      </c>
      <c r="E43" s="11">
        <f t="shared" si="14"/>
        <v>86</v>
      </c>
      <c r="F43" s="11">
        <f t="shared" si="15"/>
        <v>14</v>
      </c>
      <c r="G43" s="11">
        <f t="shared" si="16"/>
        <v>8</v>
      </c>
      <c r="H43" s="11">
        <f t="shared" si="17"/>
        <v>11</v>
      </c>
      <c r="I43" s="37">
        <f t="shared" si="18"/>
        <v>9.5</v>
      </c>
      <c r="J43" s="30">
        <f t="shared" si="10"/>
        <v>4.1860465116279073</v>
      </c>
      <c r="K43" s="15">
        <f t="shared" si="11"/>
        <v>2.9767441860465116</v>
      </c>
      <c r="L43" s="9">
        <v>3</v>
      </c>
    </row>
    <row r="44" spans="1:13" x14ac:dyDescent="0.3">
      <c r="A44" s="5"/>
      <c r="B44" s="6">
        <v>90</v>
      </c>
      <c r="C44" s="6">
        <f t="shared" si="12"/>
        <v>62.1</v>
      </c>
      <c r="D44" s="11">
        <f t="shared" si="13"/>
        <v>496.8</v>
      </c>
      <c r="E44" s="11">
        <f t="shared" si="14"/>
        <v>76</v>
      </c>
      <c r="F44" s="11">
        <f t="shared" si="15"/>
        <v>12</v>
      </c>
      <c r="G44" s="11">
        <f t="shared" si="16"/>
        <v>10</v>
      </c>
      <c r="H44" s="11">
        <f t="shared" si="17"/>
        <v>13</v>
      </c>
      <c r="I44" s="37">
        <f t="shared" si="18"/>
        <v>11.5</v>
      </c>
      <c r="J44" s="30">
        <f>360/E44</f>
        <v>4.7368421052631575</v>
      </c>
      <c r="K44" s="15">
        <f>256/E44</f>
        <v>3.3684210526315788</v>
      </c>
      <c r="L44" s="9">
        <v>3</v>
      </c>
    </row>
    <row r="45" spans="1:13" x14ac:dyDescent="0.3">
      <c r="A45" s="5"/>
      <c r="B45" s="6">
        <v>100</v>
      </c>
      <c r="C45" s="6">
        <f t="shared" si="12"/>
        <v>69</v>
      </c>
      <c r="D45" s="11">
        <f t="shared" si="13"/>
        <v>552</v>
      </c>
      <c r="E45" s="11">
        <f t="shared" si="14"/>
        <v>69</v>
      </c>
      <c r="F45" s="11">
        <f t="shared" si="15"/>
        <v>11</v>
      </c>
      <c r="G45" s="11">
        <f t="shared" si="16"/>
        <v>11</v>
      </c>
      <c r="H45" s="11">
        <f t="shared" si="17"/>
        <v>14</v>
      </c>
      <c r="I45" s="37">
        <f t="shared" si="18"/>
        <v>12.5</v>
      </c>
      <c r="J45" s="30">
        <f>360/E45</f>
        <v>5.2173913043478262</v>
      </c>
      <c r="K45" s="15">
        <f>256/E45</f>
        <v>3.7101449275362319</v>
      </c>
      <c r="L45" s="9">
        <v>4</v>
      </c>
    </row>
    <row r="46" spans="1:13" x14ac:dyDescent="0.3">
      <c r="A46" s="5"/>
      <c r="B46" s="6">
        <v>110</v>
      </c>
      <c r="C46" s="6">
        <f t="shared" si="12"/>
        <v>75.900000000000006</v>
      </c>
      <c r="D46" s="11">
        <f t="shared" si="13"/>
        <v>607.20000000000005</v>
      </c>
      <c r="E46" s="11">
        <f t="shared" si="14"/>
        <v>62</v>
      </c>
      <c r="F46" s="11">
        <f t="shared" si="15"/>
        <v>10</v>
      </c>
      <c r="G46" s="11">
        <f t="shared" si="16"/>
        <v>12</v>
      </c>
      <c r="H46" s="11">
        <f t="shared" si="17"/>
        <v>16</v>
      </c>
      <c r="I46" s="37">
        <f t="shared" si="18"/>
        <v>14</v>
      </c>
      <c r="J46" s="30">
        <f t="shared" ref="J46" si="19">360/E46</f>
        <v>5.806451612903226</v>
      </c>
      <c r="K46" s="15">
        <f t="shared" ref="K46" si="20">256/E46</f>
        <v>4.129032258064516</v>
      </c>
      <c r="L46" s="9">
        <v>5</v>
      </c>
    </row>
    <row r="47" spans="1:13" ht="15" thickBot="1" x14ac:dyDescent="0.35">
      <c r="A47" s="16"/>
      <c r="B47" s="17">
        <v>120</v>
      </c>
      <c r="C47" s="17">
        <f t="shared" si="12"/>
        <v>82.8</v>
      </c>
      <c r="D47" s="18">
        <f t="shared" si="13"/>
        <v>662.4</v>
      </c>
      <c r="E47" s="18">
        <f t="shared" si="14"/>
        <v>57</v>
      </c>
      <c r="F47" s="18">
        <f t="shared" si="15"/>
        <v>9</v>
      </c>
      <c r="G47" s="18">
        <f t="shared" si="16"/>
        <v>13</v>
      </c>
      <c r="H47" s="18">
        <f t="shared" si="17"/>
        <v>17</v>
      </c>
      <c r="I47" s="38">
        <f t="shared" si="18"/>
        <v>15</v>
      </c>
      <c r="J47" s="31">
        <f>360/E47</f>
        <v>6.3157894736842106</v>
      </c>
      <c r="K47" s="20">
        <f>256/E47</f>
        <v>4.4912280701754383</v>
      </c>
      <c r="L47" s="21">
        <v>5</v>
      </c>
    </row>
    <row r="49" spans="5:5" x14ac:dyDescent="0.3">
      <c r="E49" s="33"/>
    </row>
  </sheetData>
  <mergeCells count="6">
    <mergeCell ref="E33:H33"/>
    <mergeCell ref="A5:M7"/>
    <mergeCell ref="A9:M9"/>
    <mergeCell ref="E16:H16"/>
    <mergeCell ref="A15:B15"/>
    <mergeCell ref="A32:B32"/>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CD390-437C-4C87-9147-4AC4215597A8}">
  <dimension ref="A1:H138"/>
  <sheetViews>
    <sheetView topLeftCell="A49" workbookViewId="0">
      <selection activeCell="E4" sqref="E4"/>
    </sheetView>
  </sheetViews>
  <sheetFormatPr defaultRowHeight="14.4" x14ac:dyDescent="0.3"/>
  <cols>
    <col min="1" max="2" width="8.88671875" style="41"/>
  </cols>
  <sheetData>
    <row r="1" spans="1:8" x14ac:dyDescent="0.3">
      <c r="G1" s="41" t="s">
        <v>29</v>
      </c>
      <c r="H1">
        <v>65</v>
      </c>
    </row>
    <row r="2" spans="1:8" x14ac:dyDescent="0.3">
      <c r="G2" s="41" t="s">
        <v>30</v>
      </c>
      <c r="H2">
        <f>H5*H3+H1</f>
        <v>145</v>
      </c>
    </row>
    <row r="3" spans="1:8" x14ac:dyDescent="0.3">
      <c r="G3" s="41" t="s">
        <v>31</v>
      </c>
      <c r="H3">
        <v>5</v>
      </c>
    </row>
    <row r="4" spans="1:8" x14ac:dyDescent="0.3">
      <c r="G4" s="41" t="s">
        <v>32</v>
      </c>
      <c r="H4">
        <v>1</v>
      </c>
    </row>
    <row r="5" spans="1:8" ht="15" thickBot="1" x14ac:dyDescent="0.35">
      <c r="D5" s="40"/>
      <c r="G5" s="41" t="s">
        <v>36</v>
      </c>
      <c r="H5">
        <v>16</v>
      </c>
    </row>
    <row r="6" spans="1:8" ht="15" thickBot="1" x14ac:dyDescent="0.35">
      <c r="D6" s="59" t="s">
        <v>21</v>
      </c>
      <c r="E6" s="60"/>
      <c r="F6" s="61"/>
    </row>
    <row r="7" spans="1:8" ht="15" thickBot="1" x14ac:dyDescent="0.35">
      <c r="A7" s="41" t="s">
        <v>35</v>
      </c>
      <c r="B7" s="41" t="s">
        <v>17</v>
      </c>
      <c r="C7" s="54" t="s">
        <v>3</v>
      </c>
      <c r="D7" s="44">
        <v>15625</v>
      </c>
      <c r="E7" s="44">
        <v>38095</v>
      </c>
      <c r="F7" s="45" t="s">
        <v>37</v>
      </c>
      <c r="G7" s="41" t="s">
        <v>38</v>
      </c>
    </row>
    <row r="8" spans="1:8" x14ac:dyDescent="0.3">
      <c r="A8" s="41">
        <f t="shared" ref="A8:A71" si="0">C8/8/41.4*60</f>
        <v>119.56521739130434</v>
      </c>
      <c r="B8" s="41">
        <f>ROUND($E$7/C8,0)</f>
        <v>58</v>
      </c>
      <c r="C8" s="46">
        <v>660</v>
      </c>
      <c r="D8" s="43">
        <f>TRUNC(512/(D$7/$C8+1))</f>
        <v>20</v>
      </c>
      <c r="E8" s="43">
        <f>TRUNC((3+4)*128/(E$7/$C8+2))</f>
        <v>15</v>
      </c>
      <c r="F8" s="47">
        <f>E8+G8</f>
        <v>21</v>
      </c>
      <c r="G8">
        <f>IF(B8&lt;=$H$1,$H$3+1,IF(B8&gt;=$H$2,0,$H$3-TRUNC((B8-$H$1)/$H$5)))</f>
        <v>6</v>
      </c>
    </row>
    <row r="9" spans="1:8" x14ac:dyDescent="0.3">
      <c r="A9" s="41">
        <f t="shared" si="0"/>
        <v>118.65942028985508</v>
      </c>
      <c r="B9" s="41">
        <f t="shared" ref="B9:B72" si="1">ROUND($E$7/C9,0)</f>
        <v>58</v>
      </c>
      <c r="C9" s="48">
        <v>655</v>
      </c>
      <c r="D9" s="39">
        <f t="shared" ref="D9:D72" si="2">TRUNC(512/(D$7/$C9+1))</f>
        <v>20</v>
      </c>
      <c r="E9" s="39">
        <f t="shared" ref="E9:E72" si="3">TRUNC((3+4)*128/(E$7/$C9))</f>
        <v>15</v>
      </c>
      <c r="F9" s="49">
        <f t="shared" ref="F9:F72" si="4">E9+G9</f>
        <v>21</v>
      </c>
      <c r="G9">
        <f t="shared" ref="G9:G72" si="5">IF(B9&lt;=$H$1,$H$3+1,IF(B9&gt;=$H$2,0,$H$3-TRUNC((B9-$H$1)/$H$5)))</f>
        <v>6</v>
      </c>
    </row>
    <row r="10" spans="1:8" x14ac:dyDescent="0.3">
      <c r="A10" s="41">
        <f t="shared" si="0"/>
        <v>117.7536231884058</v>
      </c>
      <c r="B10" s="41">
        <f t="shared" si="1"/>
        <v>59</v>
      </c>
      <c r="C10" s="48">
        <v>650</v>
      </c>
      <c r="D10" s="39">
        <f t="shared" si="2"/>
        <v>20</v>
      </c>
      <c r="E10" s="39">
        <f t="shared" si="3"/>
        <v>15</v>
      </c>
      <c r="F10" s="49">
        <f t="shared" si="4"/>
        <v>21</v>
      </c>
      <c r="G10">
        <f t="shared" si="5"/>
        <v>6</v>
      </c>
    </row>
    <row r="11" spans="1:8" x14ac:dyDescent="0.3">
      <c r="A11" s="41">
        <f t="shared" si="0"/>
        <v>116.84782608695653</v>
      </c>
      <c r="B11" s="41">
        <f t="shared" si="1"/>
        <v>59</v>
      </c>
      <c r="C11" s="48">
        <v>645</v>
      </c>
      <c r="D11" s="39">
        <f t="shared" si="2"/>
        <v>20</v>
      </c>
      <c r="E11" s="39">
        <f t="shared" si="3"/>
        <v>15</v>
      </c>
      <c r="F11" s="49">
        <f t="shared" si="4"/>
        <v>21</v>
      </c>
      <c r="G11">
        <f t="shared" si="5"/>
        <v>6</v>
      </c>
    </row>
    <row r="12" spans="1:8" x14ac:dyDescent="0.3">
      <c r="A12" s="41">
        <f t="shared" si="0"/>
        <v>115.94202898550725</v>
      </c>
      <c r="B12" s="41">
        <f t="shared" si="1"/>
        <v>60</v>
      </c>
      <c r="C12" s="48">
        <v>640</v>
      </c>
      <c r="D12" s="39">
        <f t="shared" si="2"/>
        <v>20</v>
      </c>
      <c r="E12" s="39">
        <f t="shared" si="3"/>
        <v>15</v>
      </c>
      <c r="F12" s="49">
        <f t="shared" si="4"/>
        <v>21</v>
      </c>
      <c r="G12">
        <f t="shared" si="5"/>
        <v>6</v>
      </c>
    </row>
    <row r="13" spans="1:8" x14ac:dyDescent="0.3">
      <c r="A13" s="41">
        <f t="shared" si="0"/>
        <v>115.03623188405797</v>
      </c>
      <c r="B13" s="41">
        <f t="shared" si="1"/>
        <v>60</v>
      </c>
      <c r="C13" s="48">
        <v>635</v>
      </c>
      <c r="D13" s="39">
        <f t="shared" si="2"/>
        <v>19</v>
      </c>
      <c r="E13" s="39">
        <f t="shared" si="3"/>
        <v>14</v>
      </c>
      <c r="F13" s="49">
        <f t="shared" si="4"/>
        <v>20</v>
      </c>
      <c r="G13">
        <f t="shared" si="5"/>
        <v>6</v>
      </c>
    </row>
    <row r="14" spans="1:8" x14ac:dyDescent="0.3">
      <c r="A14" s="41">
        <f t="shared" si="0"/>
        <v>114.1304347826087</v>
      </c>
      <c r="B14" s="41">
        <f t="shared" si="1"/>
        <v>60</v>
      </c>
      <c r="C14" s="48">
        <v>630</v>
      </c>
      <c r="D14" s="39">
        <f t="shared" si="2"/>
        <v>19</v>
      </c>
      <c r="E14" s="39">
        <f t="shared" si="3"/>
        <v>14</v>
      </c>
      <c r="F14" s="49">
        <f t="shared" si="4"/>
        <v>20</v>
      </c>
      <c r="G14">
        <f t="shared" si="5"/>
        <v>6</v>
      </c>
    </row>
    <row r="15" spans="1:8" x14ac:dyDescent="0.3">
      <c r="A15" s="41">
        <f t="shared" si="0"/>
        <v>113.22463768115942</v>
      </c>
      <c r="B15" s="41">
        <f t="shared" si="1"/>
        <v>61</v>
      </c>
      <c r="C15" s="48">
        <v>625</v>
      </c>
      <c r="D15" s="39">
        <f t="shared" si="2"/>
        <v>19</v>
      </c>
      <c r="E15" s="39">
        <f t="shared" si="3"/>
        <v>14</v>
      </c>
      <c r="F15" s="49">
        <f t="shared" si="4"/>
        <v>20</v>
      </c>
      <c r="G15">
        <f t="shared" si="5"/>
        <v>6</v>
      </c>
    </row>
    <row r="16" spans="1:8" x14ac:dyDescent="0.3">
      <c r="A16" s="41">
        <f t="shared" si="0"/>
        <v>112.31884057971016</v>
      </c>
      <c r="B16" s="41">
        <f t="shared" si="1"/>
        <v>61</v>
      </c>
      <c r="C16" s="48">
        <v>620</v>
      </c>
      <c r="D16" s="39">
        <f t="shared" si="2"/>
        <v>19</v>
      </c>
      <c r="E16" s="39">
        <f t="shared" si="3"/>
        <v>14</v>
      </c>
      <c r="F16" s="49">
        <f t="shared" si="4"/>
        <v>20</v>
      </c>
      <c r="G16">
        <f t="shared" si="5"/>
        <v>6</v>
      </c>
    </row>
    <row r="17" spans="1:7" x14ac:dyDescent="0.3">
      <c r="A17" s="41">
        <f t="shared" si="0"/>
        <v>111.41304347826087</v>
      </c>
      <c r="B17" s="41">
        <f t="shared" si="1"/>
        <v>62</v>
      </c>
      <c r="C17" s="48">
        <v>615</v>
      </c>
      <c r="D17" s="39">
        <f t="shared" si="2"/>
        <v>19</v>
      </c>
      <c r="E17" s="39">
        <f t="shared" si="3"/>
        <v>14</v>
      </c>
      <c r="F17" s="49">
        <f t="shared" si="4"/>
        <v>20</v>
      </c>
      <c r="G17">
        <f t="shared" si="5"/>
        <v>6</v>
      </c>
    </row>
    <row r="18" spans="1:7" x14ac:dyDescent="0.3">
      <c r="A18" s="41">
        <f t="shared" si="0"/>
        <v>110.50724637681159</v>
      </c>
      <c r="B18" s="41">
        <f t="shared" si="1"/>
        <v>62</v>
      </c>
      <c r="C18" s="48">
        <v>610</v>
      </c>
      <c r="D18" s="39">
        <f t="shared" si="2"/>
        <v>19</v>
      </c>
      <c r="E18" s="39">
        <f t="shared" si="3"/>
        <v>14</v>
      </c>
      <c r="F18" s="49">
        <f t="shared" si="4"/>
        <v>20</v>
      </c>
      <c r="G18">
        <f t="shared" si="5"/>
        <v>6</v>
      </c>
    </row>
    <row r="19" spans="1:7" x14ac:dyDescent="0.3">
      <c r="A19" s="41">
        <f t="shared" si="0"/>
        <v>109.60144927536231</v>
      </c>
      <c r="B19" s="41">
        <f t="shared" si="1"/>
        <v>63</v>
      </c>
      <c r="C19" s="48">
        <v>605</v>
      </c>
      <c r="D19" s="39">
        <f t="shared" si="2"/>
        <v>19</v>
      </c>
      <c r="E19" s="39">
        <f t="shared" si="3"/>
        <v>14</v>
      </c>
      <c r="F19" s="49">
        <f t="shared" si="4"/>
        <v>20</v>
      </c>
      <c r="G19">
        <f t="shared" si="5"/>
        <v>6</v>
      </c>
    </row>
    <row r="20" spans="1:7" x14ac:dyDescent="0.3">
      <c r="A20" s="41">
        <f t="shared" si="0"/>
        <v>108.69565217391305</v>
      </c>
      <c r="B20" s="41">
        <f t="shared" si="1"/>
        <v>63</v>
      </c>
      <c r="C20" s="48">
        <v>600</v>
      </c>
      <c r="D20" s="39">
        <f t="shared" si="2"/>
        <v>18</v>
      </c>
      <c r="E20" s="39">
        <f t="shared" si="3"/>
        <v>14</v>
      </c>
      <c r="F20" s="49">
        <f t="shared" si="4"/>
        <v>20</v>
      </c>
      <c r="G20">
        <f t="shared" si="5"/>
        <v>6</v>
      </c>
    </row>
    <row r="21" spans="1:7" x14ac:dyDescent="0.3">
      <c r="A21" s="41">
        <f t="shared" si="0"/>
        <v>107.78985507246378</v>
      </c>
      <c r="B21" s="41">
        <f t="shared" si="1"/>
        <v>64</v>
      </c>
      <c r="C21" s="48">
        <v>595</v>
      </c>
      <c r="D21" s="39">
        <f t="shared" si="2"/>
        <v>18</v>
      </c>
      <c r="E21" s="39">
        <f t="shared" si="3"/>
        <v>13</v>
      </c>
      <c r="F21" s="49">
        <f t="shared" si="4"/>
        <v>19</v>
      </c>
      <c r="G21">
        <f t="shared" si="5"/>
        <v>6</v>
      </c>
    </row>
    <row r="22" spans="1:7" x14ac:dyDescent="0.3">
      <c r="A22" s="41">
        <f t="shared" si="0"/>
        <v>106.8840579710145</v>
      </c>
      <c r="B22" s="41">
        <f t="shared" si="1"/>
        <v>65</v>
      </c>
      <c r="C22" s="48">
        <v>590</v>
      </c>
      <c r="D22" s="39">
        <f t="shared" si="2"/>
        <v>18</v>
      </c>
      <c r="E22" s="39">
        <f t="shared" si="3"/>
        <v>13</v>
      </c>
      <c r="F22" s="49">
        <f t="shared" si="4"/>
        <v>19</v>
      </c>
      <c r="G22">
        <f t="shared" si="5"/>
        <v>6</v>
      </c>
    </row>
    <row r="23" spans="1:7" x14ac:dyDescent="0.3">
      <c r="A23" s="41">
        <f t="shared" si="0"/>
        <v>105.97826086956522</v>
      </c>
      <c r="B23" s="41">
        <f t="shared" si="1"/>
        <v>65</v>
      </c>
      <c r="C23" s="48">
        <v>585</v>
      </c>
      <c r="D23" s="39">
        <f t="shared" si="2"/>
        <v>18</v>
      </c>
      <c r="E23" s="39">
        <f t="shared" si="3"/>
        <v>13</v>
      </c>
      <c r="F23" s="49">
        <f t="shared" si="4"/>
        <v>19</v>
      </c>
      <c r="G23">
        <f t="shared" si="5"/>
        <v>6</v>
      </c>
    </row>
    <row r="24" spans="1:7" x14ac:dyDescent="0.3">
      <c r="A24" s="41">
        <f t="shared" si="0"/>
        <v>105.07246376811594</v>
      </c>
      <c r="B24" s="41">
        <f t="shared" si="1"/>
        <v>66</v>
      </c>
      <c r="C24" s="48">
        <v>580</v>
      </c>
      <c r="D24" s="39">
        <f t="shared" si="2"/>
        <v>18</v>
      </c>
      <c r="E24" s="39">
        <f t="shared" si="3"/>
        <v>13</v>
      </c>
      <c r="F24" s="49">
        <f t="shared" si="4"/>
        <v>18</v>
      </c>
      <c r="G24">
        <f t="shared" si="5"/>
        <v>5</v>
      </c>
    </row>
    <row r="25" spans="1:7" x14ac:dyDescent="0.3">
      <c r="A25" s="41">
        <f t="shared" si="0"/>
        <v>104.16666666666667</v>
      </c>
      <c r="B25" s="41">
        <f t="shared" si="1"/>
        <v>66</v>
      </c>
      <c r="C25" s="48">
        <v>575</v>
      </c>
      <c r="D25" s="39">
        <f t="shared" si="2"/>
        <v>18</v>
      </c>
      <c r="E25" s="39">
        <f t="shared" si="3"/>
        <v>13</v>
      </c>
      <c r="F25" s="49">
        <f t="shared" si="4"/>
        <v>18</v>
      </c>
      <c r="G25">
        <f t="shared" si="5"/>
        <v>5</v>
      </c>
    </row>
    <row r="26" spans="1:7" x14ac:dyDescent="0.3">
      <c r="A26" s="41">
        <f t="shared" si="0"/>
        <v>103.26086956521739</v>
      </c>
      <c r="B26" s="41">
        <f t="shared" si="1"/>
        <v>67</v>
      </c>
      <c r="C26" s="48">
        <v>570</v>
      </c>
      <c r="D26" s="39">
        <f t="shared" si="2"/>
        <v>18</v>
      </c>
      <c r="E26" s="39">
        <f t="shared" si="3"/>
        <v>13</v>
      </c>
      <c r="F26" s="49">
        <f t="shared" si="4"/>
        <v>18</v>
      </c>
      <c r="G26">
        <f t="shared" si="5"/>
        <v>5</v>
      </c>
    </row>
    <row r="27" spans="1:7" x14ac:dyDescent="0.3">
      <c r="A27" s="41">
        <f t="shared" si="0"/>
        <v>102.35507246376812</v>
      </c>
      <c r="B27" s="41">
        <f t="shared" si="1"/>
        <v>67</v>
      </c>
      <c r="C27" s="48">
        <v>565</v>
      </c>
      <c r="D27" s="39">
        <f t="shared" si="2"/>
        <v>17</v>
      </c>
      <c r="E27" s="39">
        <f t="shared" si="3"/>
        <v>13</v>
      </c>
      <c r="F27" s="49">
        <f t="shared" si="4"/>
        <v>18</v>
      </c>
      <c r="G27">
        <f t="shared" si="5"/>
        <v>5</v>
      </c>
    </row>
    <row r="28" spans="1:7" x14ac:dyDescent="0.3">
      <c r="A28" s="41">
        <f t="shared" si="0"/>
        <v>101.44927536231884</v>
      </c>
      <c r="B28" s="41">
        <f t="shared" si="1"/>
        <v>68</v>
      </c>
      <c r="C28" s="48">
        <v>560</v>
      </c>
      <c r="D28" s="39">
        <f t="shared" si="2"/>
        <v>17</v>
      </c>
      <c r="E28" s="39">
        <f t="shared" si="3"/>
        <v>13</v>
      </c>
      <c r="F28" s="49">
        <f t="shared" si="4"/>
        <v>18</v>
      </c>
      <c r="G28">
        <f t="shared" si="5"/>
        <v>5</v>
      </c>
    </row>
    <row r="29" spans="1:7" x14ac:dyDescent="0.3">
      <c r="A29" s="41">
        <f t="shared" si="0"/>
        <v>100.54347826086956</v>
      </c>
      <c r="B29" s="41">
        <f t="shared" si="1"/>
        <v>69</v>
      </c>
      <c r="C29" s="48">
        <v>555</v>
      </c>
      <c r="D29" s="39">
        <f t="shared" si="2"/>
        <v>17</v>
      </c>
      <c r="E29" s="39">
        <f t="shared" si="3"/>
        <v>13</v>
      </c>
      <c r="F29" s="49">
        <f t="shared" si="4"/>
        <v>18</v>
      </c>
      <c r="G29">
        <f t="shared" si="5"/>
        <v>5</v>
      </c>
    </row>
    <row r="30" spans="1:7" x14ac:dyDescent="0.3">
      <c r="A30" s="41">
        <f t="shared" si="0"/>
        <v>99.637681159420296</v>
      </c>
      <c r="B30" s="41">
        <f t="shared" si="1"/>
        <v>69</v>
      </c>
      <c r="C30" s="48">
        <v>550</v>
      </c>
      <c r="D30" s="39">
        <f t="shared" si="2"/>
        <v>17</v>
      </c>
      <c r="E30" s="39">
        <f t="shared" si="3"/>
        <v>12</v>
      </c>
      <c r="F30" s="49">
        <f t="shared" si="4"/>
        <v>17</v>
      </c>
      <c r="G30">
        <f t="shared" si="5"/>
        <v>5</v>
      </c>
    </row>
    <row r="31" spans="1:7" x14ac:dyDescent="0.3">
      <c r="A31" s="41">
        <f t="shared" si="0"/>
        <v>98.731884057971016</v>
      </c>
      <c r="B31" s="41">
        <f t="shared" si="1"/>
        <v>70</v>
      </c>
      <c r="C31" s="48">
        <v>545</v>
      </c>
      <c r="D31" s="39">
        <f t="shared" si="2"/>
        <v>17</v>
      </c>
      <c r="E31" s="39">
        <f t="shared" si="3"/>
        <v>12</v>
      </c>
      <c r="F31" s="49">
        <f t="shared" si="4"/>
        <v>17</v>
      </c>
      <c r="G31">
        <f t="shared" si="5"/>
        <v>5</v>
      </c>
    </row>
    <row r="32" spans="1:7" x14ac:dyDescent="0.3">
      <c r="A32" s="41">
        <f t="shared" si="0"/>
        <v>97.826086956521749</v>
      </c>
      <c r="B32" s="41">
        <f t="shared" si="1"/>
        <v>71</v>
      </c>
      <c r="C32" s="48">
        <v>540</v>
      </c>
      <c r="D32" s="39">
        <f t="shared" si="2"/>
        <v>17</v>
      </c>
      <c r="E32" s="39">
        <f t="shared" si="3"/>
        <v>12</v>
      </c>
      <c r="F32" s="49">
        <f t="shared" si="4"/>
        <v>17</v>
      </c>
      <c r="G32">
        <f t="shared" si="5"/>
        <v>5</v>
      </c>
    </row>
    <row r="33" spans="1:7" x14ac:dyDescent="0.3">
      <c r="A33" s="41">
        <f t="shared" si="0"/>
        <v>96.920289855072468</v>
      </c>
      <c r="B33" s="41">
        <f t="shared" si="1"/>
        <v>71</v>
      </c>
      <c r="C33" s="48">
        <v>535</v>
      </c>
      <c r="D33" s="39">
        <f t="shared" si="2"/>
        <v>16</v>
      </c>
      <c r="E33" s="39">
        <f t="shared" si="3"/>
        <v>12</v>
      </c>
      <c r="F33" s="49">
        <f t="shared" si="4"/>
        <v>17</v>
      </c>
      <c r="G33">
        <f t="shared" si="5"/>
        <v>5</v>
      </c>
    </row>
    <row r="34" spans="1:7" x14ac:dyDescent="0.3">
      <c r="A34" s="41">
        <f t="shared" si="0"/>
        <v>96.014492753623188</v>
      </c>
      <c r="B34" s="41">
        <f t="shared" si="1"/>
        <v>72</v>
      </c>
      <c r="C34" s="48">
        <v>530</v>
      </c>
      <c r="D34" s="39">
        <f t="shared" si="2"/>
        <v>16</v>
      </c>
      <c r="E34" s="39">
        <f t="shared" si="3"/>
        <v>12</v>
      </c>
      <c r="F34" s="49">
        <f t="shared" si="4"/>
        <v>17</v>
      </c>
      <c r="G34">
        <f t="shared" si="5"/>
        <v>5</v>
      </c>
    </row>
    <row r="35" spans="1:7" x14ac:dyDescent="0.3">
      <c r="A35" s="41">
        <f t="shared" si="0"/>
        <v>95.108695652173921</v>
      </c>
      <c r="B35" s="41">
        <f t="shared" si="1"/>
        <v>73</v>
      </c>
      <c r="C35" s="48">
        <v>525</v>
      </c>
      <c r="D35" s="39">
        <f t="shared" si="2"/>
        <v>16</v>
      </c>
      <c r="E35" s="39">
        <f t="shared" si="3"/>
        <v>12</v>
      </c>
      <c r="F35" s="49">
        <f t="shared" si="4"/>
        <v>17</v>
      </c>
      <c r="G35">
        <f t="shared" si="5"/>
        <v>5</v>
      </c>
    </row>
    <row r="36" spans="1:7" x14ac:dyDescent="0.3">
      <c r="A36" s="41">
        <f t="shared" si="0"/>
        <v>94.20289855072464</v>
      </c>
      <c r="B36" s="41">
        <f t="shared" si="1"/>
        <v>73</v>
      </c>
      <c r="C36" s="48">
        <v>520</v>
      </c>
      <c r="D36" s="39">
        <f t="shared" si="2"/>
        <v>16</v>
      </c>
      <c r="E36" s="39">
        <f t="shared" si="3"/>
        <v>12</v>
      </c>
      <c r="F36" s="49">
        <f t="shared" si="4"/>
        <v>17</v>
      </c>
      <c r="G36">
        <f t="shared" si="5"/>
        <v>5</v>
      </c>
    </row>
    <row r="37" spans="1:7" x14ac:dyDescent="0.3">
      <c r="A37" s="41">
        <f t="shared" si="0"/>
        <v>93.297101449275374</v>
      </c>
      <c r="B37" s="41">
        <f t="shared" si="1"/>
        <v>74</v>
      </c>
      <c r="C37" s="48">
        <v>515</v>
      </c>
      <c r="D37" s="39">
        <f t="shared" si="2"/>
        <v>16</v>
      </c>
      <c r="E37" s="39">
        <f t="shared" si="3"/>
        <v>12</v>
      </c>
      <c r="F37" s="49">
        <f t="shared" si="4"/>
        <v>17</v>
      </c>
      <c r="G37">
        <f t="shared" si="5"/>
        <v>5</v>
      </c>
    </row>
    <row r="38" spans="1:7" x14ac:dyDescent="0.3">
      <c r="A38" s="41">
        <f t="shared" si="0"/>
        <v>92.391304347826079</v>
      </c>
      <c r="B38" s="41">
        <f t="shared" si="1"/>
        <v>75</v>
      </c>
      <c r="C38" s="48">
        <v>510</v>
      </c>
      <c r="D38" s="39">
        <f t="shared" si="2"/>
        <v>16</v>
      </c>
      <c r="E38" s="39">
        <f t="shared" si="3"/>
        <v>11</v>
      </c>
      <c r="F38" s="49">
        <f t="shared" si="4"/>
        <v>16</v>
      </c>
      <c r="G38">
        <f t="shared" si="5"/>
        <v>5</v>
      </c>
    </row>
    <row r="39" spans="1:7" x14ac:dyDescent="0.3">
      <c r="A39" s="41">
        <f t="shared" si="0"/>
        <v>91.485507246376812</v>
      </c>
      <c r="B39" s="41">
        <f t="shared" si="1"/>
        <v>75</v>
      </c>
      <c r="C39" s="48">
        <v>505</v>
      </c>
      <c r="D39" s="39">
        <f t="shared" si="2"/>
        <v>16</v>
      </c>
      <c r="E39" s="39">
        <f t="shared" si="3"/>
        <v>11</v>
      </c>
      <c r="F39" s="49">
        <f t="shared" si="4"/>
        <v>16</v>
      </c>
      <c r="G39">
        <f t="shared" si="5"/>
        <v>5</v>
      </c>
    </row>
    <row r="40" spans="1:7" x14ac:dyDescent="0.3">
      <c r="A40" s="41">
        <f t="shared" si="0"/>
        <v>90.579710144927532</v>
      </c>
      <c r="B40" s="41">
        <f t="shared" si="1"/>
        <v>76</v>
      </c>
      <c r="C40" s="48">
        <v>500</v>
      </c>
      <c r="D40" s="39">
        <f t="shared" si="2"/>
        <v>15</v>
      </c>
      <c r="E40" s="39">
        <f t="shared" si="3"/>
        <v>11</v>
      </c>
      <c r="F40" s="49">
        <f t="shared" si="4"/>
        <v>16</v>
      </c>
      <c r="G40">
        <f t="shared" si="5"/>
        <v>5</v>
      </c>
    </row>
    <row r="41" spans="1:7" x14ac:dyDescent="0.3">
      <c r="A41" s="41">
        <f t="shared" si="0"/>
        <v>89.673913043478265</v>
      </c>
      <c r="B41" s="41">
        <f t="shared" si="1"/>
        <v>77</v>
      </c>
      <c r="C41" s="48">
        <v>495</v>
      </c>
      <c r="D41" s="39">
        <f t="shared" si="2"/>
        <v>15</v>
      </c>
      <c r="E41" s="39">
        <f t="shared" si="3"/>
        <v>11</v>
      </c>
      <c r="F41" s="49">
        <f t="shared" si="4"/>
        <v>16</v>
      </c>
      <c r="G41">
        <f t="shared" si="5"/>
        <v>5</v>
      </c>
    </row>
    <row r="42" spans="1:7" x14ac:dyDescent="0.3">
      <c r="A42" s="41">
        <f t="shared" si="0"/>
        <v>88.768115942028999</v>
      </c>
      <c r="B42" s="41">
        <f t="shared" si="1"/>
        <v>78</v>
      </c>
      <c r="C42" s="48">
        <v>490</v>
      </c>
      <c r="D42" s="39">
        <f t="shared" si="2"/>
        <v>15</v>
      </c>
      <c r="E42" s="39">
        <f t="shared" si="3"/>
        <v>11</v>
      </c>
      <c r="F42" s="49">
        <f t="shared" si="4"/>
        <v>16</v>
      </c>
      <c r="G42">
        <f t="shared" si="5"/>
        <v>5</v>
      </c>
    </row>
    <row r="43" spans="1:7" x14ac:dyDescent="0.3">
      <c r="A43" s="41">
        <f t="shared" si="0"/>
        <v>87.862318840579704</v>
      </c>
      <c r="B43" s="41">
        <f t="shared" si="1"/>
        <v>79</v>
      </c>
      <c r="C43" s="48">
        <v>485</v>
      </c>
      <c r="D43" s="39">
        <f t="shared" si="2"/>
        <v>15</v>
      </c>
      <c r="E43" s="39">
        <f t="shared" si="3"/>
        <v>11</v>
      </c>
      <c r="F43" s="49">
        <f t="shared" si="4"/>
        <v>16</v>
      </c>
      <c r="G43">
        <f t="shared" si="5"/>
        <v>5</v>
      </c>
    </row>
    <row r="44" spans="1:7" x14ac:dyDescent="0.3">
      <c r="A44" s="41">
        <f t="shared" si="0"/>
        <v>86.956521739130437</v>
      </c>
      <c r="B44" s="41">
        <f t="shared" si="1"/>
        <v>79</v>
      </c>
      <c r="C44" s="48">
        <v>480</v>
      </c>
      <c r="D44" s="39">
        <f t="shared" si="2"/>
        <v>15</v>
      </c>
      <c r="E44" s="39">
        <f t="shared" si="3"/>
        <v>11</v>
      </c>
      <c r="F44" s="49">
        <f t="shared" si="4"/>
        <v>16</v>
      </c>
      <c r="G44">
        <f t="shared" si="5"/>
        <v>5</v>
      </c>
    </row>
    <row r="45" spans="1:7" x14ac:dyDescent="0.3">
      <c r="A45" s="41">
        <f t="shared" si="0"/>
        <v>86.050724637681157</v>
      </c>
      <c r="B45" s="41">
        <f t="shared" si="1"/>
        <v>80</v>
      </c>
      <c r="C45" s="48">
        <v>475</v>
      </c>
      <c r="D45" s="39">
        <f t="shared" si="2"/>
        <v>15</v>
      </c>
      <c r="E45" s="39">
        <f t="shared" si="3"/>
        <v>11</v>
      </c>
      <c r="F45" s="49">
        <f t="shared" si="4"/>
        <v>16</v>
      </c>
      <c r="G45">
        <f t="shared" si="5"/>
        <v>5</v>
      </c>
    </row>
    <row r="46" spans="1:7" x14ac:dyDescent="0.3">
      <c r="A46" s="41">
        <f t="shared" si="0"/>
        <v>85.14492753623189</v>
      </c>
      <c r="B46" s="41">
        <f t="shared" si="1"/>
        <v>81</v>
      </c>
      <c r="C46" s="48">
        <v>470</v>
      </c>
      <c r="D46" s="39">
        <f t="shared" si="2"/>
        <v>14</v>
      </c>
      <c r="E46" s="39">
        <f t="shared" si="3"/>
        <v>11</v>
      </c>
      <c r="F46" s="49">
        <f t="shared" si="4"/>
        <v>15</v>
      </c>
      <c r="G46">
        <f t="shared" si="5"/>
        <v>4</v>
      </c>
    </row>
    <row r="47" spans="1:7" x14ac:dyDescent="0.3">
      <c r="A47" s="41">
        <f t="shared" si="0"/>
        <v>84.239130434782624</v>
      </c>
      <c r="B47" s="41">
        <f t="shared" si="1"/>
        <v>82</v>
      </c>
      <c r="C47" s="48">
        <v>465</v>
      </c>
      <c r="D47" s="39">
        <f t="shared" si="2"/>
        <v>14</v>
      </c>
      <c r="E47" s="39">
        <f t="shared" si="3"/>
        <v>10</v>
      </c>
      <c r="F47" s="49">
        <f t="shared" si="4"/>
        <v>14</v>
      </c>
      <c r="G47">
        <f t="shared" si="5"/>
        <v>4</v>
      </c>
    </row>
    <row r="48" spans="1:7" x14ac:dyDescent="0.3">
      <c r="A48" s="41">
        <f t="shared" si="0"/>
        <v>83.333333333333329</v>
      </c>
      <c r="B48" s="41">
        <f t="shared" si="1"/>
        <v>83</v>
      </c>
      <c r="C48" s="48">
        <v>460</v>
      </c>
      <c r="D48" s="39">
        <f t="shared" si="2"/>
        <v>14</v>
      </c>
      <c r="E48" s="39">
        <f t="shared" si="3"/>
        <v>10</v>
      </c>
      <c r="F48" s="49">
        <f t="shared" si="4"/>
        <v>14</v>
      </c>
      <c r="G48">
        <f t="shared" si="5"/>
        <v>4</v>
      </c>
    </row>
    <row r="49" spans="1:7" x14ac:dyDescent="0.3">
      <c r="A49" s="41">
        <f t="shared" si="0"/>
        <v>82.427536231884062</v>
      </c>
      <c r="B49" s="41">
        <f t="shared" si="1"/>
        <v>84</v>
      </c>
      <c r="C49" s="48">
        <v>455</v>
      </c>
      <c r="D49" s="39">
        <f t="shared" si="2"/>
        <v>14</v>
      </c>
      <c r="E49" s="39">
        <f t="shared" si="3"/>
        <v>10</v>
      </c>
      <c r="F49" s="49">
        <f t="shared" si="4"/>
        <v>14</v>
      </c>
      <c r="G49">
        <f t="shared" si="5"/>
        <v>4</v>
      </c>
    </row>
    <row r="50" spans="1:7" x14ac:dyDescent="0.3">
      <c r="A50" s="41">
        <f t="shared" si="0"/>
        <v>81.521739130434781</v>
      </c>
      <c r="B50" s="41">
        <f t="shared" si="1"/>
        <v>85</v>
      </c>
      <c r="C50" s="48">
        <v>450</v>
      </c>
      <c r="D50" s="39">
        <f t="shared" si="2"/>
        <v>14</v>
      </c>
      <c r="E50" s="39">
        <f t="shared" si="3"/>
        <v>10</v>
      </c>
      <c r="F50" s="49">
        <f t="shared" si="4"/>
        <v>14</v>
      </c>
      <c r="G50">
        <f t="shared" si="5"/>
        <v>4</v>
      </c>
    </row>
    <row r="51" spans="1:7" x14ac:dyDescent="0.3">
      <c r="A51" s="41">
        <f t="shared" si="0"/>
        <v>80.615942028985515</v>
      </c>
      <c r="B51" s="41">
        <f t="shared" si="1"/>
        <v>86</v>
      </c>
      <c r="C51" s="48">
        <v>445</v>
      </c>
      <c r="D51" s="39">
        <f t="shared" si="2"/>
        <v>14</v>
      </c>
      <c r="E51" s="39">
        <f t="shared" si="3"/>
        <v>10</v>
      </c>
      <c r="F51" s="49">
        <f t="shared" si="4"/>
        <v>14</v>
      </c>
      <c r="G51">
        <f t="shared" si="5"/>
        <v>4</v>
      </c>
    </row>
    <row r="52" spans="1:7" x14ac:dyDescent="0.3">
      <c r="A52" s="41">
        <f t="shared" si="0"/>
        <v>79.710144927536234</v>
      </c>
      <c r="B52" s="41">
        <f t="shared" si="1"/>
        <v>87</v>
      </c>
      <c r="C52" s="48">
        <v>440</v>
      </c>
      <c r="D52" s="39">
        <f t="shared" si="2"/>
        <v>14</v>
      </c>
      <c r="E52" s="39">
        <f t="shared" si="3"/>
        <v>10</v>
      </c>
      <c r="F52" s="49">
        <f t="shared" si="4"/>
        <v>14</v>
      </c>
      <c r="G52">
        <f t="shared" si="5"/>
        <v>4</v>
      </c>
    </row>
    <row r="53" spans="1:7" x14ac:dyDescent="0.3">
      <c r="A53" s="41">
        <f t="shared" si="0"/>
        <v>78.804347826086953</v>
      </c>
      <c r="B53" s="41">
        <f t="shared" si="1"/>
        <v>88</v>
      </c>
      <c r="C53" s="48">
        <v>435</v>
      </c>
      <c r="D53" s="39">
        <f t="shared" si="2"/>
        <v>13</v>
      </c>
      <c r="E53" s="39">
        <f t="shared" si="3"/>
        <v>10</v>
      </c>
      <c r="F53" s="49">
        <f t="shared" si="4"/>
        <v>14</v>
      </c>
      <c r="G53">
        <f t="shared" si="5"/>
        <v>4</v>
      </c>
    </row>
    <row r="54" spans="1:7" x14ac:dyDescent="0.3">
      <c r="A54" s="41">
        <f t="shared" si="0"/>
        <v>77.898550724637687</v>
      </c>
      <c r="B54" s="41">
        <f t="shared" si="1"/>
        <v>89</v>
      </c>
      <c r="C54" s="48">
        <v>430</v>
      </c>
      <c r="D54" s="39">
        <f t="shared" si="2"/>
        <v>13</v>
      </c>
      <c r="E54" s="39">
        <f t="shared" si="3"/>
        <v>10</v>
      </c>
      <c r="F54" s="49">
        <f t="shared" si="4"/>
        <v>14</v>
      </c>
      <c r="G54">
        <f t="shared" si="5"/>
        <v>4</v>
      </c>
    </row>
    <row r="55" spans="1:7" x14ac:dyDescent="0.3">
      <c r="A55" s="41">
        <f t="shared" si="0"/>
        <v>76.992753623188406</v>
      </c>
      <c r="B55" s="41">
        <f t="shared" si="1"/>
        <v>90</v>
      </c>
      <c r="C55" s="48">
        <v>425</v>
      </c>
      <c r="D55" s="39">
        <f t="shared" si="2"/>
        <v>13</v>
      </c>
      <c r="E55" s="39">
        <f t="shared" si="3"/>
        <v>9</v>
      </c>
      <c r="F55" s="49">
        <f t="shared" si="4"/>
        <v>13</v>
      </c>
      <c r="G55">
        <f t="shared" si="5"/>
        <v>4</v>
      </c>
    </row>
    <row r="56" spans="1:7" x14ac:dyDescent="0.3">
      <c r="A56" s="41">
        <f t="shared" si="0"/>
        <v>76.08695652173914</v>
      </c>
      <c r="B56" s="41">
        <f t="shared" si="1"/>
        <v>91</v>
      </c>
      <c r="C56" s="48">
        <v>420</v>
      </c>
      <c r="D56" s="39">
        <f t="shared" si="2"/>
        <v>13</v>
      </c>
      <c r="E56" s="39">
        <f t="shared" si="3"/>
        <v>9</v>
      </c>
      <c r="F56" s="49">
        <f t="shared" si="4"/>
        <v>13</v>
      </c>
      <c r="G56">
        <f t="shared" si="5"/>
        <v>4</v>
      </c>
    </row>
    <row r="57" spans="1:7" x14ac:dyDescent="0.3">
      <c r="A57" s="41">
        <f t="shared" si="0"/>
        <v>75.181159420289859</v>
      </c>
      <c r="B57" s="41">
        <f t="shared" si="1"/>
        <v>92</v>
      </c>
      <c r="C57" s="48">
        <v>415</v>
      </c>
      <c r="D57" s="39">
        <f t="shared" si="2"/>
        <v>13</v>
      </c>
      <c r="E57" s="39">
        <f t="shared" si="3"/>
        <v>9</v>
      </c>
      <c r="F57" s="49">
        <f t="shared" si="4"/>
        <v>13</v>
      </c>
      <c r="G57">
        <f t="shared" si="5"/>
        <v>4</v>
      </c>
    </row>
    <row r="58" spans="1:7" x14ac:dyDescent="0.3">
      <c r="A58" s="41">
        <f t="shared" si="0"/>
        <v>74.275362318840578</v>
      </c>
      <c r="B58" s="41">
        <f t="shared" si="1"/>
        <v>93</v>
      </c>
      <c r="C58" s="48">
        <v>410</v>
      </c>
      <c r="D58" s="39">
        <f t="shared" si="2"/>
        <v>13</v>
      </c>
      <c r="E58" s="39">
        <f t="shared" si="3"/>
        <v>9</v>
      </c>
      <c r="F58" s="49">
        <f t="shared" si="4"/>
        <v>13</v>
      </c>
      <c r="G58">
        <f t="shared" si="5"/>
        <v>4</v>
      </c>
    </row>
    <row r="59" spans="1:7" x14ac:dyDescent="0.3">
      <c r="A59" s="41">
        <f t="shared" si="0"/>
        <v>73.369565217391298</v>
      </c>
      <c r="B59" s="41">
        <f t="shared" si="1"/>
        <v>94</v>
      </c>
      <c r="C59" s="48">
        <v>405</v>
      </c>
      <c r="D59" s="39">
        <f t="shared" si="2"/>
        <v>12</v>
      </c>
      <c r="E59" s="39">
        <f t="shared" si="3"/>
        <v>9</v>
      </c>
      <c r="F59" s="49">
        <f t="shared" si="4"/>
        <v>13</v>
      </c>
      <c r="G59">
        <f t="shared" si="5"/>
        <v>4</v>
      </c>
    </row>
    <row r="60" spans="1:7" x14ac:dyDescent="0.3">
      <c r="A60" s="41">
        <f t="shared" si="0"/>
        <v>72.463768115942031</v>
      </c>
      <c r="B60" s="41">
        <f t="shared" si="1"/>
        <v>95</v>
      </c>
      <c r="C60" s="48">
        <v>400</v>
      </c>
      <c r="D60" s="39">
        <f t="shared" si="2"/>
        <v>12</v>
      </c>
      <c r="E60" s="39">
        <f t="shared" si="3"/>
        <v>9</v>
      </c>
      <c r="F60" s="49">
        <f t="shared" si="4"/>
        <v>13</v>
      </c>
      <c r="G60">
        <f t="shared" si="5"/>
        <v>4</v>
      </c>
    </row>
    <row r="61" spans="1:7" x14ac:dyDescent="0.3">
      <c r="A61" s="41">
        <f t="shared" si="0"/>
        <v>71.557971014492765</v>
      </c>
      <c r="B61" s="41">
        <f t="shared" si="1"/>
        <v>96</v>
      </c>
      <c r="C61" s="48">
        <v>395</v>
      </c>
      <c r="D61" s="39">
        <f t="shared" si="2"/>
        <v>12</v>
      </c>
      <c r="E61" s="39">
        <f t="shared" si="3"/>
        <v>9</v>
      </c>
      <c r="F61" s="49">
        <f t="shared" si="4"/>
        <v>13</v>
      </c>
      <c r="G61">
        <f t="shared" si="5"/>
        <v>4</v>
      </c>
    </row>
    <row r="62" spans="1:7" x14ac:dyDescent="0.3">
      <c r="A62" s="41">
        <f t="shared" si="0"/>
        <v>70.652173913043484</v>
      </c>
      <c r="B62" s="41">
        <f t="shared" si="1"/>
        <v>98</v>
      </c>
      <c r="C62" s="48">
        <v>390</v>
      </c>
      <c r="D62" s="39">
        <f t="shared" si="2"/>
        <v>12</v>
      </c>
      <c r="E62" s="39">
        <f t="shared" si="3"/>
        <v>9</v>
      </c>
      <c r="F62" s="49">
        <f t="shared" si="4"/>
        <v>12</v>
      </c>
      <c r="G62">
        <f t="shared" si="5"/>
        <v>3</v>
      </c>
    </row>
    <row r="63" spans="1:7" x14ac:dyDescent="0.3">
      <c r="A63" s="41">
        <f t="shared" si="0"/>
        <v>69.746376811594203</v>
      </c>
      <c r="B63" s="41">
        <f t="shared" si="1"/>
        <v>99</v>
      </c>
      <c r="C63" s="48">
        <v>385</v>
      </c>
      <c r="D63" s="39">
        <f t="shared" si="2"/>
        <v>12</v>
      </c>
      <c r="E63" s="39">
        <f t="shared" si="3"/>
        <v>9</v>
      </c>
      <c r="F63" s="49">
        <f t="shared" si="4"/>
        <v>12</v>
      </c>
      <c r="G63">
        <f t="shared" si="5"/>
        <v>3</v>
      </c>
    </row>
    <row r="64" spans="1:7" x14ac:dyDescent="0.3">
      <c r="A64" s="41">
        <f t="shared" si="0"/>
        <v>68.840579710144922</v>
      </c>
      <c r="B64" s="41">
        <f t="shared" si="1"/>
        <v>100</v>
      </c>
      <c r="C64" s="48">
        <v>380</v>
      </c>
      <c r="D64" s="39">
        <f t="shared" si="2"/>
        <v>12</v>
      </c>
      <c r="E64" s="39">
        <f t="shared" si="3"/>
        <v>8</v>
      </c>
      <c r="F64" s="49">
        <f t="shared" si="4"/>
        <v>11</v>
      </c>
      <c r="G64">
        <f t="shared" si="5"/>
        <v>3</v>
      </c>
    </row>
    <row r="65" spans="1:7" x14ac:dyDescent="0.3">
      <c r="A65" s="41">
        <f t="shared" si="0"/>
        <v>67.934782608695656</v>
      </c>
      <c r="B65" s="41">
        <f t="shared" si="1"/>
        <v>102</v>
      </c>
      <c r="C65" s="48">
        <v>375</v>
      </c>
      <c r="D65" s="39">
        <f t="shared" si="2"/>
        <v>12</v>
      </c>
      <c r="E65" s="39">
        <f t="shared" si="3"/>
        <v>8</v>
      </c>
      <c r="F65" s="49">
        <f t="shared" si="4"/>
        <v>11</v>
      </c>
      <c r="G65">
        <f t="shared" si="5"/>
        <v>3</v>
      </c>
    </row>
    <row r="66" spans="1:7" x14ac:dyDescent="0.3">
      <c r="A66" s="41">
        <f t="shared" si="0"/>
        <v>67.028985507246375</v>
      </c>
      <c r="B66" s="41">
        <f t="shared" si="1"/>
        <v>103</v>
      </c>
      <c r="C66" s="48">
        <v>370</v>
      </c>
      <c r="D66" s="39">
        <f t="shared" si="2"/>
        <v>11</v>
      </c>
      <c r="E66" s="39">
        <f t="shared" si="3"/>
        <v>8</v>
      </c>
      <c r="F66" s="49">
        <f t="shared" si="4"/>
        <v>11</v>
      </c>
      <c r="G66">
        <f t="shared" si="5"/>
        <v>3</v>
      </c>
    </row>
    <row r="67" spans="1:7" x14ac:dyDescent="0.3">
      <c r="A67" s="41">
        <f t="shared" si="0"/>
        <v>66.123188405797109</v>
      </c>
      <c r="B67" s="41">
        <f t="shared" si="1"/>
        <v>104</v>
      </c>
      <c r="C67" s="48">
        <v>365</v>
      </c>
      <c r="D67" s="39">
        <f t="shared" si="2"/>
        <v>11</v>
      </c>
      <c r="E67" s="39">
        <f t="shared" si="3"/>
        <v>8</v>
      </c>
      <c r="F67" s="49">
        <f t="shared" si="4"/>
        <v>11</v>
      </c>
      <c r="G67">
        <f t="shared" si="5"/>
        <v>3</v>
      </c>
    </row>
    <row r="68" spans="1:7" x14ac:dyDescent="0.3">
      <c r="A68" s="41">
        <f t="shared" si="0"/>
        <v>65.217391304347828</v>
      </c>
      <c r="B68" s="41">
        <f t="shared" si="1"/>
        <v>106</v>
      </c>
      <c r="C68" s="48">
        <v>360</v>
      </c>
      <c r="D68" s="39">
        <f t="shared" si="2"/>
        <v>11</v>
      </c>
      <c r="E68" s="39">
        <f t="shared" si="3"/>
        <v>8</v>
      </c>
      <c r="F68" s="49">
        <f t="shared" si="4"/>
        <v>11</v>
      </c>
      <c r="G68">
        <f t="shared" si="5"/>
        <v>3</v>
      </c>
    </row>
    <row r="69" spans="1:7" x14ac:dyDescent="0.3">
      <c r="A69" s="41">
        <f t="shared" si="0"/>
        <v>64.311594202898547</v>
      </c>
      <c r="B69" s="41">
        <f t="shared" si="1"/>
        <v>107</v>
      </c>
      <c r="C69" s="48">
        <v>355</v>
      </c>
      <c r="D69" s="39">
        <f t="shared" si="2"/>
        <v>11</v>
      </c>
      <c r="E69" s="39">
        <f t="shared" si="3"/>
        <v>8</v>
      </c>
      <c r="F69" s="49">
        <f t="shared" si="4"/>
        <v>11</v>
      </c>
      <c r="G69">
        <f t="shared" si="5"/>
        <v>3</v>
      </c>
    </row>
    <row r="70" spans="1:7" x14ac:dyDescent="0.3">
      <c r="A70" s="41">
        <f t="shared" si="0"/>
        <v>63.405797101449281</v>
      </c>
      <c r="B70" s="41">
        <f t="shared" si="1"/>
        <v>109</v>
      </c>
      <c r="C70" s="48">
        <v>350</v>
      </c>
      <c r="D70" s="39">
        <f t="shared" si="2"/>
        <v>11</v>
      </c>
      <c r="E70" s="39">
        <f t="shared" si="3"/>
        <v>8</v>
      </c>
      <c r="F70" s="49">
        <f t="shared" si="4"/>
        <v>11</v>
      </c>
      <c r="G70">
        <f t="shared" si="5"/>
        <v>3</v>
      </c>
    </row>
    <row r="71" spans="1:7" x14ac:dyDescent="0.3">
      <c r="A71" s="41">
        <f t="shared" si="0"/>
        <v>62.500000000000007</v>
      </c>
      <c r="B71" s="41">
        <f t="shared" si="1"/>
        <v>110</v>
      </c>
      <c r="C71" s="48">
        <v>345</v>
      </c>
      <c r="D71" s="39">
        <f t="shared" si="2"/>
        <v>11</v>
      </c>
      <c r="E71" s="39">
        <f t="shared" si="3"/>
        <v>8</v>
      </c>
      <c r="F71" s="49">
        <f t="shared" si="4"/>
        <v>11</v>
      </c>
      <c r="G71">
        <f t="shared" si="5"/>
        <v>3</v>
      </c>
    </row>
    <row r="72" spans="1:7" x14ac:dyDescent="0.3">
      <c r="A72" s="41">
        <f t="shared" ref="A72:A80" si="6">C72/8/41.4*60</f>
        <v>61.594202898550733</v>
      </c>
      <c r="B72" s="41">
        <f t="shared" si="1"/>
        <v>112</v>
      </c>
      <c r="C72" s="48">
        <v>340</v>
      </c>
      <c r="D72" s="39">
        <f t="shared" si="2"/>
        <v>10</v>
      </c>
      <c r="E72" s="39">
        <f t="shared" si="3"/>
        <v>7</v>
      </c>
      <c r="F72" s="49">
        <f t="shared" si="4"/>
        <v>10</v>
      </c>
      <c r="G72">
        <f t="shared" si="5"/>
        <v>3</v>
      </c>
    </row>
    <row r="73" spans="1:7" x14ac:dyDescent="0.3">
      <c r="A73" s="41">
        <f t="shared" si="6"/>
        <v>60.688405797101446</v>
      </c>
      <c r="B73" s="41">
        <f t="shared" ref="B73:B136" si="7">ROUND($E$7/C73,0)</f>
        <v>114</v>
      </c>
      <c r="C73" s="48">
        <v>335</v>
      </c>
      <c r="D73" s="39">
        <f t="shared" ref="D73:D136" si="8">TRUNC(512/(D$7/$C73+1))</f>
        <v>10</v>
      </c>
      <c r="E73" s="39">
        <f t="shared" ref="E73:E136" si="9">TRUNC((3+4)*128/(E$7/$C73))</f>
        <v>7</v>
      </c>
      <c r="F73" s="49">
        <f t="shared" ref="F73:F136" si="10">E73+G73</f>
        <v>9</v>
      </c>
      <c r="G73">
        <f t="shared" ref="G73:G136" si="11">IF(B73&lt;=$H$1,$H$3+1,IF(B73&gt;=$H$2,0,$H$3-TRUNC((B73-$H$1)/$H$5)))</f>
        <v>2</v>
      </c>
    </row>
    <row r="74" spans="1:7" x14ac:dyDescent="0.3">
      <c r="A74" s="41">
        <f t="shared" si="6"/>
        <v>59.782608695652172</v>
      </c>
      <c r="B74" s="41">
        <f t="shared" si="7"/>
        <v>115</v>
      </c>
      <c r="C74" s="48">
        <v>330</v>
      </c>
      <c r="D74" s="39">
        <f t="shared" si="8"/>
        <v>10</v>
      </c>
      <c r="E74" s="39">
        <f t="shared" si="9"/>
        <v>7</v>
      </c>
      <c r="F74" s="49">
        <f t="shared" si="10"/>
        <v>9</v>
      </c>
      <c r="G74">
        <f t="shared" si="11"/>
        <v>2</v>
      </c>
    </row>
    <row r="75" spans="1:7" x14ac:dyDescent="0.3">
      <c r="A75" s="42">
        <f t="shared" si="6"/>
        <v>58.876811594202898</v>
      </c>
      <c r="B75" s="42">
        <f t="shared" si="7"/>
        <v>117</v>
      </c>
      <c r="C75" s="50">
        <v>325</v>
      </c>
      <c r="D75" s="39">
        <f t="shared" si="8"/>
        <v>10</v>
      </c>
      <c r="E75" s="39">
        <f t="shared" si="9"/>
        <v>7</v>
      </c>
      <c r="F75" s="49">
        <f t="shared" si="10"/>
        <v>9</v>
      </c>
      <c r="G75">
        <f t="shared" si="11"/>
        <v>2</v>
      </c>
    </row>
    <row r="76" spans="1:7" x14ac:dyDescent="0.3">
      <c r="A76" s="41">
        <f t="shared" si="6"/>
        <v>57.971014492753625</v>
      </c>
      <c r="B76" s="41">
        <f t="shared" si="7"/>
        <v>119</v>
      </c>
      <c r="C76" s="48">
        <v>320</v>
      </c>
      <c r="D76" s="39">
        <f t="shared" si="8"/>
        <v>10</v>
      </c>
      <c r="E76" s="39">
        <f t="shared" si="9"/>
        <v>7</v>
      </c>
      <c r="F76" s="49">
        <f t="shared" si="10"/>
        <v>9</v>
      </c>
      <c r="G76">
        <f t="shared" si="11"/>
        <v>2</v>
      </c>
    </row>
    <row r="77" spans="1:7" x14ac:dyDescent="0.3">
      <c r="A77" s="41">
        <f t="shared" si="6"/>
        <v>57.065217391304351</v>
      </c>
      <c r="B77" s="41">
        <f t="shared" si="7"/>
        <v>121</v>
      </c>
      <c r="C77" s="48">
        <v>315</v>
      </c>
      <c r="D77" s="39">
        <f t="shared" si="8"/>
        <v>10</v>
      </c>
      <c r="E77" s="39">
        <f t="shared" si="9"/>
        <v>7</v>
      </c>
      <c r="F77" s="49">
        <f t="shared" si="10"/>
        <v>9</v>
      </c>
      <c r="G77">
        <f t="shared" si="11"/>
        <v>2</v>
      </c>
    </row>
    <row r="78" spans="1:7" x14ac:dyDescent="0.3">
      <c r="A78" s="41">
        <f t="shared" si="6"/>
        <v>56.159420289855078</v>
      </c>
      <c r="B78" s="41">
        <f t="shared" si="7"/>
        <v>123</v>
      </c>
      <c r="C78" s="48">
        <v>310</v>
      </c>
      <c r="D78" s="39">
        <f t="shared" si="8"/>
        <v>9</v>
      </c>
      <c r="E78" s="39">
        <f t="shared" si="9"/>
        <v>7</v>
      </c>
      <c r="F78" s="49">
        <f t="shared" si="10"/>
        <v>9</v>
      </c>
      <c r="G78">
        <f t="shared" si="11"/>
        <v>2</v>
      </c>
    </row>
    <row r="79" spans="1:7" x14ac:dyDescent="0.3">
      <c r="A79" s="41">
        <f t="shared" si="6"/>
        <v>55.253623188405797</v>
      </c>
      <c r="B79" s="41">
        <f t="shared" si="7"/>
        <v>125</v>
      </c>
      <c r="C79" s="48">
        <v>305</v>
      </c>
      <c r="D79" s="39">
        <f t="shared" si="8"/>
        <v>9</v>
      </c>
      <c r="E79" s="39">
        <f t="shared" si="9"/>
        <v>7</v>
      </c>
      <c r="F79" s="49">
        <f t="shared" si="10"/>
        <v>9</v>
      </c>
      <c r="G79">
        <f t="shared" si="11"/>
        <v>2</v>
      </c>
    </row>
    <row r="80" spans="1:7" x14ac:dyDescent="0.3">
      <c r="A80" s="41">
        <f t="shared" si="6"/>
        <v>54.347826086956523</v>
      </c>
      <c r="B80" s="41">
        <f t="shared" si="7"/>
        <v>127</v>
      </c>
      <c r="C80" s="48">
        <v>300</v>
      </c>
      <c r="D80" s="39">
        <f t="shared" si="8"/>
        <v>9</v>
      </c>
      <c r="E80" s="39">
        <f t="shared" si="9"/>
        <v>7</v>
      </c>
      <c r="F80" s="49">
        <f t="shared" si="10"/>
        <v>9</v>
      </c>
      <c r="G80">
        <f t="shared" si="11"/>
        <v>2</v>
      </c>
    </row>
    <row r="81" spans="1:7" x14ac:dyDescent="0.3">
      <c r="A81" s="41">
        <f>C81/8/41.4*60</f>
        <v>53.44202898550725</v>
      </c>
      <c r="B81" s="41">
        <f t="shared" si="7"/>
        <v>129</v>
      </c>
      <c r="C81" s="48">
        <v>295</v>
      </c>
      <c r="D81" s="39">
        <f t="shared" si="8"/>
        <v>9</v>
      </c>
      <c r="E81" s="39">
        <f t="shared" si="9"/>
        <v>6</v>
      </c>
      <c r="F81" s="49">
        <f t="shared" si="10"/>
        <v>7</v>
      </c>
      <c r="G81">
        <f t="shared" si="11"/>
        <v>1</v>
      </c>
    </row>
    <row r="82" spans="1:7" x14ac:dyDescent="0.3">
      <c r="A82" s="41">
        <f t="shared" ref="A82:A138" si="12">C82/8/41.4*60</f>
        <v>52.536231884057969</v>
      </c>
      <c r="B82" s="41">
        <f t="shared" si="7"/>
        <v>131</v>
      </c>
      <c r="C82" s="48">
        <v>290</v>
      </c>
      <c r="D82" s="39">
        <f t="shared" si="8"/>
        <v>9</v>
      </c>
      <c r="E82" s="39">
        <f t="shared" si="9"/>
        <v>6</v>
      </c>
      <c r="F82" s="49">
        <f t="shared" si="10"/>
        <v>7</v>
      </c>
      <c r="G82">
        <f t="shared" si="11"/>
        <v>1</v>
      </c>
    </row>
    <row r="83" spans="1:7" x14ac:dyDescent="0.3">
      <c r="A83" s="41">
        <f t="shared" si="12"/>
        <v>51.630434782608695</v>
      </c>
      <c r="B83" s="41">
        <f t="shared" si="7"/>
        <v>134</v>
      </c>
      <c r="C83" s="48">
        <v>285</v>
      </c>
      <c r="D83" s="39">
        <f t="shared" si="8"/>
        <v>9</v>
      </c>
      <c r="E83" s="39">
        <f t="shared" si="9"/>
        <v>6</v>
      </c>
      <c r="F83" s="49">
        <f t="shared" si="10"/>
        <v>7</v>
      </c>
      <c r="G83">
        <f t="shared" si="11"/>
        <v>1</v>
      </c>
    </row>
    <row r="84" spans="1:7" x14ac:dyDescent="0.3">
      <c r="A84" s="41">
        <f t="shared" si="12"/>
        <v>50.724637681159422</v>
      </c>
      <c r="B84" s="41">
        <f t="shared" si="7"/>
        <v>136</v>
      </c>
      <c r="C84" s="48">
        <v>280</v>
      </c>
      <c r="D84" s="39">
        <f t="shared" si="8"/>
        <v>9</v>
      </c>
      <c r="E84" s="39">
        <f t="shared" si="9"/>
        <v>6</v>
      </c>
      <c r="F84" s="49">
        <f t="shared" si="10"/>
        <v>7</v>
      </c>
      <c r="G84">
        <f t="shared" si="11"/>
        <v>1</v>
      </c>
    </row>
    <row r="85" spans="1:7" x14ac:dyDescent="0.3">
      <c r="A85" s="41">
        <f t="shared" si="12"/>
        <v>49.818840579710148</v>
      </c>
      <c r="B85" s="41">
        <f t="shared" si="7"/>
        <v>139</v>
      </c>
      <c r="C85" s="48">
        <v>275</v>
      </c>
      <c r="D85" s="39">
        <f t="shared" si="8"/>
        <v>8</v>
      </c>
      <c r="E85" s="39">
        <f t="shared" si="9"/>
        <v>6</v>
      </c>
      <c r="F85" s="49">
        <f t="shared" si="10"/>
        <v>7</v>
      </c>
      <c r="G85">
        <f t="shared" si="11"/>
        <v>1</v>
      </c>
    </row>
    <row r="86" spans="1:7" x14ac:dyDescent="0.3">
      <c r="A86" s="41">
        <f t="shared" si="12"/>
        <v>48.913043478260875</v>
      </c>
      <c r="B86" s="41">
        <f t="shared" si="7"/>
        <v>141</v>
      </c>
      <c r="C86" s="48">
        <v>270</v>
      </c>
      <c r="D86" s="39">
        <f t="shared" si="8"/>
        <v>8</v>
      </c>
      <c r="E86" s="39">
        <f t="shared" si="9"/>
        <v>6</v>
      </c>
      <c r="F86" s="49">
        <f t="shared" si="10"/>
        <v>7</v>
      </c>
      <c r="G86">
        <f t="shared" si="11"/>
        <v>1</v>
      </c>
    </row>
    <row r="87" spans="1:7" x14ac:dyDescent="0.3">
      <c r="A87" s="41">
        <f t="shared" si="12"/>
        <v>48.007246376811594</v>
      </c>
      <c r="B87" s="41">
        <f t="shared" si="7"/>
        <v>144</v>
      </c>
      <c r="C87" s="48">
        <v>265</v>
      </c>
      <c r="D87" s="39">
        <f t="shared" si="8"/>
        <v>8</v>
      </c>
      <c r="E87" s="39">
        <f t="shared" si="9"/>
        <v>6</v>
      </c>
      <c r="F87" s="49">
        <f t="shared" si="10"/>
        <v>7</v>
      </c>
      <c r="G87">
        <f t="shared" si="11"/>
        <v>1</v>
      </c>
    </row>
    <row r="88" spans="1:7" x14ac:dyDescent="0.3">
      <c r="A88" s="41">
        <f t="shared" si="12"/>
        <v>47.10144927536232</v>
      </c>
      <c r="B88" s="41">
        <f t="shared" si="7"/>
        <v>147</v>
      </c>
      <c r="C88" s="48">
        <v>260</v>
      </c>
      <c r="D88" s="39">
        <f t="shared" si="8"/>
        <v>8</v>
      </c>
      <c r="E88" s="39">
        <f t="shared" si="9"/>
        <v>6</v>
      </c>
      <c r="F88" s="49">
        <f t="shared" si="10"/>
        <v>6</v>
      </c>
      <c r="G88">
        <f t="shared" si="11"/>
        <v>0</v>
      </c>
    </row>
    <row r="89" spans="1:7" x14ac:dyDescent="0.3">
      <c r="A89" s="41">
        <f t="shared" si="12"/>
        <v>46.195652173913039</v>
      </c>
      <c r="B89" s="41">
        <f t="shared" si="7"/>
        <v>149</v>
      </c>
      <c r="C89" s="48">
        <v>255</v>
      </c>
      <c r="D89" s="39">
        <f t="shared" si="8"/>
        <v>8</v>
      </c>
      <c r="E89" s="39">
        <f t="shared" si="9"/>
        <v>5</v>
      </c>
      <c r="F89" s="49">
        <f t="shared" si="10"/>
        <v>5</v>
      </c>
      <c r="G89">
        <f t="shared" si="11"/>
        <v>0</v>
      </c>
    </row>
    <row r="90" spans="1:7" x14ac:dyDescent="0.3">
      <c r="A90" s="41">
        <f t="shared" si="12"/>
        <v>45.289855072463766</v>
      </c>
      <c r="B90" s="41">
        <f t="shared" si="7"/>
        <v>152</v>
      </c>
      <c r="C90" s="48">
        <v>250</v>
      </c>
      <c r="D90" s="39">
        <f t="shared" si="8"/>
        <v>8</v>
      </c>
      <c r="E90" s="39">
        <f t="shared" si="9"/>
        <v>5</v>
      </c>
      <c r="F90" s="49">
        <f t="shared" si="10"/>
        <v>5</v>
      </c>
      <c r="G90">
        <f t="shared" si="11"/>
        <v>0</v>
      </c>
    </row>
    <row r="91" spans="1:7" x14ac:dyDescent="0.3">
      <c r="A91" s="41">
        <f t="shared" si="12"/>
        <v>44.384057971014499</v>
      </c>
      <c r="B91" s="41">
        <f t="shared" si="7"/>
        <v>155</v>
      </c>
      <c r="C91" s="48">
        <v>245</v>
      </c>
      <c r="D91" s="39">
        <f t="shared" si="8"/>
        <v>7</v>
      </c>
      <c r="E91" s="39">
        <f t="shared" si="9"/>
        <v>5</v>
      </c>
      <c r="F91" s="49">
        <f t="shared" si="10"/>
        <v>5</v>
      </c>
      <c r="G91">
        <f t="shared" si="11"/>
        <v>0</v>
      </c>
    </row>
    <row r="92" spans="1:7" x14ac:dyDescent="0.3">
      <c r="A92" s="41">
        <f t="shared" si="12"/>
        <v>43.478260869565219</v>
      </c>
      <c r="B92" s="41">
        <f t="shared" si="7"/>
        <v>159</v>
      </c>
      <c r="C92" s="48">
        <v>240</v>
      </c>
      <c r="D92" s="39">
        <f t="shared" si="8"/>
        <v>7</v>
      </c>
      <c r="E92" s="39">
        <f t="shared" si="9"/>
        <v>5</v>
      </c>
      <c r="F92" s="49">
        <f t="shared" si="10"/>
        <v>5</v>
      </c>
      <c r="G92">
        <f t="shared" si="11"/>
        <v>0</v>
      </c>
    </row>
    <row r="93" spans="1:7" x14ac:dyDescent="0.3">
      <c r="A93" s="41">
        <f t="shared" si="12"/>
        <v>42.572463768115945</v>
      </c>
      <c r="B93" s="41">
        <f t="shared" si="7"/>
        <v>162</v>
      </c>
      <c r="C93" s="48">
        <v>235</v>
      </c>
      <c r="D93" s="39">
        <f t="shared" si="8"/>
        <v>7</v>
      </c>
      <c r="E93" s="39">
        <f t="shared" si="9"/>
        <v>5</v>
      </c>
      <c r="F93" s="49">
        <f t="shared" si="10"/>
        <v>5</v>
      </c>
      <c r="G93">
        <f t="shared" si="11"/>
        <v>0</v>
      </c>
    </row>
    <row r="94" spans="1:7" x14ac:dyDescent="0.3">
      <c r="A94" s="41">
        <f t="shared" si="12"/>
        <v>41.666666666666664</v>
      </c>
      <c r="B94" s="41">
        <f t="shared" si="7"/>
        <v>166</v>
      </c>
      <c r="C94" s="48">
        <v>230</v>
      </c>
      <c r="D94" s="39">
        <f t="shared" si="8"/>
        <v>7</v>
      </c>
      <c r="E94" s="39">
        <f t="shared" si="9"/>
        <v>5</v>
      </c>
      <c r="F94" s="49">
        <f t="shared" si="10"/>
        <v>5</v>
      </c>
      <c r="G94">
        <f t="shared" si="11"/>
        <v>0</v>
      </c>
    </row>
    <row r="95" spans="1:7" x14ac:dyDescent="0.3">
      <c r="A95" s="41">
        <f t="shared" si="12"/>
        <v>40.760869565217391</v>
      </c>
      <c r="B95" s="41">
        <f t="shared" si="7"/>
        <v>169</v>
      </c>
      <c r="C95" s="48">
        <v>225</v>
      </c>
      <c r="D95" s="39">
        <f t="shared" si="8"/>
        <v>7</v>
      </c>
      <c r="E95" s="39">
        <f t="shared" si="9"/>
        <v>5</v>
      </c>
      <c r="F95" s="49">
        <f t="shared" si="10"/>
        <v>5</v>
      </c>
      <c r="G95">
        <f t="shared" si="11"/>
        <v>0</v>
      </c>
    </row>
    <row r="96" spans="1:7" x14ac:dyDescent="0.3">
      <c r="A96" s="41">
        <f t="shared" si="12"/>
        <v>39.855072463768117</v>
      </c>
      <c r="B96" s="41">
        <f t="shared" si="7"/>
        <v>173</v>
      </c>
      <c r="C96" s="48">
        <v>220</v>
      </c>
      <c r="D96" s="39">
        <f t="shared" si="8"/>
        <v>7</v>
      </c>
      <c r="E96" s="39">
        <f t="shared" si="9"/>
        <v>5</v>
      </c>
      <c r="F96" s="49">
        <f t="shared" si="10"/>
        <v>5</v>
      </c>
      <c r="G96">
        <f t="shared" si="11"/>
        <v>0</v>
      </c>
    </row>
    <row r="97" spans="1:7" x14ac:dyDescent="0.3">
      <c r="A97" s="41">
        <f t="shared" si="12"/>
        <v>38.949275362318843</v>
      </c>
      <c r="B97" s="41">
        <f t="shared" si="7"/>
        <v>177</v>
      </c>
      <c r="C97" s="48">
        <v>215</v>
      </c>
      <c r="D97" s="39">
        <f t="shared" si="8"/>
        <v>6</v>
      </c>
      <c r="E97" s="39">
        <f t="shared" si="9"/>
        <v>5</v>
      </c>
      <c r="F97" s="49">
        <f t="shared" si="10"/>
        <v>5</v>
      </c>
      <c r="G97">
        <f t="shared" si="11"/>
        <v>0</v>
      </c>
    </row>
    <row r="98" spans="1:7" x14ac:dyDescent="0.3">
      <c r="A98" s="41">
        <f t="shared" si="12"/>
        <v>38.04347826086957</v>
      </c>
      <c r="B98" s="41">
        <f t="shared" si="7"/>
        <v>181</v>
      </c>
      <c r="C98" s="48">
        <v>210</v>
      </c>
      <c r="D98" s="39">
        <f t="shared" si="8"/>
        <v>6</v>
      </c>
      <c r="E98" s="39">
        <f t="shared" si="9"/>
        <v>4</v>
      </c>
      <c r="F98" s="49">
        <f t="shared" si="10"/>
        <v>4</v>
      </c>
      <c r="G98">
        <f t="shared" si="11"/>
        <v>0</v>
      </c>
    </row>
    <row r="99" spans="1:7" x14ac:dyDescent="0.3">
      <c r="A99" s="41">
        <f t="shared" si="12"/>
        <v>37.137681159420289</v>
      </c>
      <c r="B99" s="41">
        <f t="shared" si="7"/>
        <v>186</v>
      </c>
      <c r="C99" s="48">
        <v>205</v>
      </c>
      <c r="D99" s="39">
        <f t="shared" si="8"/>
        <v>6</v>
      </c>
      <c r="E99" s="39">
        <f t="shared" si="9"/>
        <v>4</v>
      </c>
      <c r="F99" s="49">
        <f t="shared" si="10"/>
        <v>4</v>
      </c>
      <c r="G99">
        <f t="shared" si="11"/>
        <v>0</v>
      </c>
    </row>
    <row r="100" spans="1:7" x14ac:dyDescent="0.3">
      <c r="A100" s="41">
        <f t="shared" si="12"/>
        <v>36.231884057971016</v>
      </c>
      <c r="B100" s="41">
        <f t="shared" si="7"/>
        <v>190</v>
      </c>
      <c r="C100" s="48">
        <v>200</v>
      </c>
      <c r="D100" s="39">
        <f t="shared" si="8"/>
        <v>6</v>
      </c>
      <c r="E100" s="39">
        <f t="shared" si="9"/>
        <v>4</v>
      </c>
      <c r="F100" s="49">
        <f t="shared" si="10"/>
        <v>4</v>
      </c>
      <c r="G100">
        <f t="shared" si="11"/>
        <v>0</v>
      </c>
    </row>
    <row r="101" spans="1:7" x14ac:dyDescent="0.3">
      <c r="A101" s="41">
        <f t="shared" si="12"/>
        <v>35.326086956521742</v>
      </c>
      <c r="B101" s="41">
        <f t="shared" si="7"/>
        <v>195</v>
      </c>
      <c r="C101" s="48">
        <v>195</v>
      </c>
      <c r="D101" s="39">
        <f t="shared" si="8"/>
        <v>6</v>
      </c>
      <c r="E101" s="39">
        <f t="shared" si="9"/>
        <v>4</v>
      </c>
      <c r="F101" s="49">
        <f t="shared" si="10"/>
        <v>4</v>
      </c>
      <c r="G101">
        <f t="shared" si="11"/>
        <v>0</v>
      </c>
    </row>
    <row r="102" spans="1:7" x14ac:dyDescent="0.3">
      <c r="A102" s="41">
        <f t="shared" si="12"/>
        <v>34.420289855072461</v>
      </c>
      <c r="B102" s="41">
        <f t="shared" si="7"/>
        <v>201</v>
      </c>
      <c r="C102" s="48">
        <v>190</v>
      </c>
      <c r="D102" s="39">
        <f t="shared" si="8"/>
        <v>6</v>
      </c>
      <c r="E102" s="39">
        <f t="shared" si="9"/>
        <v>4</v>
      </c>
      <c r="F102" s="49">
        <f t="shared" si="10"/>
        <v>4</v>
      </c>
      <c r="G102">
        <f t="shared" si="11"/>
        <v>0</v>
      </c>
    </row>
    <row r="103" spans="1:7" x14ac:dyDescent="0.3">
      <c r="A103" s="41">
        <f t="shared" si="12"/>
        <v>33.514492753623188</v>
      </c>
      <c r="B103" s="41">
        <f t="shared" si="7"/>
        <v>206</v>
      </c>
      <c r="C103" s="48">
        <v>185</v>
      </c>
      <c r="D103" s="39">
        <f t="shared" si="8"/>
        <v>5</v>
      </c>
      <c r="E103" s="39">
        <f t="shared" si="9"/>
        <v>4</v>
      </c>
      <c r="F103" s="49">
        <f t="shared" si="10"/>
        <v>4</v>
      </c>
      <c r="G103">
        <f t="shared" si="11"/>
        <v>0</v>
      </c>
    </row>
    <row r="104" spans="1:7" x14ac:dyDescent="0.3">
      <c r="A104" s="41">
        <f t="shared" si="12"/>
        <v>32.608695652173914</v>
      </c>
      <c r="B104" s="41">
        <f t="shared" si="7"/>
        <v>212</v>
      </c>
      <c r="C104" s="48">
        <v>180</v>
      </c>
      <c r="D104" s="39">
        <f t="shared" si="8"/>
        <v>5</v>
      </c>
      <c r="E104" s="39">
        <f t="shared" si="9"/>
        <v>4</v>
      </c>
      <c r="F104" s="49">
        <f t="shared" si="10"/>
        <v>4</v>
      </c>
      <c r="G104">
        <f t="shared" si="11"/>
        <v>0</v>
      </c>
    </row>
    <row r="105" spans="1:7" x14ac:dyDescent="0.3">
      <c r="A105" s="41">
        <f t="shared" si="12"/>
        <v>31.70289855072464</v>
      </c>
      <c r="B105" s="41">
        <f t="shared" si="7"/>
        <v>218</v>
      </c>
      <c r="C105" s="48">
        <v>175</v>
      </c>
      <c r="D105" s="39">
        <f t="shared" si="8"/>
        <v>5</v>
      </c>
      <c r="E105" s="39">
        <f t="shared" si="9"/>
        <v>4</v>
      </c>
      <c r="F105" s="49">
        <f t="shared" si="10"/>
        <v>4</v>
      </c>
      <c r="G105">
        <f t="shared" si="11"/>
        <v>0</v>
      </c>
    </row>
    <row r="106" spans="1:7" x14ac:dyDescent="0.3">
      <c r="A106" s="41">
        <f t="shared" si="12"/>
        <v>30.797101449275367</v>
      </c>
      <c r="B106" s="41">
        <f t="shared" si="7"/>
        <v>224</v>
      </c>
      <c r="C106" s="48">
        <v>170</v>
      </c>
      <c r="D106" s="39">
        <f t="shared" si="8"/>
        <v>5</v>
      </c>
      <c r="E106" s="39">
        <f t="shared" si="9"/>
        <v>3</v>
      </c>
      <c r="F106" s="49">
        <f t="shared" si="10"/>
        <v>3</v>
      </c>
      <c r="G106">
        <f t="shared" si="11"/>
        <v>0</v>
      </c>
    </row>
    <row r="107" spans="1:7" x14ac:dyDescent="0.3">
      <c r="A107" s="41">
        <f t="shared" si="12"/>
        <v>29.891304347826086</v>
      </c>
      <c r="B107" s="41">
        <f t="shared" si="7"/>
        <v>231</v>
      </c>
      <c r="C107" s="48">
        <v>165</v>
      </c>
      <c r="D107" s="39">
        <f t="shared" si="8"/>
        <v>5</v>
      </c>
      <c r="E107" s="39">
        <f t="shared" si="9"/>
        <v>3</v>
      </c>
      <c r="F107" s="49">
        <f t="shared" si="10"/>
        <v>3</v>
      </c>
      <c r="G107">
        <f t="shared" si="11"/>
        <v>0</v>
      </c>
    </row>
    <row r="108" spans="1:7" x14ac:dyDescent="0.3">
      <c r="A108" s="41">
        <f t="shared" si="12"/>
        <v>28.985507246376812</v>
      </c>
      <c r="B108" s="41">
        <f t="shared" si="7"/>
        <v>238</v>
      </c>
      <c r="C108" s="48">
        <v>160</v>
      </c>
      <c r="D108" s="39">
        <f t="shared" si="8"/>
        <v>5</v>
      </c>
      <c r="E108" s="39">
        <f t="shared" si="9"/>
        <v>3</v>
      </c>
      <c r="F108" s="49">
        <f t="shared" si="10"/>
        <v>3</v>
      </c>
      <c r="G108">
        <f t="shared" si="11"/>
        <v>0</v>
      </c>
    </row>
    <row r="109" spans="1:7" x14ac:dyDescent="0.3">
      <c r="A109" s="41">
        <f t="shared" si="12"/>
        <v>28.079710144927539</v>
      </c>
      <c r="B109" s="41">
        <f t="shared" si="7"/>
        <v>246</v>
      </c>
      <c r="C109" s="48">
        <v>155</v>
      </c>
      <c r="D109" s="39">
        <f t="shared" si="8"/>
        <v>5</v>
      </c>
      <c r="E109" s="39">
        <f t="shared" si="9"/>
        <v>3</v>
      </c>
      <c r="F109" s="49">
        <f t="shared" si="10"/>
        <v>3</v>
      </c>
      <c r="G109">
        <f t="shared" si="11"/>
        <v>0</v>
      </c>
    </row>
    <row r="110" spans="1:7" x14ac:dyDescent="0.3">
      <c r="A110" s="41">
        <f t="shared" si="12"/>
        <v>27.173913043478262</v>
      </c>
      <c r="B110" s="41">
        <f t="shared" si="7"/>
        <v>254</v>
      </c>
      <c r="C110" s="48">
        <v>150</v>
      </c>
      <c r="D110" s="39">
        <f t="shared" si="8"/>
        <v>4</v>
      </c>
      <c r="E110" s="39">
        <f t="shared" si="9"/>
        <v>3</v>
      </c>
      <c r="F110" s="49">
        <f t="shared" si="10"/>
        <v>3</v>
      </c>
      <c r="G110">
        <f t="shared" si="11"/>
        <v>0</v>
      </c>
    </row>
    <row r="111" spans="1:7" x14ac:dyDescent="0.3">
      <c r="A111" s="41">
        <f t="shared" si="12"/>
        <v>26.268115942028984</v>
      </c>
      <c r="B111" s="41">
        <f t="shared" si="7"/>
        <v>263</v>
      </c>
      <c r="C111" s="48">
        <v>145</v>
      </c>
      <c r="D111" s="39">
        <f t="shared" si="8"/>
        <v>4</v>
      </c>
      <c r="E111" s="39">
        <f t="shared" si="9"/>
        <v>3</v>
      </c>
      <c r="F111" s="49">
        <f t="shared" si="10"/>
        <v>3</v>
      </c>
      <c r="G111">
        <f t="shared" si="11"/>
        <v>0</v>
      </c>
    </row>
    <row r="112" spans="1:7" x14ac:dyDescent="0.3">
      <c r="A112" s="41">
        <f t="shared" si="12"/>
        <v>25.362318840579711</v>
      </c>
      <c r="B112" s="41">
        <f t="shared" si="7"/>
        <v>272</v>
      </c>
      <c r="C112" s="48">
        <v>140</v>
      </c>
      <c r="D112" s="39">
        <f t="shared" si="8"/>
        <v>4</v>
      </c>
      <c r="E112" s="39">
        <f t="shared" si="9"/>
        <v>3</v>
      </c>
      <c r="F112" s="49">
        <f t="shared" si="10"/>
        <v>3</v>
      </c>
      <c r="G112">
        <f t="shared" si="11"/>
        <v>0</v>
      </c>
    </row>
    <row r="113" spans="1:7" x14ac:dyDescent="0.3">
      <c r="A113" s="41">
        <f t="shared" si="12"/>
        <v>24.456521739130437</v>
      </c>
      <c r="B113" s="41">
        <f t="shared" si="7"/>
        <v>282</v>
      </c>
      <c r="C113" s="48">
        <v>135</v>
      </c>
      <c r="D113" s="39">
        <f t="shared" si="8"/>
        <v>4</v>
      </c>
      <c r="E113" s="39">
        <f t="shared" si="9"/>
        <v>3</v>
      </c>
      <c r="F113" s="49">
        <f t="shared" si="10"/>
        <v>3</v>
      </c>
      <c r="G113">
        <f t="shared" si="11"/>
        <v>0</v>
      </c>
    </row>
    <row r="114" spans="1:7" x14ac:dyDescent="0.3">
      <c r="A114" s="41">
        <f t="shared" si="12"/>
        <v>23.55072463768116</v>
      </c>
      <c r="B114" s="41">
        <f t="shared" si="7"/>
        <v>293</v>
      </c>
      <c r="C114" s="48">
        <v>130</v>
      </c>
      <c r="D114" s="39">
        <f t="shared" si="8"/>
        <v>4</v>
      </c>
      <c r="E114" s="39">
        <f t="shared" si="9"/>
        <v>3</v>
      </c>
      <c r="F114" s="49">
        <f t="shared" si="10"/>
        <v>3</v>
      </c>
      <c r="G114">
        <f t="shared" si="11"/>
        <v>0</v>
      </c>
    </row>
    <row r="115" spans="1:7" x14ac:dyDescent="0.3">
      <c r="A115" s="41">
        <f t="shared" si="12"/>
        <v>22.644927536231883</v>
      </c>
      <c r="B115" s="41">
        <f t="shared" si="7"/>
        <v>305</v>
      </c>
      <c r="C115" s="48">
        <v>125</v>
      </c>
      <c r="D115" s="39">
        <f t="shared" si="8"/>
        <v>4</v>
      </c>
      <c r="E115" s="39">
        <f t="shared" si="9"/>
        <v>2</v>
      </c>
      <c r="F115" s="49">
        <f t="shared" si="10"/>
        <v>2</v>
      </c>
      <c r="G115">
        <f t="shared" si="11"/>
        <v>0</v>
      </c>
    </row>
    <row r="116" spans="1:7" x14ac:dyDescent="0.3">
      <c r="A116" s="41">
        <f t="shared" si="12"/>
        <v>21.739130434782609</v>
      </c>
      <c r="B116" s="41">
        <f t="shared" si="7"/>
        <v>317</v>
      </c>
      <c r="C116" s="48">
        <v>120</v>
      </c>
      <c r="D116" s="39">
        <f t="shared" si="8"/>
        <v>3</v>
      </c>
      <c r="E116" s="39">
        <f t="shared" si="9"/>
        <v>2</v>
      </c>
      <c r="F116" s="49">
        <f t="shared" si="10"/>
        <v>2</v>
      </c>
      <c r="G116">
        <f t="shared" si="11"/>
        <v>0</v>
      </c>
    </row>
    <row r="117" spans="1:7" x14ac:dyDescent="0.3">
      <c r="A117" s="41">
        <f t="shared" si="12"/>
        <v>20.833333333333332</v>
      </c>
      <c r="B117" s="41">
        <f t="shared" si="7"/>
        <v>331</v>
      </c>
      <c r="C117" s="48">
        <v>115</v>
      </c>
      <c r="D117" s="39">
        <f t="shared" si="8"/>
        <v>3</v>
      </c>
      <c r="E117" s="39">
        <f t="shared" si="9"/>
        <v>2</v>
      </c>
      <c r="F117" s="49">
        <f t="shared" si="10"/>
        <v>2</v>
      </c>
      <c r="G117">
        <f t="shared" si="11"/>
        <v>0</v>
      </c>
    </row>
    <row r="118" spans="1:7" x14ac:dyDescent="0.3">
      <c r="A118" s="41">
        <f t="shared" si="12"/>
        <v>19.927536231884059</v>
      </c>
      <c r="B118" s="41">
        <f t="shared" si="7"/>
        <v>346</v>
      </c>
      <c r="C118" s="48">
        <v>110</v>
      </c>
      <c r="D118" s="39">
        <f t="shared" si="8"/>
        <v>3</v>
      </c>
      <c r="E118" s="39">
        <f t="shared" si="9"/>
        <v>2</v>
      </c>
      <c r="F118" s="49">
        <f t="shared" si="10"/>
        <v>2</v>
      </c>
      <c r="G118">
        <f t="shared" si="11"/>
        <v>0</v>
      </c>
    </row>
    <row r="119" spans="1:7" x14ac:dyDescent="0.3">
      <c r="A119" s="41">
        <f t="shared" si="12"/>
        <v>19.021739130434785</v>
      </c>
      <c r="B119" s="41">
        <f t="shared" si="7"/>
        <v>363</v>
      </c>
      <c r="C119" s="48">
        <v>105</v>
      </c>
      <c r="D119" s="39">
        <f t="shared" si="8"/>
        <v>3</v>
      </c>
      <c r="E119" s="39">
        <f t="shared" si="9"/>
        <v>2</v>
      </c>
      <c r="F119" s="49">
        <f t="shared" si="10"/>
        <v>2</v>
      </c>
      <c r="G119">
        <f t="shared" si="11"/>
        <v>0</v>
      </c>
    </row>
    <row r="120" spans="1:7" x14ac:dyDescent="0.3">
      <c r="A120" s="41">
        <f t="shared" si="12"/>
        <v>18.115942028985508</v>
      </c>
      <c r="B120" s="41">
        <f t="shared" si="7"/>
        <v>381</v>
      </c>
      <c r="C120" s="48">
        <v>100</v>
      </c>
      <c r="D120" s="39">
        <f t="shared" si="8"/>
        <v>3</v>
      </c>
      <c r="E120" s="39">
        <f t="shared" si="9"/>
        <v>2</v>
      </c>
      <c r="F120" s="49">
        <f t="shared" si="10"/>
        <v>2</v>
      </c>
      <c r="G120">
        <f t="shared" si="11"/>
        <v>0</v>
      </c>
    </row>
    <row r="121" spans="1:7" x14ac:dyDescent="0.3">
      <c r="A121" s="41">
        <f t="shared" si="12"/>
        <v>17.210144927536231</v>
      </c>
      <c r="B121" s="41">
        <f t="shared" si="7"/>
        <v>401</v>
      </c>
      <c r="C121" s="48">
        <v>95</v>
      </c>
      <c r="D121" s="39">
        <f t="shared" si="8"/>
        <v>3</v>
      </c>
      <c r="E121" s="39">
        <f t="shared" si="9"/>
        <v>2</v>
      </c>
      <c r="F121" s="49">
        <f t="shared" si="10"/>
        <v>2</v>
      </c>
      <c r="G121">
        <f t="shared" si="11"/>
        <v>0</v>
      </c>
    </row>
    <row r="122" spans="1:7" x14ac:dyDescent="0.3">
      <c r="A122" s="41">
        <f t="shared" si="12"/>
        <v>16.304347826086957</v>
      </c>
      <c r="B122" s="41">
        <f t="shared" si="7"/>
        <v>423</v>
      </c>
      <c r="C122" s="48">
        <v>90</v>
      </c>
      <c r="D122" s="39">
        <f t="shared" si="8"/>
        <v>2</v>
      </c>
      <c r="E122" s="39">
        <f t="shared" si="9"/>
        <v>2</v>
      </c>
      <c r="F122" s="49">
        <f t="shared" si="10"/>
        <v>2</v>
      </c>
      <c r="G122">
        <f t="shared" si="11"/>
        <v>0</v>
      </c>
    </row>
    <row r="123" spans="1:7" x14ac:dyDescent="0.3">
      <c r="A123" s="41">
        <f t="shared" si="12"/>
        <v>15.398550724637683</v>
      </c>
      <c r="B123" s="41">
        <f t="shared" si="7"/>
        <v>448</v>
      </c>
      <c r="C123" s="48">
        <v>85</v>
      </c>
      <c r="D123" s="39">
        <f t="shared" si="8"/>
        <v>2</v>
      </c>
      <c r="E123" s="39">
        <f t="shared" si="9"/>
        <v>1</v>
      </c>
      <c r="F123" s="49">
        <f t="shared" si="10"/>
        <v>1</v>
      </c>
      <c r="G123">
        <f t="shared" si="11"/>
        <v>0</v>
      </c>
    </row>
    <row r="124" spans="1:7" x14ac:dyDescent="0.3">
      <c r="A124" s="41">
        <f t="shared" si="12"/>
        <v>14.492753623188406</v>
      </c>
      <c r="B124" s="41">
        <f t="shared" si="7"/>
        <v>476</v>
      </c>
      <c r="C124" s="48">
        <v>80</v>
      </c>
      <c r="D124" s="39">
        <f t="shared" si="8"/>
        <v>2</v>
      </c>
      <c r="E124" s="39">
        <f t="shared" si="9"/>
        <v>1</v>
      </c>
      <c r="F124" s="49">
        <f t="shared" si="10"/>
        <v>1</v>
      </c>
      <c r="G124">
        <f t="shared" si="11"/>
        <v>0</v>
      </c>
    </row>
    <row r="125" spans="1:7" x14ac:dyDescent="0.3">
      <c r="A125" s="41">
        <f t="shared" si="12"/>
        <v>13.586956521739131</v>
      </c>
      <c r="B125" s="41">
        <f t="shared" si="7"/>
        <v>508</v>
      </c>
      <c r="C125" s="48">
        <v>75</v>
      </c>
      <c r="D125" s="39">
        <f t="shared" si="8"/>
        <v>2</v>
      </c>
      <c r="E125" s="39">
        <f t="shared" si="9"/>
        <v>1</v>
      </c>
      <c r="F125" s="49">
        <f t="shared" si="10"/>
        <v>1</v>
      </c>
      <c r="G125">
        <f t="shared" si="11"/>
        <v>0</v>
      </c>
    </row>
    <row r="126" spans="1:7" x14ac:dyDescent="0.3">
      <c r="A126" s="41">
        <f t="shared" si="12"/>
        <v>12.681159420289855</v>
      </c>
      <c r="B126" s="41">
        <f t="shared" si="7"/>
        <v>544</v>
      </c>
      <c r="C126" s="48">
        <v>70</v>
      </c>
      <c r="D126" s="39">
        <f t="shared" si="8"/>
        <v>2</v>
      </c>
      <c r="E126" s="39">
        <f t="shared" si="9"/>
        <v>1</v>
      </c>
      <c r="F126" s="49">
        <f t="shared" si="10"/>
        <v>1</v>
      </c>
      <c r="G126">
        <f t="shared" si="11"/>
        <v>0</v>
      </c>
    </row>
    <row r="127" spans="1:7" x14ac:dyDescent="0.3">
      <c r="A127" s="41">
        <f t="shared" si="12"/>
        <v>11.77536231884058</v>
      </c>
      <c r="B127" s="41">
        <f t="shared" si="7"/>
        <v>586</v>
      </c>
      <c r="C127" s="48">
        <v>65</v>
      </c>
      <c r="D127" s="39">
        <f t="shared" si="8"/>
        <v>2</v>
      </c>
      <c r="E127" s="39">
        <f t="shared" si="9"/>
        <v>1</v>
      </c>
      <c r="F127" s="49">
        <f t="shared" si="10"/>
        <v>1</v>
      </c>
      <c r="G127">
        <f t="shared" si="11"/>
        <v>0</v>
      </c>
    </row>
    <row r="128" spans="1:7" x14ac:dyDescent="0.3">
      <c r="A128" s="41">
        <f t="shared" si="12"/>
        <v>10.869565217391305</v>
      </c>
      <c r="B128" s="41">
        <f t="shared" si="7"/>
        <v>635</v>
      </c>
      <c r="C128" s="48">
        <v>60</v>
      </c>
      <c r="D128" s="39">
        <f t="shared" si="8"/>
        <v>1</v>
      </c>
      <c r="E128" s="39">
        <f t="shared" si="9"/>
        <v>1</v>
      </c>
      <c r="F128" s="49">
        <f t="shared" si="10"/>
        <v>1</v>
      </c>
      <c r="G128">
        <f t="shared" si="11"/>
        <v>0</v>
      </c>
    </row>
    <row r="129" spans="1:7" x14ac:dyDescent="0.3">
      <c r="A129" s="41">
        <f t="shared" si="12"/>
        <v>9.9637681159420293</v>
      </c>
      <c r="B129" s="41">
        <f t="shared" si="7"/>
        <v>693</v>
      </c>
      <c r="C129" s="48">
        <v>55</v>
      </c>
      <c r="D129" s="39">
        <f t="shared" si="8"/>
        <v>1</v>
      </c>
      <c r="E129" s="39">
        <f t="shared" si="9"/>
        <v>1</v>
      </c>
      <c r="F129" s="49">
        <f t="shared" si="10"/>
        <v>1</v>
      </c>
      <c r="G129">
        <f t="shared" si="11"/>
        <v>0</v>
      </c>
    </row>
    <row r="130" spans="1:7" x14ac:dyDescent="0.3">
      <c r="A130" s="41">
        <f t="shared" si="12"/>
        <v>9.0579710144927539</v>
      </c>
      <c r="B130" s="41">
        <f t="shared" si="7"/>
        <v>762</v>
      </c>
      <c r="C130" s="48">
        <v>50</v>
      </c>
      <c r="D130" s="39">
        <f t="shared" si="8"/>
        <v>1</v>
      </c>
      <c r="E130" s="39">
        <f t="shared" si="9"/>
        <v>1</v>
      </c>
      <c r="F130" s="49">
        <f t="shared" si="10"/>
        <v>1</v>
      </c>
      <c r="G130">
        <f t="shared" si="11"/>
        <v>0</v>
      </c>
    </row>
    <row r="131" spans="1:7" x14ac:dyDescent="0.3">
      <c r="A131" s="41">
        <f t="shared" si="12"/>
        <v>8.1521739130434785</v>
      </c>
      <c r="B131" s="41">
        <f t="shared" si="7"/>
        <v>847</v>
      </c>
      <c r="C131" s="48">
        <v>45</v>
      </c>
      <c r="D131" s="39">
        <f t="shared" si="8"/>
        <v>1</v>
      </c>
      <c r="E131" s="39">
        <f t="shared" si="9"/>
        <v>1</v>
      </c>
      <c r="F131" s="49">
        <f t="shared" si="10"/>
        <v>1</v>
      </c>
      <c r="G131">
        <f t="shared" si="11"/>
        <v>0</v>
      </c>
    </row>
    <row r="132" spans="1:7" x14ac:dyDescent="0.3">
      <c r="A132" s="41">
        <f t="shared" si="12"/>
        <v>7.2463768115942031</v>
      </c>
      <c r="B132" s="41">
        <f t="shared" si="7"/>
        <v>952</v>
      </c>
      <c r="C132" s="48">
        <v>40</v>
      </c>
      <c r="D132" s="39">
        <f t="shared" si="8"/>
        <v>1</v>
      </c>
      <c r="E132" s="39">
        <f t="shared" si="9"/>
        <v>0</v>
      </c>
      <c r="F132" s="49">
        <f t="shared" si="10"/>
        <v>0</v>
      </c>
      <c r="G132">
        <f t="shared" si="11"/>
        <v>0</v>
      </c>
    </row>
    <row r="133" spans="1:7" x14ac:dyDescent="0.3">
      <c r="A133" s="41">
        <f t="shared" si="12"/>
        <v>6.3405797101449277</v>
      </c>
      <c r="B133" s="41">
        <f t="shared" si="7"/>
        <v>1088</v>
      </c>
      <c r="C133" s="48">
        <v>35</v>
      </c>
      <c r="D133" s="39">
        <f t="shared" si="8"/>
        <v>1</v>
      </c>
      <c r="E133" s="39">
        <f t="shared" si="9"/>
        <v>0</v>
      </c>
      <c r="F133" s="49">
        <f t="shared" si="10"/>
        <v>0</v>
      </c>
      <c r="G133">
        <f t="shared" si="11"/>
        <v>0</v>
      </c>
    </row>
    <row r="134" spans="1:7" x14ac:dyDescent="0.3">
      <c r="A134" s="41">
        <f t="shared" si="12"/>
        <v>5.4347826086956523</v>
      </c>
      <c r="B134" s="41">
        <f t="shared" si="7"/>
        <v>1270</v>
      </c>
      <c r="C134" s="48">
        <v>30</v>
      </c>
      <c r="D134" s="39">
        <f t="shared" si="8"/>
        <v>0</v>
      </c>
      <c r="E134" s="39">
        <f t="shared" si="9"/>
        <v>0</v>
      </c>
      <c r="F134" s="49">
        <f t="shared" si="10"/>
        <v>0</v>
      </c>
      <c r="G134">
        <f t="shared" si="11"/>
        <v>0</v>
      </c>
    </row>
    <row r="135" spans="1:7" x14ac:dyDescent="0.3">
      <c r="A135" s="41">
        <f t="shared" si="12"/>
        <v>4.5289855072463769</v>
      </c>
      <c r="B135" s="41">
        <f t="shared" si="7"/>
        <v>1524</v>
      </c>
      <c r="C135" s="48">
        <v>25</v>
      </c>
      <c r="D135" s="39">
        <f t="shared" si="8"/>
        <v>0</v>
      </c>
      <c r="E135" s="39">
        <f t="shared" si="9"/>
        <v>0</v>
      </c>
      <c r="F135" s="49">
        <f t="shared" si="10"/>
        <v>0</v>
      </c>
      <c r="G135">
        <f t="shared" si="11"/>
        <v>0</v>
      </c>
    </row>
    <row r="136" spans="1:7" x14ac:dyDescent="0.3">
      <c r="A136" s="41">
        <f t="shared" si="12"/>
        <v>3.6231884057971016</v>
      </c>
      <c r="B136" s="41">
        <f t="shared" si="7"/>
        <v>1905</v>
      </c>
      <c r="C136" s="48">
        <v>20</v>
      </c>
      <c r="D136" s="39">
        <f t="shared" si="8"/>
        <v>0</v>
      </c>
      <c r="E136" s="39">
        <f t="shared" si="9"/>
        <v>0</v>
      </c>
      <c r="F136" s="49">
        <f t="shared" si="10"/>
        <v>0</v>
      </c>
      <c r="G136">
        <f t="shared" si="11"/>
        <v>0</v>
      </c>
    </row>
    <row r="137" spans="1:7" x14ac:dyDescent="0.3">
      <c r="A137" s="41">
        <f t="shared" si="12"/>
        <v>2.7173913043478262</v>
      </c>
      <c r="B137" s="41">
        <f t="shared" ref="B137:B138" si="13">ROUND($E$7/C137,0)</f>
        <v>2540</v>
      </c>
      <c r="C137" s="48">
        <v>15</v>
      </c>
      <c r="D137" s="39">
        <f t="shared" ref="D137:D138" si="14">TRUNC(512/(D$7/$C137+1))</f>
        <v>0</v>
      </c>
      <c r="E137" s="39">
        <f t="shared" ref="E137:E138" si="15">TRUNC((3+4)*128/(E$7/$C137))</f>
        <v>0</v>
      </c>
      <c r="F137" s="49">
        <f t="shared" ref="F137:F138" si="16">E137+G137</f>
        <v>0</v>
      </c>
      <c r="G137">
        <f t="shared" ref="G137:G138" si="17">IF(B137&lt;=$H$1,$H$3+1,IF(B137&gt;=$H$2,0,$H$3-TRUNC((B137-$H$1)/$H$5)))</f>
        <v>0</v>
      </c>
    </row>
    <row r="138" spans="1:7" ht="15" thickBot="1" x14ac:dyDescent="0.35">
      <c r="A138" s="41">
        <f t="shared" si="12"/>
        <v>1.8115942028985508</v>
      </c>
      <c r="B138" s="41">
        <f t="shared" si="13"/>
        <v>3810</v>
      </c>
      <c r="C138" s="51">
        <v>10</v>
      </c>
      <c r="D138" s="52">
        <f t="shared" si="14"/>
        <v>0</v>
      </c>
      <c r="E138" s="52">
        <f t="shared" si="15"/>
        <v>0</v>
      </c>
      <c r="F138" s="53">
        <f t="shared" si="16"/>
        <v>0</v>
      </c>
      <c r="G138">
        <f t="shared" si="17"/>
        <v>0</v>
      </c>
    </row>
  </sheetData>
  <mergeCells count="1">
    <mergeCell ref="D6:F6"/>
  </mergeCells>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CED69-27A7-4C03-B959-944E07CF56E6}">
  <dimension ref="A2:C376"/>
  <sheetViews>
    <sheetView topLeftCell="A79" workbookViewId="0">
      <selection activeCell="C9" sqref="C9"/>
    </sheetView>
  </sheetViews>
  <sheetFormatPr defaultRowHeight="14.4" x14ac:dyDescent="0.3"/>
  <cols>
    <col min="1" max="1" width="7.33203125" style="41" bestFit="1" customWidth="1"/>
    <col min="2" max="2" width="9.44140625" bestFit="1" customWidth="1"/>
  </cols>
  <sheetData>
    <row r="2" spans="1:3" x14ac:dyDescent="0.3">
      <c r="A2" s="41" t="s">
        <v>29</v>
      </c>
      <c r="B2">
        <v>65</v>
      </c>
    </row>
    <row r="3" spans="1:3" x14ac:dyDescent="0.3">
      <c r="A3" s="41" t="s">
        <v>30</v>
      </c>
      <c r="B3">
        <f>B6*B4+B2</f>
        <v>145</v>
      </c>
    </row>
    <row r="4" spans="1:3" x14ac:dyDescent="0.3">
      <c r="A4" s="41" t="s">
        <v>31</v>
      </c>
      <c r="B4">
        <v>5</v>
      </c>
    </row>
    <row r="5" spans="1:3" x14ac:dyDescent="0.3">
      <c r="A5" s="41" t="s">
        <v>32</v>
      </c>
      <c r="B5">
        <v>1</v>
      </c>
    </row>
    <row r="6" spans="1:3" x14ac:dyDescent="0.3">
      <c r="A6" s="41" t="s">
        <v>36</v>
      </c>
      <c r="B6">
        <v>16</v>
      </c>
    </row>
    <row r="8" spans="1:3" x14ac:dyDescent="0.3">
      <c r="A8" s="41" t="s">
        <v>3</v>
      </c>
      <c r="B8" t="s">
        <v>33</v>
      </c>
      <c r="C8" t="s">
        <v>34</v>
      </c>
    </row>
    <row r="9" spans="1:3" x14ac:dyDescent="0.3">
      <c r="A9" s="41">
        <f>38095/B9</f>
        <v>668.33333333333337</v>
      </c>
      <c r="B9">
        <v>57</v>
      </c>
      <c r="C9">
        <f t="shared" ref="C9:C73" si="0">IF($B9&lt;=($B$2),6,IF($B9&gt;=($B$4*$B$6+$B$2),0,$B$4-TRUNC(($B9-$B$2)/$B$6)))</f>
        <v>6</v>
      </c>
    </row>
    <row r="10" spans="1:3" x14ac:dyDescent="0.3">
      <c r="A10" s="41">
        <f>38095/B10</f>
        <v>656.81034482758616</v>
      </c>
      <c r="B10">
        <v>58</v>
      </c>
      <c r="C10">
        <f t="shared" si="0"/>
        <v>6</v>
      </c>
    </row>
    <row r="11" spans="1:3" x14ac:dyDescent="0.3">
      <c r="A11" s="41">
        <f>38095/B11</f>
        <v>645.67796610169489</v>
      </c>
      <c r="B11">
        <v>59</v>
      </c>
      <c r="C11">
        <f t="shared" si="0"/>
        <v>6</v>
      </c>
    </row>
    <row r="12" spans="1:3" x14ac:dyDescent="0.3">
      <c r="A12" s="41">
        <f t="shared" ref="A12:A75" si="1">38095/B12</f>
        <v>634.91666666666663</v>
      </c>
      <c r="B12">
        <v>60</v>
      </c>
      <c r="C12">
        <f t="shared" si="0"/>
        <v>6</v>
      </c>
    </row>
    <row r="13" spans="1:3" x14ac:dyDescent="0.3">
      <c r="A13" s="41">
        <f t="shared" si="1"/>
        <v>624.50819672131149</v>
      </c>
      <c r="B13">
        <f>B12+1</f>
        <v>61</v>
      </c>
      <c r="C13">
        <f t="shared" si="0"/>
        <v>6</v>
      </c>
    </row>
    <row r="14" spans="1:3" x14ac:dyDescent="0.3">
      <c r="A14" s="41">
        <f t="shared" si="1"/>
        <v>614.43548387096769</v>
      </c>
      <c r="B14">
        <f t="shared" ref="B14:B77" si="2">B13+1</f>
        <v>62</v>
      </c>
      <c r="C14">
        <f t="shared" si="0"/>
        <v>6</v>
      </c>
    </row>
    <row r="15" spans="1:3" x14ac:dyDescent="0.3">
      <c r="A15" s="41">
        <f t="shared" si="1"/>
        <v>604.68253968253964</v>
      </c>
      <c r="B15">
        <f t="shared" si="2"/>
        <v>63</v>
      </c>
      <c r="C15">
        <f t="shared" si="0"/>
        <v>6</v>
      </c>
    </row>
    <row r="16" spans="1:3" x14ac:dyDescent="0.3">
      <c r="A16" s="41">
        <f t="shared" si="1"/>
        <v>595.234375</v>
      </c>
      <c r="B16">
        <f t="shared" si="2"/>
        <v>64</v>
      </c>
      <c r="C16">
        <f t="shared" si="0"/>
        <v>6</v>
      </c>
    </row>
    <row r="17" spans="1:3" x14ac:dyDescent="0.3">
      <c r="A17" s="41">
        <f t="shared" si="1"/>
        <v>586.07692307692309</v>
      </c>
      <c r="B17">
        <f t="shared" si="2"/>
        <v>65</v>
      </c>
      <c r="C17">
        <f t="shared" si="0"/>
        <v>6</v>
      </c>
    </row>
    <row r="18" spans="1:3" x14ac:dyDescent="0.3">
      <c r="A18" s="41">
        <f t="shared" si="1"/>
        <v>577.19696969696975</v>
      </c>
      <c r="B18">
        <f t="shared" si="2"/>
        <v>66</v>
      </c>
      <c r="C18">
        <f t="shared" si="0"/>
        <v>5</v>
      </c>
    </row>
    <row r="19" spans="1:3" x14ac:dyDescent="0.3">
      <c r="A19" s="41">
        <f t="shared" si="1"/>
        <v>568.58208955223881</v>
      </c>
      <c r="B19">
        <f t="shared" si="2"/>
        <v>67</v>
      </c>
      <c r="C19">
        <f t="shared" si="0"/>
        <v>5</v>
      </c>
    </row>
    <row r="20" spans="1:3" x14ac:dyDescent="0.3">
      <c r="A20" s="41">
        <f t="shared" si="1"/>
        <v>560.22058823529414</v>
      </c>
      <c r="B20">
        <f t="shared" si="2"/>
        <v>68</v>
      </c>
      <c r="C20">
        <f t="shared" si="0"/>
        <v>5</v>
      </c>
    </row>
    <row r="21" spans="1:3" x14ac:dyDescent="0.3">
      <c r="A21" s="41">
        <f t="shared" si="1"/>
        <v>552.10144927536237</v>
      </c>
      <c r="B21">
        <f t="shared" si="2"/>
        <v>69</v>
      </c>
      <c r="C21">
        <f t="shared" si="0"/>
        <v>5</v>
      </c>
    </row>
    <row r="22" spans="1:3" x14ac:dyDescent="0.3">
      <c r="A22" s="41">
        <f t="shared" si="1"/>
        <v>544.21428571428567</v>
      </c>
      <c r="B22">
        <f t="shared" si="2"/>
        <v>70</v>
      </c>
      <c r="C22">
        <f t="shared" si="0"/>
        <v>5</v>
      </c>
    </row>
    <row r="23" spans="1:3" x14ac:dyDescent="0.3">
      <c r="A23" s="41">
        <f t="shared" si="1"/>
        <v>536.54929577464793</v>
      </c>
      <c r="B23">
        <f t="shared" si="2"/>
        <v>71</v>
      </c>
      <c r="C23">
        <f t="shared" si="0"/>
        <v>5</v>
      </c>
    </row>
    <row r="24" spans="1:3" x14ac:dyDescent="0.3">
      <c r="A24" s="41">
        <f t="shared" si="1"/>
        <v>529.09722222222217</v>
      </c>
      <c r="B24">
        <f t="shared" si="2"/>
        <v>72</v>
      </c>
      <c r="C24">
        <f t="shared" si="0"/>
        <v>5</v>
      </c>
    </row>
    <row r="25" spans="1:3" x14ac:dyDescent="0.3">
      <c r="A25" s="41">
        <f t="shared" si="1"/>
        <v>521.84931506849318</v>
      </c>
      <c r="B25">
        <f t="shared" si="2"/>
        <v>73</v>
      </c>
      <c r="C25">
        <f t="shared" si="0"/>
        <v>5</v>
      </c>
    </row>
    <row r="26" spans="1:3" x14ac:dyDescent="0.3">
      <c r="A26" s="41">
        <f t="shared" si="1"/>
        <v>514.79729729729729</v>
      </c>
      <c r="B26">
        <f t="shared" si="2"/>
        <v>74</v>
      </c>
      <c r="C26">
        <f t="shared" si="0"/>
        <v>5</v>
      </c>
    </row>
    <row r="27" spans="1:3" x14ac:dyDescent="0.3">
      <c r="A27" s="41">
        <f t="shared" si="1"/>
        <v>507.93333333333334</v>
      </c>
      <c r="B27">
        <f t="shared" si="2"/>
        <v>75</v>
      </c>
      <c r="C27">
        <f t="shared" si="0"/>
        <v>5</v>
      </c>
    </row>
    <row r="28" spans="1:3" x14ac:dyDescent="0.3">
      <c r="A28" s="41">
        <f t="shared" si="1"/>
        <v>501.25</v>
      </c>
      <c r="B28">
        <f t="shared" si="2"/>
        <v>76</v>
      </c>
      <c r="C28">
        <f t="shared" si="0"/>
        <v>5</v>
      </c>
    </row>
    <row r="29" spans="1:3" x14ac:dyDescent="0.3">
      <c r="A29" s="41">
        <f t="shared" si="1"/>
        <v>494.74025974025972</v>
      </c>
      <c r="B29">
        <f t="shared" si="2"/>
        <v>77</v>
      </c>
      <c r="C29">
        <f t="shared" si="0"/>
        <v>5</v>
      </c>
    </row>
    <row r="30" spans="1:3" x14ac:dyDescent="0.3">
      <c r="A30" s="41">
        <f t="shared" si="1"/>
        <v>488.39743589743591</v>
      </c>
      <c r="B30">
        <f t="shared" si="2"/>
        <v>78</v>
      </c>
      <c r="C30">
        <f t="shared" si="0"/>
        <v>5</v>
      </c>
    </row>
    <row r="31" spans="1:3" x14ac:dyDescent="0.3">
      <c r="A31" s="41">
        <f t="shared" si="1"/>
        <v>482.21518987341773</v>
      </c>
      <c r="B31">
        <f t="shared" si="2"/>
        <v>79</v>
      </c>
      <c r="C31">
        <f t="shared" si="0"/>
        <v>5</v>
      </c>
    </row>
    <row r="32" spans="1:3" x14ac:dyDescent="0.3">
      <c r="A32" s="41">
        <f t="shared" si="1"/>
        <v>476.1875</v>
      </c>
      <c r="B32">
        <f t="shared" si="2"/>
        <v>80</v>
      </c>
      <c r="C32">
        <f t="shared" si="0"/>
        <v>5</v>
      </c>
    </row>
    <row r="33" spans="1:3" x14ac:dyDescent="0.3">
      <c r="A33" s="41">
        <f t="shared" si="1"/>
        <v>470.30864197530866</v>
      </c>
      <c r="B33">
        <f t="shared" si="2"/>
        <v>81</v>
      </c>
      <c r="C33">
        <f t="shared" si="0"/>
        <v>4</v>
      </c>
    </row>
    <row r="34" spans="1:3" x14ac:dyDescent="0.3">
      <c r="A34" s="41">
        <f t="shared" si="1"/>
        <v>464.57317073170731</v>
      </c>
      <c r="B34">
        <f t="shared" si="2"/>
        <v>82</v>
      </c>
      <c r="C34">
        <f t="shared" si="0"/>
        <v>4</v>
      </c>
    </row>
    <row r="35" spans="1:3" x14ac:dyDescent="0.3">
      <c r="A35" s="41">
        <f t="shared" si="1"/>
        <v>458.97590361445782</v>
      </c>
      <c r="B35">
        <f t="shared" si="2"/>
        <v>83</v>
      </c>
      <c r="C35">
        <f t="shared" si="0"/>
        <v>4</v>
      </c>
    </row>
    <row r="36" spans="1:3" x14ac:dyDescent="0.3">
      <c r="A36" s="41">
        <f t="shared" si="1"/>
        <v>453.51190476190476</v>
      </c>
      <c r="B36">
        <f t="shared" si="2"/>
        <v>84</v>
      </c>
      <c r="C36">
        <f t="shared" si="0"/>
        <v>4</v>
      </c>
    </row>
    <row r="37" spans="1:3" x14ac:dyDescent="0.3">
      <c r="A37" s="41">
        <f t="shared" si="1"/>
        <v>448.1764705882353</v>
      </c>
      <c r="B37">
        <f t="shared" si="2"/>
        <v>85</v>
      </c>
      <c r="C37">
        <f t="shared" si="0"/>
        <v>4</v>
      </c>
    </row>
    <row r="38" spans="1:3" x14ac:dyDescent="0.3">
      <c r="A38" s="41">
        <f t="shared" si="1"/>
        <v>442.96511627906978</v>
      </c>
      <c r="B38">
        <f t="shared" si="2"/>
        <v>86</v>
      </c>
      <c r="C38">
        <f t="shared" si="0"/>
        <v>4</v>
      </c>
    </row>
    <row r="39" spans="1:3" x14ac:dyDescent="0.3">
      <c r="A39" s="41">
        <f t="shared" si="1"/>
        <v>437.87356321839081</v>
      </c>
      <c r="B39">
        <f t="shared" si="2"/>
        <v>87</v>
      </c>
      <c r="C39">
        <f t="shared" si="0"/>
        <v>4</v>
      </c>
    </row>
    <row r="40" spans="1:3" x14ac:dyDescent="0.3">
      <c r="A40" s="41">
        <f t="shared" si="1"/>
        <v>432.89772727272725</v>
      </c>
      <c r="B40">
        <f t="shared" si="2"/>
        <v>88</v>
      </c>
      <c r="C40">
        <f t="shared" si="0"/>
        <v>4</v>
      </c>
    </row>
    <row r="41" spans="1:3" x14ac:dyDescent="0.3">
      <c r="A41" s="41">
        <f t="shared" si="1"/>
        <v>428.03370786516854</v>
      </c>
      <c r="B41">
        <f t="shared" si="2"/>
        <v>89</v>
      </c>
      <c r="C41">
        <f t="shared" si="0"/>
        <v>4</v>
      </c>
    </row>
    <row r="42" spans="1:3" x14ac:dyDescent="0.3">
      <c r="A42" s="41">
        <f t="shared" si="1"/>
        <v>423.27777777777777</v>
      </c>
      <c r="B42">
        <f t="shared" si="2"/>
        <v>90</v>
      </c>
      <c r="C42">
        <f t="shared" si="0"/>
        <v>4</v>
      </c>
    </row>
    <row r="43" spans="1:3" x14ac:dyDescent="0.3">
      <c r="A43" s="41">
        <f t="shared" si="1"/>
        <v>418.62637362637361</v>
      </c>
      <c r="B43">
        <f t="shared" si="2"/>
        <v>91</v>
      </c>
      <c r="C43">
        <f t="shared" si="0"/>
        <v>4</v>
      </c>
    </row>
    <row r="44" spans="1:3" x14ac:dyDescent="0.3">
      <c r="A44" s="41">
        <f t="shared" si="1"/>
        <v>414.07608695652175</v>
      </c>
      <c r="B44">
        <f t="shared" si="2"/>
        <v>92</v>
      </c>
      <c r="C44">
        <f t="shared" si="0"/>
        <v>4</v>
      </c>
    </row>
    <row r="45" spans="1:3" x14ac:dyDescent="0.3">
      <c r="A45" s="41">
        <f t="shared" si="1"/>
        <v>409.6236559139785</v>
      </c>
      <c r="B45">
        <f t="shared" si="2"/>
        <v>93</v>
      </c>
      <c r="C45">
        <f t="shared" si="0"/>
        <v>4</v>
      </c>
    </row>
    <row r="46" spans="1:3" x14ac:dyDescent="0.3">
      <c r="A46" s="41">
        <f t="shared" si="1"/>
        <v>405.2659574468085</v>
      </c>
      <c r="B46">
        <f t="shared" si="2"/>
        <v>94</v>
      </c>
      <c r="C46">
        <f t="shared" si="0"/>
        <v>4</v>
      </c>
    </row>
    <row r="47" spans="1:3" x14ac:dyDescent="0.3">
      <c r="A47" s="41">
        <f t="shared" si="1"/>
        <v>401</v>
      </c>
      <c r="B47">
        <f t="shared" si="2"/>
        <v>95</v>
      </c>
      <c r="C47">
        <f t="shared" si="0"/>
        <v>4</v>
      </c>
    </row>
    <row r="48" spans="1:3" x14ac:dyDescent="0.3">
      <c r="A48" s="41">
        <f t="shared" si="1"/>
        <v>396.82291666666669</v>
      </c>
      <c r="B48">
        <f t="shared" si="2"/>
        <v>96</v>
      </c>
      <c r="C48">
        <f t="shared" si="0"/>
        <v>4</v>
      </c>
    </row>
    <row r="49" spans="1:3" x14ac:dyDescent="0.3">
      <c r="A49" s="41">
        <f t="shared" si="1"/>
        <v>392.73195876288662</v>
      </c>
      <c r="B49">
        <f t="shared" si="2"/>
        <v>97</v>
      </c>
      <c r="C49">
        <f t="shared" si="0"/>
        <v>3</v>
      </c>
    </row>
    <row r="50" spans="1:3" x14ac:dyDescent="0.3">
      <c r="A50" s="41">
        <f t="shared" si="1"/>
        <v>388.72448979591837</v>
      </c>
      <c r="B50">
        <f t="shared" si="2"/>
        <v>98</v>
      </c>
      <c r="C50">
        <f t="shared" si="0"/>
        <v>3</v>
      </c>
    </row>
    <row r="51" spans="1:3" x14ac:dyDescent="0.3">
      <c r="A51" s="41">
        <f t="shared" si="1"/>
        <v>384.79797979797979</v>
      </c>
      <c r="B51">
        <f t="shared" si="2"/>
        <v>99</v>
      </c>
      <c r="C51">
        <f t="shared" si="0"/>
        <v>3</v>
      </c>
    </row>
    <row r="52" spans="1:3" x14ac:dyDescent="0.3">
      <c r="A52" s="41">
        <f t="shared" si="1"/>
        <v>380.95</v>
      </c>
      <c r="B52">
        <f t="shared" si="2"/>
        <v>100</v>
      </c>
      <c r="C52">
        <f t="shared" si="0"/>
        <v>3</v>
      </c>
    </row>
    <row r="53" spans="1:3" x14ac:dyDescent="0.3">
      <c r="A53" s="41">
        <f t="shared" si="1"/>
        <v>377.1782178217822</v>
      </c>
      <c r="B53">
        <f t="shared" si="2"/>
        <v>101</v>
      </c>
      <c r="C53">
        <f t="shared" si="0"/>
        <v>3</v>
      </c>
    </row>
    <row r="54" spans="1:3" x14ac:dyDescent="0.3">
      <c r="A54" s="41">
        <f t="shared" si="1"/>
        <v>373.48039215686276</v>
      </c>
      <c r="B54">
        <f t="shared" si="2"/>
        <v>102</v>
      </c>
      <c r="C54">
        <f t="shared" si="0"/>
        <v>3</v>
      </c>
    </row>
    <row r="55" spans="1:3" x14ac:dyDescent="0.3">
      <c r="A55" s="41">
        <f t="shared" si="1"/>
        <v>369.85436893203882</v>
      </c>
      <c r="B55">
        <f t="shared" si="2"/>
        <v>103</v>
      </c>
      <c r="C55">
        <f t="shared" si="0"/>
        <v>3</v>
      </c>
    </row>
    <row r="56" spans="1:3" x14ac:dyDescent="0.3">
      <c r="A56" s="41">
        <f t="shared" si="1"/>
        <v>366.29807692307691</v>
      </c>
      <c r="B56">
        <f t="shared" si="2"/>
        <v>104</v>
      </c>
      <c r="C56">
        <f t="shared" si="0"/>
        <v>3</v>
      </c>
    </row>
    <row r="57" spans="1:3" x14ac:dyDescent="0.3">
      <c r="A57" s="41">
        <f t="shared" si="1"/>
        <v>362.8095238095238</v>
      </c>
      <c r="B57">
        <f t="shared" si="2"/>
        <v>105</v>
      </c>
      <c r="C57">
        <f t="shared" si="0"/>
        <v>3</v>
      </c>
    </row>
    <row r="58" spans="1:3" x14ac:dyDescent="0.3">
      <c r="A58" s="41">
        <f t="shared" si="1"/>
        <v>359.38679245283021</v>
      </c>
      <c r="B58">
        <f t="shared" si="2"/>
        <v>106</v>
      </c>
      <c r="C58">
        <f t="shared" si="0"/>
        <v>3</v>
      </c>
    </row>
    <row r="59" spans="1:3" x14ac:dyDescent="0.3">
      <c r="A59" s="41">
        <f t="shared" si="1"/>
        <v>356.02803738317755</v>
      </c>
      <c r="B59">
        <f t="shared" si="2"/>
        <v>107</v>
      </c>
      <c r="C59">
        <f t="shared" si="0"/>
        <v>3</v>
      </c>
    </row>
    <row r="60" spans="1:3" x14ac:dyDescent="0.3">
      <c r="A60" s="41">
        <f t="shared" si="1"/>
        <v>352.73148148148147</v>
      </c>
      <c r="B60">
        <f t="shared" si="2"/>
        <v>108</v>
      </c>
      <c r="C60">
        <f t="shared" si="0"/>
        <v>3</v>
      </c>
    </row>
    <row r="61" spans="1:3" x14ac:dyDescent="0.3">
      <c r="A61" s="41">
        <f t="shared" si="1"/>
        <v>349.49541284403671</v>
      </c>
      <c r="B61">
        <f t="shared" si="2"/>
        <v>109</v>
      </c>
      <c r="C61">
        <f t="shared" si="0"/>
        <v>3</v>
      </c>
    </row>
    <row r="62" spans="1:3" x14ac:dyDescent="0.3">
      <c r="A62" s="41">
        <f t="shared" si="1"/>
        <v>346.31818181818181</v>
      </c>
      <c r="B62">
        <f t="shared" si="2"/>
        <v>110</v>
      </c>
      <c r="C62">
        <f t="shared" si="0"/>
        <v>3</v>
      </c>
    </row>
    <row r="63" spans="1:3" x14ac:dyDescent="0.3">
      <c r="A63" s="41">
        <f t="shared" si="1"/>
        <v>343.19819819819821</v>
      </c>
      <c r="B63">
        <f t="shared" si="2"/>
        <v>111</v>
      </c>
      <c r="C63">
        <f t="shared" si="0"/>
        <v>3</v>
      </c>
    </row>
    <row r="64" spans="1:3" x14ac:dyDescent="0.3">
      <c r="A64" s="41">
        <f t="shared" si="1"/>
        <v>340.13392857142856</v>
      </c>
      <c r="B64">
        <f t="shared" si="2"/>
        <v>112</v>
      </c>
      <c r="C64">
        <f t="shared" si="0"/>
        <v>3</v>
      </c>
    </row>
    <row r="65" spans="1:3" x14ac:dyDescent="0.3">
      <c r="A65" s="41">
        <f t="shared" si="1"/>
        <v>337.12389380530976</v>
      </c>
      <c r="B65">
        <f t="shared" si="2"/>
        <v>113</v>
      </c>
      <c r="C65">
        <f t="shared" si="0"/>
        <v>2</v>
      </c>
    </row>
    <row r="66" spans="1:3" x14ac:dyDescent="0.3">
      <c r="A66" s="41">
        <f t="shared" si="1"/>
        <v>334.16666666666669</v>
      </c>
      <c r="B66">
        <f t="shared" si="2"/>
        <v>114</v>
      </c>
      <c r="C66">
        <f t="shared" si="0"/>
        <v>2</v>
      </c>
    </row>
    <row r="67" spans="1:3" x14ac:dyDescent="0.3">
      <c r="A67" s="41">
        <f t="shared" si="1"/>
        <v>331.26086956521738</v>
      </c>
      <c r="B67">
        <f t="shared" si="2"/>
        <v>115</v>
      </c>
      <c r="C67">
        <f t="shared" si="0"/>
        <v>2</v>
      </c>
    </row>
    <row r="68" spans="1:3" x14ac:dyDescent="0.3">
      <c r="A68" s="41">
        <f t="shared" si="1"/>
        <v>328.40517241379308</v>
      </c>
      <c r="B68">
        <f t="shared" si="2"/>
        <v>116</v>
      </c>
      <c r="C68">
        <f t="shared" si="0"/>
        <v>2</v>
      </c>
    </row>
    <row r="69" spans="1:3" x14ac:dyDescent="0.3">
      <c r="A69" s="41">
        <f t="shared" si="1"/>
        <v>325.59829059829059</v>
      </c>
      <c r="B69">
        <f t="shared" si="2"/>
        <v>117</v>
      </c>
      <c r="C69">
        <f t="shared" si="0"/>
        <v>2</v>
      </c>
    </row>
    <row r="70" spans="1:3" x14ac:dyDescent="0.3">
      <c r="A70" s="41">
        <f t="shared" si="1"/>
        <v>322.83898305084745</v>
      </c>
      <c r="B70">
        <f t="shared" si="2"/>
        <v>118</v>
      </c>
      <c r="C70">
        <f t="shared" si="0"/>
        <v>2</v>
      </c>
    </row>
    <row r="71" spans="1:3" x14ac:dyDescent="0.3">
      <c r="A71" s="41">
        <f t="shared" si="1"/>
        <v>320.12605042016804</v>
      </c>
      <c r="B71">
        <f t="shared" si="2"/>
        <v>119</v>
      </c>
      <c r="C71">
        <f t="shared" si="0"/>
        <v>2</v>
      </c>
    </row>
    <row r="72" spans="1:3" x14ac:dyDescent="0.3">
      <c r="A72" s="41">
        <f t="shared" si="1"/>
        <v>317.45833333333331</v>
      </c>
      <c r="B72">
        <f t="shared" si="2"/>
        <v>120</v>
      </c>
      <c r="C72">
        <f t="shared" si="0"/>
        <v>2</v>
      </c>
    </row>
    <row r="73" spans="1:3" x14ac:dyDescent="0.3">
      <c r="A73" s="41">
        <f t="shared" si="1"/>
        <v>314.83471074380168</v>
      </c>
      <c r="B73">
        <f t="shared" si="2"/>
        <v>121</v>
      </c>
      <c r="C73">
        <f t="shared" si="0"/>
        <v>2</v>
      </c>
    </row>
    <row r="74" spans="1:3" x14ac:dyDescent="0.3">
      <c r="A74" s="41">
        <f t="shared" si="1"/>
        <v>312.25409836065575</v>
      </c>
      <c r="B74">
        <f t="shared" si="2"/>
        <v>122</v>
      </c>
      <c r="C74">
        <f t="shared" ref="C74:C137" si="3">IF($B74&lt;=($B$2),6,IF($B74&gt;=($B$4*$B$6+$B$2),0,$B$4-TRUNC(($B74-$B$2)/$B$6)))</f>
        <v>2</v>
      </c>
    </row>
    <row r="75" spans="1:3" x14ac:dyDescent="0.3">
      <c r="A75" s="41">
        <f t="shared" si="1"/>
        <v>309.71544715447152</v>
      </c>
      <c r="B75">
        <f t="shared" si="2"/>
        <v>123</v>
      </c>
      <c r="C75">
        <f t="shared" si="3"/>
        <v>2</v>
      </c>
    </row>
    <row r="76" spans="1:3" x14ac:dyDescent="0.3">
      <c r="A76" s="41">
        <f t="shared" ref="A76:A139" si="4">38095/B76</f>
        <v>307.21774193548384</v>
      </c>
      <c r="B76">
        <f t="shared" si="2"/>
        <v>124</v>
      </c>
      <c r="C76">
        <f t="shared" si="3"/>
        <v>2</v>
      </c>
    </row>
    <row r="77" spans="1:3" x14ac:dyDescent="0.3">
      <c r="A77" s="41">
        <f t="shared" si="4"/>
        <v>304.76</v>
      </c>
      <c r="B77">
        <f t="shared" si="2"/>
        <v>125</v>
      </c>
      <c r="C77">
        <f t="shared" si="3"/>
        <v>2</v>
      </c>
    </row>
    <row r="78" spans="1:3" x14ac:dyDescent="0.3">
      <c r="A78" s="41">
        <f t="shared" si="4"/>
        <v>302.34126984126982</v>
      </c>
      <c r="B78">
        <f t="shared" ref="B78:B141" si="5">B77+1</f>
        <v>126</v>
      </c>
      <c r="C78">
        <f t="shared" si="3"/>
        <v>2</v>
      </c>
    </row>
    <row r="79" spans="1:3" x14ac:dyDescent="0.3">
      <c r="A79" s="41">
        <f t="shared" si="4"/>
        <v>299.96062992125985</v>
      </c>
      <c r="B79">
        <f t="shared" si="5"/>
        <v>127</v>
      </c>
      <c r="C79">
        <f t="shared" si="3"/>
        <v>2</v>
      </c>
    </row>
    <row r="80" spans="1:3" x14ac:dyDescent="0.3">
      <c r="A80" s="41">
        <f t="shared" si="4"/>
        <v>297.6171875</v>
      </c>
      <c r="B80">
        <f t="shared" si="5"/>
        <v>128</v>
      </c>
      <c r="C80">
        <f t="shared" si="3"/>
        <v>2</v>
      </c>
    </row>
    <row r="81" spans="1:3" x14ac:dyDescent="0.3">
      <c r="A81" s="41">
        <f t="shared" si="4"/>
        <v>295.31007751937983</v>
      </c>
      <c r="B81">
        <f t="shared" si="5"/>
        <v>129</v>
      </c>
      <c r="C81">
        <f t="shared" si="3"/>
        <v>1</v>
      </c>
    </row>
    <row r="82" spans="1:3" x14ac:dyDescent="0.3">
      <c r="A82" s="41">
        <f t="shared" si="4"/>
        <v>293.03846153846155</v>
      </c>
      <c r="B82">
        <f t="shared" si="5"/>
        <v>130</v>
      </c>
      <c r="C82">
        <f t="shared" si="3"/>
        <v>1</v>
      </c>
    </row>
    <row r="83" spans="1:3" x14ac:dyDescent="0.3">
      <c r="A83" s="41">
        <f t="shared" si="4"/>
        <v>290.80152671755724</v>
      </c>
      <c r="B83">
        <f t="shared" si="5"/>
        <v>131</v>
      </c>
      <c r="C83">
        <f t="shared" si="3"/>
        <v>1</v>
      </c>
    </row>
    <row r="84" spans="1:3" x14ac:dyDescent="0.3">
      <c r="A84" s="41">
        <f t="shared" si="4"/>
        <v>288.59848484848487</v>
      </c>
      <c r="B84">
        <f t="shared" si="5"/>
        <v>132</v>
      </c>
      <c r="C84">
        <f t="shared" si="3"/>
        <v>1</v>
      </c>
    </row>
    <row r="85" spans="1:3" x14ac:dyDescent="0.3">
      <c r="A85" s="41">
        <f t="shared" si="4"/>
        <v>286.42857142857144</v>
      </c>
      <c r="B85">
        <f t="shared" si="5"/>
        <v>133</v>
      </c>
      <c r="C85">
        <f t="shared" si="3"/>
        <v>1</v>
      </c>
    </row>
    <row r="86" spans="1:3" x14ac:dyDescent="0.3">
      <c r="A86" s="41">
        <f t="shared" si="4"/>
        <v>284.29104477611941</v>
      </c>
      <c r="B86">
        <f t="shared" si="5"/>
        <v>134</v>
      </c>
      <c r="C86">
        <f t="shared" si="3"/>
        <v>1</v>
      </c>
    </row>
    <row r="87" spans="1:3" x14ac:dyDescent="0.3">
      <c r="A87" s="41">
        <f t="shared" si="4"/>
        <v>282.18518518518516</v>
      </c>
      <c r="B87">
        <f t="shared" si="5"/>
        <v>135</v>
      </c>
      <c r="C87">
        <f t="shared" si="3"/>
        <v>1</v>
      </c>
    </row>
    <row r="88" spans="1:3" x14ac:dyDescent="0.3">
      <c r="A88" s="41">
        <f t="shared" si="4"/>
        <v>280.11029411764707</v>
      </c>
      <c r="B88">
        <f t="shared" si="5"/>
        <v>136</v>
      </c>
      <c r="C88">
        <f t="shared" si="3"/>
        <v>1</v>
      </c>
    </row>
    <row r="89" spans="1:3" x14ac:dyDescent="0.3">
      <c r="A89" s="41">
        <f t="shared" si="4"/>
        <v>278.06569343065695</v>
      </c>
      <c r="B89">
        <f t="shared" si="5"/>
        <v>137</v>
      </c>
      <c r="C89">
        <f t="shared" si="3"/>
        <v>1</v>
      </c>
    </row>
    <row r="90" spans="1:3" x14ac:dyDescent="0.3">
      <c r="A90" s="41">
        <f t="shared" si="4"/>
        <v>276.05072463768118</v>
      </c>
      <c r="B90">
        <f t="shared" si="5"/>
        <v>138</v>
      </c>
      <c r="C90">
        <f t="shared" si="3"/>
        <v>1</v>
      </c>
    </row>
    <row r="91" spans="1:3" x14ac:dyDescent="0.3">
      <c r="A91" s="41">
        <f t="shared" si="4"/>
        <v>274.06474820143887</v>
      </c>
      <c r="B91">
        <f t="shared" si="5"/>
        <v>139</v>
      </c>
      <c r="C91">
        <f t="shared" si="3"/>
        <v>1</v>
      </c>
    </row>
    <row r="92" spans="1:3" x14ac:dyDescent="0.3">
      <c r="A92" s="41">
        <f t="shared" si="4"/>
        <v>272.10714285714283</v>
      </c>
      <c r="B92">
        <f t="shared" si="5"/>
        <v>140</v>
      </c>
      <c r="C92">
        <f t="shared" si="3"/>
        <v>1</v>
      </c>
    </row>
    <row r="93" spans="1:3" x14ac:dyDescent="0.3">
      <c r="A93" s="41">
        <f t="shared" si="4"/>
        <v>270.17730496453902</v>
      </c>
      <c r="B93">
        <f t="shared" si="5"/>
        <v>141</v>
      </c>
      <c r="C93">
        <f t="shared" si="3"/>
        <v>1</v>
      </c>
    </row>
    <row r="94" spans="1:3" x14ac:dyDescent="0.3">
      <c r="A94" s="41">
        <f t="shared" si="4"/>
        <v>268.27464788732397</v>
      </c>
      <c r="B94">
        <f t="shared" si="5"/>
        <v>142</v>
      </c>
      <c r="C94">
        <f t="shared" si="3"/>
        <v>1</v>
      </c>
    </row>
    <row r="95" spans="1:3" x14ac:dyDescent="0.3">
      <c r="A95" s="41">
        <f t="shared" si="4"/>
        <v>266.39860139860139</v>
      </c>
      <c r="B95">
        <f t="shared" si="5"/>
        <v>143</v>
      </c>
      <c r="C95">
        <f t="shared" si="3"/>
        <v>1</v>
      </c>
    </row>
    <row r="96" spans="1:3" x14ac:dyDescent="0.3">
      <c r="A96" s="41">
        <f t="shared" si="4"/>
        <v>264.54861111111109</v>
      </c>
      <c r="B96">
        <f t="shared" si="5"/>
        <v>144</v>
      </c>
      <c r="C96">
        <f t="shared" si="3"/>
        <v>1</v>
      </c>
    </row>
    <row r="97" spans="1:3" x14ac:dyDescent="0.3">
      <c r="A97" s="41">
        <f t="shared" si="4"/>
        <v>262.72413793103448</v>
      </c>
      <c r="B97">
        <f t="shared" si="5"/>
        <v>145</v>
      </c>
      <c r="C97">
        <f t="shared" si="3"/>
        <v>0</v>
      </c>
    </row>
    <row r="98" spans="1:3" x14ac:dyDescent="0.3">
      <c r="A98" s="41">
        <f t="shared" si="4"/>
        <v>260.92465753424659</v>
      </c>
      <c r="B98">
        <f t="shared" si="5"/>
        <v>146</v>
      </c>
      <c r="C98">
        <f t="shared" si="3"/>
        <v>0</v>
      </c>
    </row>
    <row r="99" spans="1:3" x14ac:dyDescent="0.3">
      <c r="A99" s="41">
        <f t="shared" si="4"/>
        <v>259.1496598639456</v>
      </c>
      <c r="B99">
        <f t="shared" si="5"/>
        <v>147</v>
      </c>
      <c r="C99">
        <f t="shared" si="3"/>
        <v>0</v>
      </c>
    </row>
    <row r="100" spans="1:3" x14ac:dyDescent="0.3">
      <c r="A100" s="41">
        <f t="shared" si="4"/>
        <v>257.39864864864865</v>
      </c>
      <c r="B100">
        <f t="shared" si="5"/>
        <v>148</v>
      </c>
      <c r="C100">
        <f t="shared" si="3"/>
        <v>0</v>
      </c>
    </row>
    <row r="101" spans="1:3" x14ac:dyDescent="0.3">
      <c r="A101" s="41">
        <f t="shared" si="4"/>
        <v>255.67114093959731</v>
      </c>
      <c r="B101">
        <f t="shared" si="5"/>
        <v>149</v>
      </c>
      <c r="C101">
        <f t="shared" si="3"/>
        <v>0</v>
      </c>
    </row>
    <row r="102" spans="1:3" x14ac:dyDescent="0.3">
      <c r="A102" s="41">
        <f t="shared" si="4"/>
        <v>253.96666666666667</v>
      </c>
      <c r="B102">
        <f t="shared" si="5"/>
        <v>150</v>
      </c>
      <c r="C102">
        <f t="shared" si="3"/>
        <v>0</v>
      </c>
    </row>
    <row r="103" spans="1:3" x14ac:dyDescent="0.3">
      <c r="A103" s="41">
        <f t="shared" si="4"/>
        <v>252.28476821192052</v>
      </c>
      <c r="B103">
        <f t="shared" si="5"/>
        <v>151</v>
      </c>
      <c r="C103">
        <f t="shared" si="3"/>
        <v>0</v>
      </c>
    </row>
    <row r="104" spans="1:3" x14ac:dyDescent="0.3">
      <c r="A104" s="41">
        <f t="shared" si="4"/>
        <v>250.625</v>
      </c>
      <c r="B104">
        <f t="shared" si="5"/>
        <v>152</v>
      </c>
      <c r="C104">
        <f t="shared" si="3"/>
        <v>0</v>
      </c>
    </row>
    <row r="105" spans="1:3" x14ac:dyDescent="0.3">
      <c r="A105" s="41">
        <f t="shared" si="4"/>
        <v>248.98692810457516</v>
      </c>
      <c r="B105">
        <f t="shared" si="5"/>
        <v>153</v>
      </c>
      <c r="C105">
        <f t="shared" si="3"/>
        <v>0</v>
      </c>
    </row>
    <row r="106" spans="1:3" x14ac:dyDescent="0.3">
      <c r="A106" s="41">
        <f t="shared" si="4"/>
        <v>247.37012987012986</v>
      </c>
      <c r="B106">
        <f t="shared" si="5"/>
        <v>154</v>
      </c>
      <c r="C106">
        <f t="shared" si="3"/>
        <v>0</v>
      </c>
    </row>
    <row r="107" spans="1:3" x14ac:dyDescent="0.3">
      <c r="A107" s="41">
        <f t="shared" si="4"/>
        <v>245.7741935483871</v>
      </c>
      <c r="B107">
        <f t="shared" si="5"/>
        <v>155</v>
      </c>
      <c r="C107">
        <f t="shared" si="3"/>
        <v>0</v>
      </c>
    </row>
    <row r="108" spans="1:3" x14ac:dyDescent="0.3">
      <c r="A108" s="41">
        <f t="shared" si="4"/>
        <v>244.19871794871796</v>
      </c>
      <c r="B108">
        <f t="shared" si="5"/>
        <v>156</v>
      </c>
      <c r="C108">
        <f t="shared" si="3"/>
        <v>0</v>
      </c>
    </row>
    <row r="109" spans="1:3" x14ac:dyDescent="0.3">
      <c r="A109" s="41">
        <f t="shared" si="4"/>
        <v>242.64331210191082</v>
      </c>
      <c r="B109">
        <f t="shared" si="5"/>
        <v>157</v>
      </c>
      <c r="C109">
        <f t="shared" si="3"/>
        <v>0</v>
      </c>
    </row>
    <row r="110" spans="1:3" x14ac:dyDescent="0.3">
      <c r="A110" s="41">
        <f t="shared" si="4"/>
        <v>241.10759493670886</v>
      </c>
      <c r="B110">
        <f t="shared" si="5"/>
        <v>158</v>
      </c>
      <c r="C110">
        <f t="shared" si="3"/>
        <v>0</v>
      </c>
    </row>
    <row r="111" spans="1:3" x14ac:dyDescent="0.3">
      <c r="A111" s="41">
        <f t="shared" si="4"/>
        <v>239.59119496855345</v>
      </c>
      <c r="B111">
        <f t="shared" si="5"/>
        <v>159</v>
      </c>
      <c r="C111">
        <f t="shared" si="3"/>
        <v>0</v>
      </c>
    </row>
    <row r="112" spans="1:3" x14ac:dyDescent="0.3">
      <c r="A112" s="41">
        <f t="shared" si="4"/>
        <v>238.09375</v>
      </c>
      <c r="B112">
        <f t="shared" si="5"/>
        <v>160</v>
      </c>
      <c r="C112">
        <f t="shared" si="3"/>
        <v>0</v>
      </c>
    </row>
    <row r="113" spans="1:3" x14ac:dyDescent="0.3">
      <c r="A113" s="41">
        <f t="shared" si="4"/>
        <v>236.61490683229815</v>
      </c>
      <c r="B113">
        <f t="shared" si="5"/>
        <v>161</v>
      </c>
      <c r="C113">
        <f t="shared" si="3"/>
        <v>0</v>
      </c>
    </row>
    <row r="114" spans="1:3" x14ac:dyDescent="0.3">
      <c r="A114" s="41">
        <f t="shared" si="4"/>
        <v>235.15432098765433</v>
      </c>
      <c r="B114">
        <f t="shared" si="5"/>
        <v>162</v>
      </c>
      <c r="C114">
        <f t="shared" si="3"/>
        <v>0</v>
      </c>
    </row>
    <row r="115" spans="1:3" x14ac:dyDescent="0.3">
      <c r="A115" s="41">
        <f t="shared" si="4"/>
        <v>233.71165644171779</v>
      </c>
      <c r="B115">
        <f t="shared" si="5"/>
        <v>163</v>
      </c>
      <c r="C115">
        <f t="shared" si="3"/>
        <v>0</v>
      </c>
    </row>
    <row r="116" spans="1:3" x14ac:dyDescent="0.3">
      <c r="A116" s="41">
        <f t="shared" si="4"/>
        <v>232.28658536585365</v>
      </c>
      <c r="B116">
        <f t="shared" si="5"/>
        <v>164</v>
      </c>
      <c r="C116">
        <f t="shared" si="3"/>
        <v>0</v>
      </c>
    </row>
    <row r="117" spans="1:3" x14ac:dyDescent="0.3">
      <c r="A117" s="41">
        <f t="shared" si="4"/>
        <v>230.87878787878788</v>
      </c>
      <c r="B117">
        <f t="shared" si="5"/>
        <v>165</v>
      </c>
      <c r="C117">
        <f t="shared" si="3"/>
        <v>0</v>
      </c>
    </row>
    <row r="118" spans="1:3" x14ac:dyDescent="0.3">
      <c r="A118" s="41">
        <f t="shared" si="4"/>
        <v>229.48795180722891</v>
      </c>
      <c r="B118">
        <f t="shared" si="5"/>
        <v>166</v>
      </c>
      <c r="C118">
        <f t="shared" si="3"/>
        <v>0</v>
      </c>
    </row>
    <row r="119" spans="1:3" x14ac:dyDescent="0.3">
      <c r="A119" s="41">
        <f t="shared" si="4"/>
        <v>228.11377245508982</v>
      </c>
      <c r="B119">
        <f t="shared" si="5"/>
        <v>167</v>
      </c>
      <c r="C119">
        <f t="shared" si="3"/>
        <v>0</v>
      </c>
    </row>
    <row r="120" spans="1:3" x14ac:dyDescent="0.3">
      <c r="A120" s="41">
        <f t="shared" si="4"/>
        <v>226.75595238095238</v>
      </c>
      <c r="B120">
        <f t="shared" si="5"/>
        <v>168</v>
      </c>
      <c r="C120">
        <f t="shared" si="3"/>
        <v>0</v>
      </c>
    </row>
    <row r="121" spans="1:3" x14ac:dyDescent="0.3">
      <c r="A121" s="41">
        <f t="shared" si="4"/>
        <v>225.41420118343194</v>
      </c>
      <c r="B121">
        <f t="shared" si="5"/>
        <v>169</v>
      </c>
      <c r="C121">
        <f t="shared" si="3"/>
        <v>0</v>
      </c>
    </row>
    <row r="122" spans="1:3" x14ac:dyDescent="0.3">
      <c r="A122" s="41">
        <f t="shared" si="4"/>
        <v>224.08823529411765</v>
      </c>
      <c r="B122">
        <f t="shared" si="5"/>
        <v>170</v>
      </c>
      <c r="C122">
        <f t="shared" si="3"/>
        <v>0</v>
      </c>
    </row>
    <row r="123" spans="1:3" x14ac:dyDescent="0.3">
      <c r="A123" s="41">
        <f t="shared" si="4"/>
        <v>222.77777777777777</v>
      </c>
      <c r="B123">
        <f t="shared" si="5"/>
        <v>171</v>
      </c>
      <c r="C123">
        <f t="shared" si="3"/>
        <v>0</v>
      </c>
    </row>
    <row r="124" spans="1:3" x14ac:dyDescent="0.3">
      <c r="A124" s="41">
        <f t="shared" si="4"/>
        <v>221.48255813953489</v>
      </c>
      <c r="B124">
        <f t="shared" si="5"/>
        <v>172</v>
      </c>
      <c r="C124">
        <f t="shared" si="3"/>
        <v>0</v>
      </c>
    </row>
    <row r="125" spans="1:3" x14ac:dyDescent="0.3">
      <c r="A125" s="41">
        <f t="shared" si="4"/>
        <v>220.20231213872833</v>
      </c>
      <c r="B125">
        <f t="shared" si="5"/>
        <v>173</v>
      </c>
      <c r="C125">
        <f t="shared" si="3"/>
        <v>0</v>
      </c>
    </row>
    <row r="126" spans="1:3" x14ac:dyDescent="0.3">
      <c r="A126" s="41">
        <f t="shared" si="4"/>
        <v>218.93678160919541</v>
      </c>
      <c r="B126">
        <f t="shared" si="5"/>
        <v>174</v>
      </c>
      <c r="C126">
        <f t="shared" si="3"/>
        <v>0</v>
      </c>
    </row>
    <row r="127" spans="1:3" x14ac:dyDescent="0.3">
      <c r="A127" s="41">
        <f t="shared" si="4"/>
        <v>217.68571428571428</v>
      </c>
      <c r="B127">
        <f t="shared" si="5"/>
        <v>175</v>
      </c>
      <c r="C127">
        <f t="shared" si="3"/>
        <v>0</v>
      </c>
    </row>
    <row r="128" spans="1:3" x14ac:dyDescent="0.3">
      <c r="A128" s="41">
        <f t="shared" si="4"/>
        <v>216.44886363636363</v>
      </c>
      <c r="B128">
        <f t="shared" si="5"/>
        <v>176</v>
      </c>
      <c r="C128">
        <f t="shared" si="3"/>
        <v>0</v>
      </c>
    </row>
    <row r="129" spans="1:3" x14ac:dyDescent="0.3">
      <c r="A129" s="41">
        <f t="shared" si="4"/>
        <v>215.22598870056498</v>
      </c>
      <c r="B129">
        <f t="shared" si="5"/>
        <v>177</v>
      </c>
      <c r="C129">
        <f t="shared" si="3"/>
        <v>0</v>
      </c>
    </row>
    <row r="130" spans="1:3" x14ac:dyDescent="0.3">
      <c r="A130" s="41">
        <f t="shared" si="4"/>
        <v>214.01685393258427</v>
      </c>
      <c r="B130">
        <f t="shared" si="5"/>
        <v>178</v>
      </c>
      <c r="C130">
        <f t="shared" si="3"/>
        <v>0</v>
      </c>
    </row>
    <row r="131" spans="1:3" x14ac:dyDescent="0.3">
      <c r="A131" s="41">
        <f t="shared" si="4"/>
        <v>212.82122905027933</v>
      </c>
      <c r="B131">
        <f t="shared" si="5"/>
        <v>179</v>
      </c>
      <c r="C131">
        <f t="shared" si="3"/>
        <v>0</v>
      </c>
    </row>
    <row r="132" spans="1:3" x14ac:dyDescent="0.3">
      <c r="A132" s="41">
        <f t="shared" si="4"/>
        <v>211.63888888888889</v>
      </c>
      <c r="B132">
        <f t="shared" si="5"/>
        <v>180</v>
      </c>
      <c r="C132">
        <f t="shared" si="3"/>
        <v>0</v>
      </c>
    </row>
    <row r="133" spans="1:3" x14ac:dyDescent="0.3">
      <c r="A133" s="41">
        <f t="shared" si="4"/>
        <v>210.46961325966851</v>
      </c>
      <c r="B133">
        <f t="shared" si="5"/>
        <v>181</v>
      </c>
      <c r="C133">
        <f t="shared" si="3"/>
        <v>0</v>
      </c>
    </row>
    <row r="134" spans="1:3" x14ac:dyDescent="0.3">
      <c r="A134" s="41">
        <f t="shared" si="4"/>
        <v>209.3131868131868</v>
      </c>
      <c r="B134">
        <f t="shared" si="5"/>
        <v>182</v>
      </c>
      <c r="C134">
        <f t="shared" si="3"/>
        <v>0</v>
      </c>
    </row>
    <row r="135" spans="1:3" x14ac:dyDescent="0.3">
      <c r="A135" s="41">
        <f t="shared" si="4"/>
        <v>208.16939890710381</v>
      </c>
      <c r="B135">
        <f t="shared" si="5"/>
        <v>183</v>
      </c>
      <c r="C135">
        <f t="shared" si="3"/>
        <v>0</v>
      </c>
    </row>
    <row r="136" spans="1:3" x14ac:dyDescent="0.3">
      <c r="A136" s="41">
        <f t="shared" si="4"/>
        <v>207.03804347826087</v>
      </c>
      <c r="B136">
        <f t="shared" si="5"/>
        <v>184</v>
      </c>
      <c r="C136">
        <f t="shared" si="3"/>
        <v>0</v>
      </c>
    </row>
    <row r="137" spans="1:3" x14ac:dyDescent="0.3">
      <c r="A137" s="41">
        <f t="shared" si="4"/>
        <v>205.91891891891891</v>
      </c>
      <c r="B137">
        <f t="shared" si="5"/>
        <v>185</v>
      </c>
      <c r="C137">
        <f t="shared" si="3"/>
        <v>0</v>
      </c>
    </row>
    <row r="138" spans="1:3" x14ac:dyDescent="0.3">
      <c r="A138" s="41">
        <f t="shared" si="4"/>
        <v>204.81182795698925</v>
      </c>
      <c r="B138">
        <f t="shared" si="5"/>
        <v>186</v>
      </c>
      <c r="C138">
        <f t="shared" ref="C138:C201" si="6">IF($B138&lt;=($B$2),6,IF($B138&gt;=($B$4*$B$6+$B$2),0,$B$4-TRUNC(($B138-$B$2)/$B$6)))</f>
        <v>0</v>
      </c>
    </row>
    <row r="139" spans="1:3" x14ac:dyDescent="0.3">
      <c r="A139" s="41">
        <f t="shared" si="4"/>
        <v>203.71657754010695</v>
      </c>
      <c r="B139">
        <f t="shared" si="5"/>
        <v>187</v>
      </c>
      <c r="C139">
        <f t="shared" si="6"/>
        <v>0</v>
      </c>
    </row>
    <row r="140" spans="1:3" x14ac:dyDescent="0.3">
      <c r="A140" s="41">
        <f t="shared" ref="A140:A203" si="7">38095/B140</f>
        <v>202.63297872340425</v>
      </c>
      <c r="B140">
        <f t="shared" si="5"/>
        <v>188</v>
      </c>
      <c r="C140">
        <f t="shared" si="6"/>
        <v>0</v>
      </c>
    </row>
    <row r="141" spans="1:3" x14ac:dyDescent="0.3">
      <c r="A141" s="41">
        <f t="shared" si="7"/>
        <v>201.56084656084656</v>
      </c>
      <c r="B141">
        <f t="shared" si="5"/>
        <v>189</v>
      </c>
      <c r="C141">
        <f t="shared" si="6"/>
        <v>0</v>
      </c>
    </row>
    <row r="142" spans="1:3" x14ac:dyDescent="0.3">
      <c r="A142" s="41">
        <f t="shared" si="7"/>
        <v>200.5</v>
      </c>
      <c r="B142">
        <f t="shared" ref="B142:B205" si="8">B141+1</f>
        <v>190</v>
      </c>
      <c r="C142">
        <f t="shared" si="6"/>
        <v>0</v>
      </c>
    </row>
    <row r="143" spans="1:3" x14ac:dyDescent="0.3">
      <c r="A143" s="41">
        <f t="shared" si="7"/>
        <v>199.45026178010471</v>
      </c>
      <c r="B143">
        <f t="shared" si="8"/>
        <v>191</v>
      </c>
      <c r="C143">
        <f t="shared" si="6"/>
        <v>0</v>
      </c>
    </row>
    <row r="144" spans="1:3" x14ac:dyDescent="0.3">
      <c r="A144" s="41">
        <f t="shared" si="7"/>
        <v>198.41145833333334</v>
      </c>
      <c r="B144">
        <f t="shared" si="8"/>
        <v>192</v>
      </c>
      <c r="C144">
        <f t="shared" si="6"/>
        <v>0</v>
      </c>
    </row>
    <row r="145" spans="1:3" x14ac:dyDescent="0.3">
      <c r="A145" s="41">
        <f t="shared" si="7"/>
        <v>197.38341968911917</v>
      </c>
      <c r="B145">
        <f t="shared" si="8"/>
        <v>193</v>
      </c>
      <c r="C145">
        <f t="shared" si="6"/>
        <v>0</v>
      </c>
    </row>
    <row r="146" spans="1:3" x14ac:dyDescent="0.3">
      <c r="A146" s="41">
        <f t="shared" si="7"/>
        <v>196.36597938144331</v>
      </c>
      <c r="B146">
        <f t="shared" si="8"/>
        <v>194</v>
      </c>
      <c r="C146">
        <f t="shared" si="6"/>
        <v>0</v>
      </c>
    </row>
    <row r="147" spans="1:3" x14ac:dyDescent="0.3">
      <c r="A147" s="41">
        <f t="shared" si="7"/>
        <v>195.35897435897436</v>
      </c>
      <c r="B147">
        <f t="shared" si="8"/>
        <v>195</v>
      </c>
      <c r="C147">
        <f t="shared" si="6"/>
        <v>0</v>
      </c>
    </row>
    <row r="148" spans="1:3" x14ac:dyDescent="0.3">
      <c r="A148" s="41">
        <f t="shared" si="7"/>
        <v>194.36224489795919</v>
      </c>
      <c r="B148">
        <f t="shared" si="8"/>
        <v>196</v>
      </c>
      <c r="C148">
        <f t="shared" si="6"/>
        <v>0</v>
      </c>
    </row>
    <row r="149" spans="1:3" x14ac:dyDescent="0.3">
      <c r="A149" s="41">
        <f t="shared" si="7"/>
        <v>193.37563451776649</v>
      </c>
      <c r="B149">
        <f t="shared" si="8"/>
        <v>197</v>
      </c>
      <c r="C149">
        <f t="shared" si="6"/>
        <v>0</v>
      </c>
    </row>
    <row r="150" spans="1:3" x14ac:dyDescent="0.3">
      <c r="A150" s="41">
        <f t="shared" si="7"/>
        <v>192.3989898989899</v>
      </c>
      <c r="B150">
        <f t="shared" si="8"/>
        <v>198</v>
      </c>
      <c r="C150">
        <f t="shared" si="6"/>
        <v>0</v>
      </c>
    </row>
    <row r="151" spans="1:3" x14ac:dyDescent="0.3">
      <c r="A151" s="41">
        <f t="shared" si="7"/>
        <v>191.4321608040201</v>
      </c>
      <c r="B151">
        <f t="shared" si="8"/>
        <v>199</v>
      </c>
      <c r="C151">
        <f t="shared" si="6"/>
        <v>0</v>
      </c>
    </row>
    <row r="152" spans="1:3" x14ac:dyDescent="0.3">
      <c r="A152" s="41">
        <f t="shared" si="7"/>
        <v>190.47499999999999</v>
      </c>
      <c r="B152">
        <f t="shared" si="8"/>
        <v>200</v>
      </c>
      <c r="C152">
        <f t="shared" si="6"/>
        <v>0</v>
      </c>
    </row>
    <row r="153" spans="1:3" x14ac:dyDescent="0.3">
      <c r="A153" s="41">
        <f t="shared" si="7"/>
        <v>189.5273631840796</v>
      </c>
      <c r="B153">
        <f t="shared" si="8"/>
        <v>201</v>
      </c>
      <c r="C153">
        <f t="shared" si="6"/>
        <v>0</v>
      </c>
    </row>
    <row r="154" spans="1:3" x14ac:dyDescent="0.3">
      <c r="A154" s="41">
        <f t="shared" si="7"/>
        <v>188.5891089108911</v>
      </c>
      <c r="B154">
        <f t="shared" si="8"/>
        <v>202</v>
      </c>
      <c r="C154">
        <f t="shared" si="6"/>
        <v>0</v>
      </c>
    </row>
    <row r="155" spans="1:3" x14ac:dyDescent="0.3">
      <c r="A155" s="41">
        <f t="shared" si="7"/>
        <v>187.66009852216749</v>
      </c>
      <c r="B155">
        <f t="shared" si="8"/>
        <v>203</v>
      </c>
      <c r="C155">
        <f t="shared" si="6"/>
        <v>0</v>
      </c>
    </row>
    <row r="156" spans="1:3" x14ac:dyDescent="0.3">
      <c r="A156" s="41">
        <f t="shared" si="7"/>
        <v>186.74019607843138</v>
      </c>
      <c r="B156">
        <f t="shared" si="8"/>
        <v>204</v>
      </c>
      <c r="C156">
        <f t="shared" si="6"/>
        <v>0</v>
      </c>
    </row>
    <row r="157" spans="1:3" x14ac:dyDescent="0.3">
      <c r="A157" s="41">
        <f t="shared" si="7"/>
        <v>185.82926829268294</v>
      </c>
      <c r="B157">
        <f t="shared" si="8"/>
        <v>205</v>
      </c>
      <c r="C157">
        <f t="shared" si="6"/>
        <v>0</v>
      </c>
    </row>
    <row r="158" spans="1:3" x14ac:dyDescent="0.3">
      <c r="A158" s="41">
        <f t="shared" si="7"/>
        <v>184.92718446601941</v>
      </c>
      <c r="B158">
        <f t="shared" si="8"/>
        <v>206</v>
      </c>
      <c r="C158">
        <f t="shared" si="6"/>
        <v>0</v>
      </c>
    </row>
    <row r="159" spans="1:3" x14ac:dyDescent="0.3">
      <c r="A159" s="41">
        <f t="shared" si="7"/>
        <v>184.03381642512076</v>
      </c>
      <c r="B159">
        <f t="shared" si="8"/>
        <v>207</v>
      </c>
      <c r="C159">
        <f t="shared" si="6"/>
        <v>0</v>
      </c>
    </row>
    <row r="160" spans="1:3" x14ac:dyDescent="0.3">
      <c r="A160" s="41">
        <f t="shared" si="7"/>
        <v>183.14903846153845</v>
      </c>
      <c r="B160">
        <f t="shared" si="8"/>
        <v>208</v>
      </c>
      <c r="C160">
        <f t="shared" si="6"/>
        <v>0</v>
      </c>
    </row>
    <row r="161" spans="1:3" x14ac:dyDescent="0.3">
      <c r="A161" s="41">
        <f t="shared" si="7"/>
        <v>182.27272727272728</v>
      </c>
      <c r="B161">
        <f t="shared" si="8"/>
        <v>209</v>
      </c>
      <c r="C161">
        <f t="shared" si="6"/>
        <v>0</v>
      </c>
    </row>
    <row r="162" spans="1:3" x14ac:dyDescent="0.3">
      <c r="A162" s="41">
        <f t="shared" si="7"/>
        <v>181.4047619047619</v>
      </c>
      <c r="B162">
        <f t="shared" si="8"/>
        <v>210</v>
      </c>
      <c r="C162">
        <f t="shared" si="6"/>
        <v>0</v>
      </c>
    </row>
    <row r="163" spans="1:3" x14ac:dyDescent="0.3">
      <c r="A163" s="41">
        <f t="shared" si="7"/>
        <v>180.54502369668248</v>
      </c>
      <c r="B163">
        <f t="shared" si="8"/>
        <v>211</v>
      </c>
      <c r="C163">
        <f t="shared" si="6"/>
        <v>0</v>
      </c>
    </row>
    <row r="164" spans="1:3" x14ac:dyDescent="0.3">
      <c r="A164" s="41">
        <f t="shared" si="7"/>
        <v>179.6933962264151</v>
      </c>
      <c r="B164">
        <f t="shared" si="8"/>
        <v>212</v>
      </c>
      <c r="C164">
        <f t="shared" si="6"/>
        <v>0</v>
      </c>
    </row>
    <row r="165" spans="1:3" x14ac:dyDescent="0.3">
      <c r="A165" s="41">
        <f t="shared" si="7"/>
        <v>178.84976525821597</v>
      </c>
      <c r="B165">
        <f t="shared" si="8"/>
        <v>213</v>
      </c>
      <c r="C165">
        <f t="shared" si="6"/>
        <v>0</v>
      </c>
    </row>
    <row r="166" spans="1:3" x14ac:dyDescent="0.3">
      <c r="A166" s="41">
        <f t="shared" si="7"/>
        <v>178.01401869158877</v>
      </c>
      <c r="B166">
        <f t="shared" si="8"/>
        <v>214</v>
      </c>
      <c r="C166">
        <f t="shared" si="6"/>
        <v>0</v>
      </c>
    </row>
    <row r="167" spans="1:3" x14ac:dyDescent="0.3">
      <c r="A167" s="41">
        <f t="shared" si="7"/>
        <v>177.18604651162789</v>
      </c>
      <c r="B167">
        <f t="shared" si="8"/>
        <v>215</v>
      </c>
      <c r="C167">
        <f t="shared" si="6"/>
        <v>0</v>
      </c>
    </row>
    <row r="168" spans="1:3" x14ac:dyDescent="0.3">
      <c r="A168" s="41">
        <f t="shared" si="7"/>
        <v>176.36574074074073</v>
      </c>
      <c r="B168">
        <f t="shared" si="8"/>
        <v>216</v>
      </c>
      <c r="C168">
        <f t="shared" si="6"/>
        <v>0</v>
      </c>
    </row>
    <row r="169" spans="1:3" x14ac:dyDescent="0.3">
      <c r="A169" s="41">
        <f t="shared" si="7"/>
        <v>175.55299539170508</v>
      </c>
      <c r="B169">
        <f t="shared" si="8"/>
        <v>217</v>
      </c>
      <c r="C169">
        <f t="shared" si="6"/>
        <v>0</v>
      </c>
    </row>
    <row r="170" spans="1:3" x14ac:dyDescent="0.3">
      <c r="A170" s="41">
        <f t="shared" si="7"/>
        <v>174.74770642201835</v>
      </c>
      <c r="B170">
        <f t="shared" si="8"/>
        <v>218</v>
      </c>
      <c r="C170">
        <f t="shared" si="6"/>
        <v>0</v>
      </c>
    </row>
    <row r="171" spans="1:3" x14ac:dyDescent="0.3">
      <c r="A171" s="41">
        <f t="shared" si="7"/>
        <v>173.94977168949771</v>
      </c>
      <c r="B171">
        <f t="shared" si="8"/>
        <v>219</v>
      </c>
      <c r="C171">
        <f t="shared" si="6"/>
        <v>0</v>
      </c>
    </row>
    <row r="172" spans="1:3" x14ac:dyDescent="0.3">
      <c r="A172" s="41">
        <f t="shared" si="7"/>
        <v>173.15909090909091</v>
      </c>
      <c r="B172">
        <f t="shared" si="8"/>
        <v>220</v>
      </c>
      <c r="C172">
        <f t="shared" si="6"/>
        <v>0</v>
      </c>
    </row>
    <row r="173" spans="1:3" x14ac:dyDescent="0.3">
      <c r="A173" s="41">
        <f t="shared" si="7"/>
        <v>172.37556561085972</v>
      </c>
      <c r="B173">
        <f t="shared" si="8"/>
        <v>221</v>
      </c>
      <c r="C173">
        <f t="shared" si="6"/>
        <v>0</v>
      </c>
    </row>
    <row r="174" spans="1:3" x14ac:dyDescent="0.3">
      <c r="A174" s="41">
        <f t="shared" si="7"/>
        <v>171.59909909909911</v>
      </c>
      <c r="B174">
        <f t="shared" si="8"/>
        <v>222</v>
      </c>
      <c r="C174">
        <f t="shared" si="6"/>
        <v>0</v>
      </c>
    </row>
    <row r="175" spans="1:3" x14ac:dyDescent="0.3">
      <c r="A175" s="41">
        <f t="shared" si="7"/>
        <v>170.82959641255604</v>
      </c>
      <c r="B175">
        <f t="shared" si="8"/>
        <v>223</v>
      </c>
      <c r="C175">
        <f t="shared" si="6"/>
        <v>0</v>
      </c>
    </row>
    <row r="176" spans="1:3" x14ac:dyDescent="0.3">
      <c r="A176" s="41">
        <f t="shared" si="7"/>
        <v>170.06696428571428</v>
      </c>
      <c r="B176">
        <f t="shared" si="8"/>
        <v>224</v>
      </c>
      <c r="C176">
        <f t="shared" si="6"/>
        <v>0</v>
      </c>
    </row>
    <row r="177" spans="1:3" x14ac:dyDescent="0.3">
      <c r="A177" s="41">
        <f t="shared" si="7"/>
        <v>169.3111111111111</v>
      </c>
      <c r="B177">
        <f t="shared" si="8"/>
        <v>225</v>
      </c>
      <c r="C177">
        <f t="shared" si="6"/>
        <v>0</v>
      </c>
    </row>
    <row r="178" spans="1:3" x14ac:dyDescent="0.3">
      <c r="A178" s="41">
        <f t="shared" si="7"/>
        <v>168.56194690265488</v>
      </c>
      <c r="B178">
        <f t="shared" si="8"/>
        <v>226</v>
      </c>
      <c r="C178">
        <f t="shared" si="6"/>
        <v>0</v>
      </c>
    </row>
    <row r="179" spans="1:3" x14ac:dyDescent="0.3">
      <c r="A179" s="41">
        <f t="shared" si="7"/>
        <v>167.81938325991189</v>
      </c>
      <c r="B179">
        <f t="shared" si="8"/>
        <v>227</v>
      </c>
      <c r="C179">
        <f t="shared" si="6"/>
        <v>0</v>
      </c>
    </row>
    <row r="180" spans="1:3" x14ac:dyDescent="0.3">
      <c r="A180" s="41">
        <f t="shared" si="7"/>
        <v>167.08333333333334</v>
      </c>
      <c r="B180">
        <f t="shared" si="8"/>
        <v>228</v>
      </c>
      <c r="C180">
        <f t="shared" si="6"/>
        <v>0</v>
      </c>
    </row>
    <row r="181" spans="1:3" x14ac:dyDescent="0.3">
      <c r="A181" s="41">
        <f t="shared" si="7"/>
        <v>166.35371179039302</v>
      </c>
      <c r="B181">
        <f t="shared" si="8"/>
        <v>229</v>
      </c>
      <c r="C181">
        <f t="shared" si="6"/>
        <v>0</v>
      </c>
    </row>
    <row r="182" spans="1:3" x14ac:dyDescent="0.3">
      <c r="A182" s="41">
        <f t="shared" si="7"/>
        <v>165.63043478260869</v>
      </c>
      <c r="B182">
        <f t="shared" si="8"/>
        <v>230</v>
      </c>
      <c r="C182">
        <f t="shared" si="6"/>
        <v>0</v>
      </c>
    </row>
    <row r="183" spans="1:3" x14ac:dyDescent="0.3">
      <c r="A183" s="41">
        <f t="shared" si="7"/>
        <v>164.91341991341992</v>
      </c>
      <c r="B183">
        <f t="shared" si="8"/>
        <v>231</v>
      </c>
      <c r="C183">
        <f t="shared" si="6"/>
        <v>0</v>
      </c>
    </row>
    <row r="184" spans="1:3" x14ac:dyDescent="0.3">
      <c r="A184" s="41">
        <f t="shared" si="7"/>
        <v>164.20258620689654</v>
      </c>
      <c r="B184">
        <f t="shared" si="8"/>
        <v>232</v>
      </c>
      <c r="C184">
        <f t="shared" si="6"/>
        <v>0</v>
      </c>
    </row>
    <row r="185" spans="1:3" x14ac:dyDescent="0.3">
      <c r="A185" s="41">
        <f t="shared" si="7"/>
        <v>163.49785407725321</v>
      </c>
      <c r="B185">
        <f t="shared" si="8"/>
        <v>233</v>
      </c>
      <c r="C185">
        <f t="shared" si="6"/>
        <v>0</v>
      </c>
    </row>
    <row r="186" spans="1:3" x14ac:dyDescent="0.3">
      <c r="A186" s="41">
        <f t="shared" si="7"/>
        <v>162.79914529914529</v>
      </c>
      <c r="B186">
        <f t="shared" si="8"/>
        <v>234</v>
      </c>
      <c r="C186">
        <f t="shared" si="6"/>
        <v>0</v>
      </c>
    </row>
    <row r="187" spans="1:3" x14ac:dyDescent="0.3">
      <c r="A187" s="41">
        <f t="shared" si="7"/>
        <v>162.10638297872342</v>
      </c>
      <c r="B187">
        <f t="shared" si="8"/>
        <v>235</v>
      </c>
      <c r="C187">
        <f t="shared" si="6"/>
        <v>0</v>
      </c>
    </row>
    <row r="188" spans="1:3" x14ac:dyDescent="0.3">
      <c r="A188" s="41">
        <f t="shared" si="7"/>
        <v>161.41949152542372</v>
      </c>
      <c r="B188">
        <f t="shared" si="8"/>
        <v>236</v>
      </c>
      <c r="C188">
        <f t="shared" si="6"/>
        <v>0</v>
      </c>
    </row>
    <row r="189" spans="1:3" x14ac:dyDescent="0.3">
      <c r="A189" s="41">
        <f t="shared" si="7"/>
        <v>160.73839662447259</v>
      </c>
      <c r="B189">
        <f t="shared" si="8"/>
        <v>237</v>
      </c>
      <c r="C189">
        <f t="shared" si="6"/>
        <v>0</v>
      </c>
    </row>
    <row r="190" spans="1:3" x14ac:dyDescent="0.3">
      <c r="A190" s="41">
        <f t="shared" si="7"/>
        <v>160.06302521008402</v>
      </c>
      <c r="B190">
        <f t="shared" si="8"/>
        <v>238</v>
      </c>
      <c r="C190">
        <f t="shared" si="6"/>
        <v>0</v>
      </c>
    </row>
    <row r="191" spans="1:3" x14ac:dyDescent="0.3">
      <c r="A191" s="41">
        <f t="shared" si="7"/>
        <v>159.39330543933053</v>
      </c>
      <c r="B191">
        <f t="shared" si="8"/>
        <v>239</v>
      </c>
      <c r="C191">
        <f t="shared" si="6"/>
        <v>0</v>
      </c>
    </row>
    <row r="192" spans="1:3" x14ac:dyDescent="0.3">
      <c r="A192" s="41">
        <f t="shared" si="7"/>
        <v>158.72916666666666</v>
      </c>
      <c r="B192">
        <f t="shared" si="8"/>
        <v>240</v>
      </c>
      <c r="C192">
        <f t="shared" si="6"/>
        <v>0</v>
      </c>
    </row>
    <row r="193" spans="1:3" x14ac:dyDescent="0.3">
      <c r="A193" s="41">
        <f t="shared" si="7"/>
        <v>158.07053941908714</v>
      </c>
      <c r="B193">
        <f t="shared" si="8"/>
        <v>241</v>
      </c>
      <c r="C193">
        <f t="shared" si="6"/>
        <v>0</v>
      </c>
    </row>
    <row r="194" spans="1:3" x14ac:dyDescent="0.3">
      <c r="A194" s="41">
        <f t="shared" si="7"/>
        <v>157.41735537190084</v>
      </c>
      <c r="B194">
        <f t="shared" si="8"/>
        <v>242</v>
      </c>
      <c r="C194">
        <f t="shared" si="6"/>
        <v>0</v>
      </c>
    </row>
    <row r="195" spans="1:3" x14ac:dyDescent="0.3">
      <c r="A195" s="41">
        <f t="shared" si="7"/>
        <v>156.76954732510288</v>
      </c>
      <c r="B195">
        <f t="shared" si="8"/>
        <v>243</v>
      </c>
      <c r="C195">
        <f t="shared" si="6"/>
        <v>0</v>
      </c>
    </row>
    <row r="196" spans="1:3" x14ac:dyDescent="0.3">
      <c r="A196" s="41">
        <f t="shared" si="7"/>
        <v>156.12704918032787</v>
      </c>
      <c r="B196">
        <f t="shared" si="8"/>
        <v>244</v>
      </c>
      <c r="C196">
        <f t="shared" si="6"/>
        <v>0</v>
      </c>
    </row>
    <row r="197" spans="1:3" x14ac:dyDescent="0.3">
      <c r="A197" s="41">
        <f t="shared" si="7"/>
        <v>155.48979591836735</v>
      </c>
      <c r="B197">
        <f t="shared" si="8"/>
        <v>245</v>
      </c>
      <c r="C197">
        <f t="shared" si="6"/>
        <v>0</v>
      </c>
    </row>
    <row r="198" spans="1:3" x14ac:dyDescent="0.3">
      <c r="A198" s="41">
        <f t="shared" si="7"/>
        <v>154.85772357723576</v>
      </c>
      <c r="B198">
        <f t="shared" si="8"/>
        <v>246</v>
      </c>
      <c r="C198">
        <f t="shared" si="6"/>
        <v>0</v>
      </c>
    </row>
    <row r="199" spans="1:3" x14ac:dyDescent="0.3">
      <c r="A199" s="41">
        <f t="shared" si="7"/>
        <v>154.23076923076923</v>
      </c>
      <c r="B199">
        <f t="shared" si="8"/>
        <v>247</v>
      </c>
      <c r="C199">
        <f t="shared" si="6"/>
        <v>0</v>
      </c>
    </row>
    <row r="200" spans="1:3" x14ac:dyDescent="0.3">
      <c r="A200" s="41">
        <f t="shared" si="7"/>
        <v>153.60887096774192</v>
      </c>
      <c r="B200">
        <f t="shared" si="8"/>
        <v>248</v>
      </c>
      <c r="C200">
        <f t="shared" si="6"/>
        <v>0</v>
      </c>
    </row>
    <row r="201" spans="1:3" x14ac:dyDescent="0.3">
      <c r="A201" s="41">
        <f t="shared" si="7"/>
        <v>152.99196787148594</v>
      </c>
      <c r="B201">
        <f t="shared" si="8"/>
        <v>249</v>
      </c>
      <c r="C201">
        <f t="shared" si="6"/>
        <v>0</v>
      </c>
    </row>
    <row r="202" spans="1:3" x14ac:dyDescent="0.3">
      <c r="A202" s="41">
        <f t="shared" si="7"/>
        <v>152.38</v>
      </c>
      <c r="B202">
        <f t="shared" si="8"/>
        <v>250</v>
      </c>
      <c r="C202">
        <f t="shared" ref="C202:C265" si="9">IF($B202&lt;=($B$2),6,IF($B202&gt;=($B$4*$B$6+$B$2),0,$B$4-TRUNC(($B202-$B$2)/$B$6)))</f>
        <v>0</v>
      </c>
    </row>
    <row r="203" spans="1:3" x14ac:dyDescent="0.3">
      <c r="A203" s="41">
        <f t="shared" si="7"/>
        <v>151.77290836653387</v>
      </c>
      <c r="B203">
        <f t="shared" si="8"/>
        <v>251</v>
      </c>
      <c r="C203">
        <f t="shared" si="9"/>
        <v>0</v>
      </c>
    </row>
    <row r="204" spans="1:3" x14ac:dyDescent="0.3">
      <c r="A204" s="41">
        <f t="shared" ref="A204:A267" si="10">38095/B204</f>
        <v>151.17063492063491</v>
      </c>
      <c r="B204">
        <f t="shared" si="8"/>
        <v>252</v>
      </c>
      <c r="C204">
        <f t="shared" si="9"/>
        <v>0</v>
      </c>
    </row>
    <row r="205" spans="1:3" x14ac:dyDescent="0.3">
      <c r="A205" s="41">
        <f t="shared" si="10"/>
        <v>150.57312252964428</v>
      </c>
      <c r="B205">
        <f t="shared" si="8"/>
        <v>253</v>
      </c>
      <c r="C205">
        <f t="shared" si="9"/>
        <v>0</v>
      </c>
    </row>
    <row r="206" spans="1:3" x14ac:dyDescent="0.3">
      <c r="A206" s="41">
        <f t="shared" si="10"/>
        <v>149.98031496062993</v>
      </c>
      <c r="B206">
        <f t="shared" ref="B206:B269" si="11">B205+1</f>
        <v>254</v>
      </c>
      <c r="C206">
        <f t="shared" si="9"/>
        <v>0</v>
      </c>
    </row>
    <row r="207" spans="1:3" x14ac:dyDescent="0.3">
      <c r="A207" s="41">
        <f t="shared" si="10"/>
        <v>149.39215686274511</v>
      </c>
      <c r="B207">
        <f t="shared" si="11"/>
        <v>255</v>
      </c>
      <c r="C207">
        <f t="shared" si="9"/>
        <v>0</v>
      </c>
    </row>
    <row r="208" spans="1:3" x14ac:dyDescent="0.3">
      <c r="A208" s="41">
        <f t="shared" si="10"/>
        <v>148.80859375</v>
      </c>
      <c r="B208">
        <f t="shared" si="11"/>
        <v>256</v>
      </c>
      <c r="C208">
        <f t="shared" si="9"/>
        <v>0</v>
      </c>
    </row>
    <row r="209" spans="1:3" x14ac:dyDescent="0.3">
      <c r="A209" s="41">
        <f t="shared" si="10"/>
        <v>148.22957198443581</v>
      </c>
      <c r="B209">
        <f t="shared" si="11"/>
        <v>257</v>
      </c>
      <c r="C209">
        <f t="shared" si="9"/>
        <v>0</v>
      </c>
    </row>
    <row r="210" spans="1:3" x14ac:dyDescent="0.3">
      <c r="A210" s="41">
        <f t="shared" si="10"/>
        <v>147.65503875968992</v>
      </c>
      <c r="B210">
        <f t="shared" si="11"/>
        <v>258</v>
      </c>
      <c r="C210">
        <f t="shared" si="9"/>
        <v>0</v>
      </c>
    </row>
    <row r="211" spans="1:3" x14ac:dyDescent="0.3">
      <c r="A211" s="41">
        <f t="shared" si="10"/>
        <v>147.08494208494207</v>
      </c>
      <c r="B211">
        <f t="shared" si="11"/>
        <v>259</v>
      </c>
      <c r="C211">
        <f t="shared" si="9"/>
        <v>0</v>
      </c>
    </row>
    <row r="212" spans="1:3" x14ac:dyDescent="0.3">
      <c r="A212" s="41">
        <f t="shared" si="10"/>
        <v>146.51923076923077</v>
      </c>
      <c r="B212">
        <f t="shared" si="11"/>
        <v>260</v>
      </c>
      <c r="C212">
        <f t="shared" si="9"/>
        <v>0</v>
      </c>
    </row>
    <row r="213" spans="1:3" x14ac:dyDescent="0.3">
      <c r="A213" s="41">
        <f t="shared" si="10"/>
        <v>145.95785440613028</v>
      </c>
      <c r="B213">
        <f t="shared" si="11"/>
        <v>261</v>
      </c>
      <c r="C213">
        <f t="shared" si="9"/>
        <v>0</v>
      </c>
    </row>
    <row r="214" spans="1:3" x14ac:dyDescent="0.3">
      <c r="A214" s="41">
        <f t="shared" si="10"/>
        <v>145.40076335877862</v>
      </c>
      <c r="B214">
        <f t="shared" si="11"/>
        <v>262</v>
      </c>
      <c r="C214">
        <f t="shared" si="9"/>
        <v>0</v>
      </c>
    </row>
    <row r="215" spans="1:3" x14ac:dyDescent="0.3">
      <c r="A215" s="41">
        <f t="shared" si="10"/>
        <v>144.84790874524714</v>
      </c>
      <c r="B215">
        <f t="shared" si="11"/>
        <v>263</v>
      </c>
      <c r="C215">
        <f t="shared" si="9"/>
        <v>0</v>
      </c>
    </row>
    <row r="216" spans="1:3" x14ac:dyDescent="0.3">
      <c r="A216" s="41">
        <f t="shared" si="10"/>
        <v>144.29924242424244</v>
      </c>
      <c r="B216">
        <f t="shared" si="11"/>
        <v>264</v>
      </c>
      <c r="C216">
        <f t="shared" si="9"/>
        <v>0</v>
      </c>
    </row>
    <row r="217" spans="1:3" x14ac:dyDescent="0.3">
      <c r="A217" s="41">
        <f t="shared" si="10"/>
        <v>143.75471698113208</v>
      </c>
      <c r="B217">
        <f t="shared" si="11"/>
        <v>265</v>
      </c>
      <c r="C217">
        <f t="shared" si="9"/>
        <v>0</v>
      </c>
    </row>
    <row r="218" spans="1:3" x14ac:dyDescent="0.3">
      <c r="A218" s="41">
        <f t="shared" si="10"/>
        <v>143.21428571428572</v>
      </c>
      <c r="B218">
        <f t="shared" si="11"/>
        <v>266</v>
      </c>
      <c r="C218">
        <f t="shared" si="9"/>
        <v>0</v>
      </c>
    </row>
    <row r="219" spans="1:3" x14ac:dyDescent="0.3">
      <c r="A219" s="41">
        <f t="shared" si="10"/>
        <v>142.67790262172284</v>
      </c>
      <c r="B219">
        <f t="shared" si="11"/>
        <v>267</v>
      </c>
      <c r="C219">
        <f t="shared" si="9"/>
        <v>0</v>
      </c>
    </row>
    <row r="220" spans="1:3" x14ac:dyDescent="0.3">
      <c r="A220" s="41">
        <f t="shared" si="10"/>
        <v>142.1455223880597</v>
      </c>
      <c r="B220">
        <f t="shared" si="11"/>
        <v>268</v>
      </c>
      <c r="C220">
        <f t="shared" si="9"/>
        <v>0</v>
      </c>
    </row>
    <row r="221" spans="1:3" x14ac:dyDescent="0.3">
      <c r="A221" s="41">
        <f t="shared" si="10"/>
        <v>141.6171003717472</v>
      </c>
      <c r="B221">
        <f t="shared" si="11"/>
        <v>269</v>
      </c>
      <c r="C221">
        <f t="shared" si="9"/>
        <v>0</v>
      </c>
    </row>
    <row r="222" spans="1:3" x14ac:dyDescent="0.3">
      <c r="A222" s="41">
        <f t="shared" si="10"/>
        <v>141.09259259259258</v>
      </c>
      <c r="B222">
        <f t="shared" si="11"/>
        <v>270</v>
      </c>
      <c r="C222">
        <f t="shared" si="9"/>
        <v>0</v>
      </c>
    </row>
    <row r="223" spans="1:3" x14ac:dyDescent="0.3">
      <c r="A223" s="41">
        <f t="shared" si="10"/>
        <v>140.5719557195572</v>
      </c>
      <c r="B223">
        <f t="shared" si="11"/>
        <v>271</v>
      </c>
      <c r="C223">
        <f t="shared" si="9"/>
        <v>0</v>
      </c>
    </row>
    <row r="224" spans="1:3" x14ac:dyDescent="0.3">
      <c r="A224" s="41">
        <f t="shared" si="10"/>
        <v>140.05514705882354</v>
      </c>
      <c r="B224">
        <f t="shared" si="11"/>
        <v>272</v>
      </c>
      <c r="C224">
        <f t="shared" si="9"/>
        <v>0</v>
      </c>
    </row>
    <row r="225" spans="1:3" x14ac:dyDescent="0.3">
      <c r="A225" s="41">
        <f t="shared" si="10"/>
        <v>139.54212454212455</v>
      </c>
      <c r="B225">
        <f t="shared" si="11"/>
        <v>273</v>
      </c>
      <c r="C225">
        <f t="shared" si="9"/>
        <v>0</v>
      </c>
    </row>
    <row r="226" spans="1:3" x14ac:dyDescent="0.3">
      <c r="A226" s="41">
        <f t="shared" si="10"/>
        <v>139.03284671532847</v>
      </c>
      <c r="B226">
        <f t="shared" si="11"/>
        <v>274</v>
      </c>
      <c r="C226">
        <f t="shared" si="9"/>
        <v>0</v>
      </c>
    </row>
    <row r="227" spans="1:3" x14ac:dyDescent="0.3">
      <c r="A227" s="41">
        <f t="shared" si="10"/>
        <v>138.52727272727273</v>
      </c>
      <c r="B227">
        <f t="shared" si="11"/>
        <v>275</v>
      </c>
      <c r="C227">
        <f t="shared" si="9"/>
        <v>0</v>
      </c>
    </row>
    <row r="228" spans="1:3" x14ac:dyDescent="0.3">
      <c r="A228" s="41">
        <f t="shared" si="10"/>
        <v>138.02536231884059</v>
      </c>
      <c r="B228">
        <f t="shared" si="11"/>
        <v>276</v>
      </c>
      <c r="C228">
        <f t="shared" si="9"/>
        <v>0</v>
      </c>
    </row>
    <row r="229" spans="1:3" x14ac:dyDescent="0.3">
      <c r="A229" s="41">
        <f t="shared" si="10"/>
        <v>137.52707581227438</v>
      </c>
      <c r="B229">
        <f t="shared" si="11"/>
        <v>277</v>
      </c>
      <c r="C229">
        <f t="shared" si="9"/>
        <v>0</v>
      </c>
    </row>
    <row r="230" spans="1:3" x14ac:dyDescent="0.3">
      <c r="A230" s="41">
        <f t="shared" si="10"/>
        <v>137.03237410071944</v>
      </c>
      <c r="B230">
        <f t="shared" si="11"/>
        <v>278</v>
      </c>
      <c r="C230">
        <f t="shared" si="9"/>
        <v>0</v>
      </c>
    </row>
    <row r="231" spans="1:3" x14ac:dyDescent="0.3">
      <c r="A231" s="41">
        <f t="shared" si="10"/>
        <v>136.54121863799284</v>
      </c>
      <c r="B231">
        <f t="shared" si="11"/>
        <v>279</v>
      </c>
      <c r="C231">
        <f t="shared" si="9"/>
        <v>0</v>
      </c>
    </row>
    <row r="232" spans="1:3" x14ac:dyDescent="0.3">
      <c r="A232" s="41">
        <f t="shared" si="10"/>
        <v>136.05357142857142</v>
      </c>
      <c r="B232">
        <f t="shared" si="11"/>
        <v>280</v>
      </c>
      <c r="C232">
        <f t="shared" si="9"/>
        <v>0</v>
      </c>
    </row>
    <row r="233" spans="1:3" x14ac:dyDescent="0.3">
      <c r="A233" s="41">
        <f t="shared" si="10"/>
        <v>135.5693950177936</v>
      </c>
      <c r="B233">
        <f t="shared" si="11"/>
        <v>281</v>
      </c>
      <c r="C233">
        <f t="shared" si="9"/>
        <v>0</v>
      </c>
    </row>
    <row r="234" spans="1:3" x14ac:dyDescent="0.3">
      <c r="A234" s="41">
        <f t="shared" si="10"/>
        <v>135.08865248226951</v>
      </c>
      <c r="B234">
        <f t="shared" si="11"/>
        <v>282</v>
      </c>
      <c r="C234">
        <f t="shared" si="9"/>
        <v>0</v>
      </c>
    </row>
    <row r="235" spans="1:3" x14ac:dyDescent="0.3">
      <c r="A235" s="41">
        <f t="shared" si="10"/>
        <v>134.61130742049471</v>
      </c>
      <c r="B235">
        <f t="shared" si="11"/>
        <v>283</v>
      </c>
      <c r="C235">
        <f t="shared" si="9"/>
        <v>0</v>
      </c>
    </row>
    <row r="236" spans="1:3" x14ac:dyDescent="0.3">
      <c r="A236" s="41">
        <f t="shared" si="10"/>
        <v>134.13732394366198</v>
      </c>
      <c r="B236">
        <f t="shared" si="11"/>
        <v>284</v>
      </c>
      <c r="C236">
        <f t="shared" si="9"/>
        <v>0</v>
      </c>
    </row>
    <row r="237" spans="1:3" x14ac:dyDescent="0.3">
      <c r="A237" s="41">
        <f t="shared" si="10"/>
        <v>133.66666666666666</v>
      </c>
      <c r="B237">
        <f t="shared" si="11"/>
        <v>285</v>
      </c>
      <c r="C237">
        <f t="shared" si="9"/>
        <v>0</v>
      </c>
    </row>
    <row r="238" spans="1:3" x14ac:dyDescent="0.3">
      <c r="A238" s="41">
        <f t="shared" si="10"/>
        <v>133.19930069930069</v>
      </c>
      <c r="B238">
        <f t="shared" si="11"/>
        <v>286</v>
      </c>
      <c r="C238">
        <f t="shared" si="9"/>
        <v>0</v>
      </c>
    </row>
    <row r="239" spans="1:3" x14ac:dyDescent="0.3">
      <c r="A239" s="41">
        <f t="shared" si="10"/>
        <v>132.73519163763066</v>
      </c>
      <c r="B239">
        <f t="shared" si="11"/>
        <v>287</v>
      </c>
      <c r="C239">
        <f t="shared" si="9"/>
        <v>0</v>
      </c>
    </row>
    <row r="240" spans="1:3" x14ac:dyDescent="0.3">
      <c r="A240" s="41">
        <f t="shared" si="10"/>
        <v>132.27430555555554</v>
      </c>
      <c r="B240">
        <f t="shared" si="11"/>
        <v>288</v>
      </c>
      <c r="C240">
        <f t="shared" si="9"/>
        <v>0</v>
      </c>
    </row>
    <row r="241" spans="1:3" x14ac:dyDescent="0.3">
      <c r="A241" s="41">
        <f t="shared" si="10"/>
        <v>131.8166089965398</v>
      </c>
      <c r="B241">
        <f t="shared" si="11"/>
        <v>289</v>
      </c>
      <c r="C241">
        <f t="shared" si="9"/>
        <v>0</v>
      </c>
    </row>
    <row r="242" spans="1:3" x14ac:dyDescent="0.3">
      <c r="A242" s="41">
        <f t="shared" si="10"/>
        <v>131.36206896551724</v>
      </c>
      <c r="B242">
        <f t="shared" si="11"/>
        <v>290</v>
      </c>
      <c r="C242">
        <f t="shared" si="9"/>
        <v>0</v>
      </c>
    </row>
    <row r="243" spans="1:3" x14ac:dyDescent="0.3">
      <c r="A243" s="41">
        <f t="shared" si="10"/>
        <v>130.91065292096221</v>
      </c>
      <c r="B243">
        <f t="shared" si="11"/>
        <v>291</v>
      </c>
      <c r="C243">
        <f t="shared" si="9"/>
        <v>0</v>
      </c>
    </row>
    <row r="244" spans="1:3" x14ac:dyDescent="0.3">
      <c r="A244" s="41">
        <f t="shared" si="10"/>
        <v>130.4623287671233</v>
      </c>
      <c r="B244">
        <f t="shared" si="11"/>
        <v>292</v>
      </c>
      <c r="C244">
        <f t="shared" si="9"/>
        <v>0</v>
      </c>
    </row>
    <row r="245" spans="1:3" x14ac:dyDescent="0.3">
      <c r="A245" s="41">
        <f t="shared" si="10"/>
        <v>130.01706484641639</v>
      </c>
      <c r="B245">
        <f t="shared" si="11"/>
        <v>293</v>
      </c>
      <c r="C245">
        <f t="shared" si="9"/>
        <v>0</v>
      </c>
    </row>
    <row r="246" spans="1:3" x14ac:dyDescent="0.3">
      <c r="A246" s="41">
        <f t="shared" si="10"/>
        <v>129.5748299319728</v>
      </c>
      <c r="B246">
        <f t="shared" si="11"/>
        <v>294</v>
      </c>
      <c r="C246">
        <f t="shared" si="9"/>
        <v>0</v>
      </c>
    </row>
    <row r="247" spans="1:3" x14ac:dyDescent="0.3">
      <c r="A247" s="41">
        <f t="shared" si="10"/>
        <v>129.13559322033899</v>
      </c>
      <c r="B247">
        <f t="shared" si="11"/>
        <v>295</v>
      </c>
      <c r="C247">
        <f t="shared" si="9"/>
        <v>0</v>
      </c>
    </row>
    <row r="248" spans="1:3" x14ac:dyDescent="0.3">
      <c r="A248" s="41">
        <f t="shared" si="10"/>
        <v>128.69932432432432</v>
      </c>
      <c r="B248">
        <f t="shared" si="11"/>
        <v>296</v>
      </c>
      <c r="C248">
        <f t="shared" si="9"/>
        <v>0</v>
      </c>
    </row>
    <row r="249" spans="1:3" x14ac:dyDescent="0.3">
      <c r="A249" s="41">
        <f t="shared" si="10"/>
        <v>128.26599326599327</v>
      </c>
      <c r="B249">
        <f t="shared" si="11"/>
        <v>297</v>
      </c>
      <c r="C249">
        <f t="shared" si="9"/>
        <v>0</v>
      </c>
    </row>
    <row r="250" spans="1:3" x14ac:dyDescent="0.3">
      <c r="A250" s="41">
        <f t="shared" si="10"/>
        <v>127.83557046979865</v>
      </c>
      <c r="B250">
        <f t="shared" si="11"/>
        <v>298</v>
      </c>
      <c r="C250">
        <f t="shared" si="9"/>
        <v>0</v>
      </c>
    </row>
    <row r="251" spans="1:3" x14ac:dyDescent="0.3">
      <c r="A251" s="41">
        <f t="shared" si="10"/>
        <v>127.40802675585284</v>
      </c>
      <c r="B251">
        <f t="shared" si="11"/>
        <v>299</v>
      </c>
      <c r="C251">
        <f t="shared" si="9"/>
        <v>0</v>
      </c>
    </row>
    <row r="252" spans="1:3" x14ac:dyDescent="0.3">
      <c r="A252" s="41">
        <f t="shared" si="10"/>
        <v>126.98333333333333</v>
      </c>
      <c r="B252">
        <f t="shared" si="11"/>
        <v>300</v>
      </c>
      <c r="C252">
        <f t="shared" si="9"/>
        <v>0</v>
      </c>
    </row>
    <row r="253" spans="1:3" x14ac:dyDescent="0.3">
      <c r="A253" s="41">
        <f t="shared" si="10"/>
        <v>126.56146179401993</v>
      </c>
      <c r="B253">
        <f t="shared" si="11"/>
        <v>301</v>
      </c>
      <c r="C253">
        <f t="shared" si="9"/>
        <v>0</v>
      </c>
    </row>
    <row r="254" spans="1:3" x14ac:dyDescent="0.3">
      <c r="A254" s="41">
        <f t="shared" si="10"/>
        <v>126.14238410596026</v>
      </c>
      <c r="B254">
        <f t="shared" si="11"/>
        <v>302</v>
      </c>
      <c r="C254">
        <f t="shared" si="9"/>
        <v>0</v>
      </c>
    </row>
    <row r="255" spans="1:3" x14ac:dyDescent="0.3">
      <c r="A255" s="41">
        <f t="shared" si="10"/>
        <v>125.72607260726073</v>
      </c>
      <c r="B255">
        <f t="shared" si="11"/>
        <v>303</v>
      </c>
      <c r="C255">
        <f t="shared" si="9"/>
        <v>0</v>
      </c>
    </row>
    <row r="256" spans="1:3" x14ac:dyDescent="0.3">
      <c r="A256" s="41">
        <f t="shared" si="10"/>
        <v>125.3125</v>
      </c>
      <c r="B256">
        <f t="shared" si="11"/>
        <v>304</v>
      </c>
      <c r="C256">
        <f t="shared" si="9"/>
        <v>0</v>
      </c>
    </row>
    <row r="257" spans="1:3" x14ac:dyDescent="0.3">
      <c r="A257" s="41">
        <f t="shared" si="10"/>
        <v>124.90163934426229</v>
      </c>
      <c r="B257">
        <f t="shared" si="11"/>
        <v>305</v>
      </c>
      <c r="C257">
        <f t="shared" si="9"/>
        <v>0</v>
      </c>
    </row>
    <row r="258" spans="1:3" x14ac:dyDescent="0.3">
      <c r="A258" s="41">
        <f t="shared" si="10"/>
        <v>124.49346405228758</v>
      </c>
      <c r="B258">
        <f t="shared" si="11"/>
        <v>306</v>
      </c>
      <c r="C258">
        <f t="shared" si="9"/>
        <v>0</v>
      </c>
    </row>
    <row r="259" spans="1:3" x14ac:dyDescent="0.3">
      <c r="A259" s="41">
        <f t="shared" si="10"/>
        <v>124.08794788273616</v>
      </c>
      <c r="B259">
        <f t="shared" si="11"/>
        <v>307</v>
      </c>
      <c r="C259">
        <f t="shared" si="9"/>
        <v>0</v>
      </c>
    </row>
    <row r="260" spans="1:3" x14ac:dyDescent="0.3">
      <c r="A260" s="41">
        <f t="shared" si="10"/>
        <v>123.68506493506493</v>
      </c>
      <c r="B260">
        <f t="shared" si="11"/>
        <v>308</v>
      </c>
      <c r="C260">
        <f t="shared" si="9"/>
        <v>0</v>
      </c>
    </row>
    <row r="261" spans="1:3" x14ac:dyDescent="0.3">
      <c r="A261" s="41">
        <f t="shared" si="10"/>
        <v>123.28478964401295</v>
      </c>
      <c r="B261">
        <f t="shared" si="11"/>
        <v>309</v>
      </c>
      <c r="C261">
        <f t="shared" si="9"/>
        <v>0</v>
      </c>
    </row>
    <row r="262" spans="1:3" x14ac:dyDescent="0.3">
      <c r="A262" s="41">
        <f t="shared" si="10"/>
        <v>122.88709677419355</v>
      </c>
      <c r="B262">
        <f t="shared" si="11"/>
        <v>310</v>
      </c>
      <c r="C262">
        <f t="shared" si="9"/>
        <v>0</v>
      </c>
    </row>
    <row r="263" spans="1:3" x14ac:dyDescent="0.3">
      <c r="A263" s="41">
        <f t="shared" si="10"/>
        <v>122.49196141479099</v>
      </c>
      <c r="B263">
        <f t="shared" si="11"/>
        <v>311</v>
      </c>
      <c r="C263">
        <f t="shared" si="9"/>
        <v>0</v>
      </c>
    </row>
    <row r="264" spans="1:3" x14ac:dyDescent="0.3">
      <c r="A264" s="41">
        <f t="shared" si="10"/>
        <v>122.09935897435898</v>
      </c>
      <c r="B264">
        <f t="shared" si="11"/>
        <v>312</v>
      </c>
      <c r="C264">
        <f t="shared" si="9"/>
        <v>0</v>
      </c>
    </row>
    <row r="265" spans="1:3" x14ac:dyDescent="0.3">
      <c r="A265" s="41">
        <f t="shared" si="10"/>
        <v>121.70926517571885</v>
      </c>
      <c r="B265">
        <f t="shared" si="11"/>
        <v>313</v>
      </c>
      <c r="C265">
        <f t="shared" si="9"/>
        <v>0</v>
      </c>
    </row>
    <row r="266" spans="1:3" x14ac:dyDescent="0.3">
      <c r="A266" s="41">
        <f t="shared" si="10"/>
        <v>121.32165605095541</v>
      </c>
      <c r="B266">
        <f t="shared" si="11"/>
        <v>314</v>
      </c>
      <c r="C266">
        <f t="shared" ref="C266:C329" si="12">IF($B266&lt;=($B$2),6,IF($B266&gt;=($B$4*$B$6+$B$2),0,$B$4-TRUNC(($B266-$B$2)/$B$6)))</f>
        <v>0</v>
      </c>
    </row>
    <row r="267" spans="1:3" x14ac:dyDescent="0.3">
      <c r="A267" s="41">
        <f t="shared" si="10"/>
        <v>120.93650793650794</v>
      </c>
      <c r="B267">
        <f t="shared" si="11"/>
        <v>315</v>
      </c>
      <c r="C267">
        <f t="shared" si="12"/>
        <v>0</v>
      </c>
    </row>
    <row r="268" spans="1:3" x14ac:dyDescent="0.3">
      <c r="A268" s="41">
        <f t="shared" ref="A268:A331" si="13">38095/B268</f>
        <v>120.55379746835443</v>
      </c>
      <c r="B268">
        <f t="shared" si="11"/>
        <v>316</v>
      </c>
      <c r="C268">
        <f t="shared" si="12"/>
        <v>0</v>
      </c>
    </row>
    <row r="269" spans="1:3" x14ac:dyDescent="0.3">
      <c r="A269" s="41">
        <f t="shared" si="13"/>
        <v>120.17350157728707</v>
      </c>
      <c r="B269">
        <f t="shared" si="11"/>
        <v>317</v>
      </c>
      <c r="C269">
        <f t="shared" si="12"/>
        <v>0</v>
      </c>
    </row>
    <row r="270" spans="1:3" x14ac:dyDescent="0.3">
      <c r="A270" s="41">
        <f t="shared" si="13"/>
        <v>119.79559748427673</v>
      </c>
      <c r="B270">
        <f t="shared" ref="B270:B333" si="14">B269+1</f>
        <v>318</v>
      </c>
      <c r="C270">
        <f t="shared" si="12"/>
        <v>0</v>
      </c>
    </row>
    <row r="271" spans="1:3" x14ac:dyDescent="0.3">
      <c r="A271" s="41">
        <f t="shared" si="13"/>
        <v>119.42006269592477</v>
      </c>
      <c r="B271">
        <f t="shared" si="14"/>
        <v>319</v>
      </c>
      <c r="C271">
        <f t="shared" si="12"/>
        <v>0</v>
      </c>
    </row>
    <row r="272" spans="1:3" x14ac:dyDescent="0.3">
      <c r="A272" s="41">
        <f t="shared" si="13"/>
        <v>119.046875</v>
      </c>
      <c r="B272">
        <f t="shared" si="14"/>
        <v>320</v>
      </c>
      <c r="C272">
        <f t="shared" si="12"/>
        <v>0</v>
      </c>
    </row>
    <row r="273" spans="1:3" x14ac:dyDescent="0.3">
      <c r="A273" s="41">
        <f t="shared" si="13"/>
        <v>118.67601246105919</v>
      </c>
      <c r="B273">
        <f t="shared" si="14"/>
        <v>321</v>
      </c>
      <c r="C273">
        <f t="shared" si="12"/>
        <v>0</v>
      </c>
    </row>
    <row r="274" spans="1:3" x14ac:dyDescent="0.3">
      <c r="A274" s="41">
        <f t="shared" si="13"/>
        <v>118.30745341614907</v>
      </c>
      <c r="B274">
        <f t="shared" si="14"/>
        <v>322</v>
      </c>
      <c r="C274">
        <f t="shared" si="12"/>
        <v>0</v>
      </c>
    </row>
    <row r="275" spans="1:3" x14ac:dyDescent="0.3">
      <c r="A275" s="41">
        <f t="shared" si="13"/>
        <v>117.94117647058823</v>
      </c>
      <c r="B275">
        <f t="shared" si="14"/>
        <v>323</v>
      </c>
      <c r="C275">
        <f t="shared" si="12"/>
        <v>0</v>
      </c>
    </row>
    <row r="276" spans="1:3" x14ac:dyDescent="0.3">
      <c r="A276" s="41">
        <f t="shared" si="13"/>
        <v>117.57716049382717</v>
      </c>
      <c r="B276">
        <f t="shared" si="14"/>
        <v>324</v>
      </c>
      <c r="C276">
        <f t="shared" si="12"/>
        <v>0</v>
      </c>
    </row>
    <row r="277" spans="1:3" x14ac:dyDescent="0.3">
      <c r="A277" s="41">
        <f t="shared" si="13"/>
        <v>117.21538461538462</v>
      </c>
      <c r="B277">
        <f t="shared" si="14"/>
        <v>325</v>
      </c>
      <c r="C277">
        <f t="shared" si="12"/>
        <v>0</v>
      </c>
    </row>
    <row r="278" spans="1:3" x14ac:dyDescent="0.3">
      <c r="A278" s="41">
        <f t="shared" si="13"/>
        <v>116.8558282208589</v>
      </c>
      <c r="B278">
        <f t="shared" si="14"/>
        <v>326</v>
      </c>
      <c r="C278">
        <f t="shared" si="12"/>
        <v>0</v>
      </c>
    </row>
    <row r="279" spans="1:3" x14ac:dyDescent="0.3">
      <c r="A279" s="41">
        <f t="shared" si="13"/>
        <v>116.49847094801223</v>
      </c>
      <c r="B279">
        <f t="shared" si="14"/>
        <v>327</v>
      </c>
      <c r="C279">
        <f t="shared" si="12"/>
        <v>0</v>
      </c>
    </row>
    <row r="280" spans="1:3" x14ac:dyDescent="0.3">
      <c r="A280" s="41">
        <f t="shared" si="13"/>
        <v>116.14329268292683</v>
      </c>
      <c r="B280">
        <f t="shared" si="14"/>
        <v>328</v>
      </c>
      <c r="C280">
        <f t="shared" si="12"/>
        <v>0</v>
      </c>
    </row>
    <row r="281" spans="1:3" x14ac:dyDescent="0.3">
      <c r="A281" s="41">
        <f t="shared" si="13"/>
        <v>115.790273556231</v>
      </c>
      <c r="B281">
        <f t="shared" si="14"/>
        <v>329</v>
      </c>
      <c r="C281">
        <f t="shared" si="12"/>
        <v>0</v>
      </c>
    </row>
    <row r="282" spans="1:3" x14ac:dyDescent="0.3">
      <c r="A282" s="41">
        <f t="shared" si="13"/>
        <v>115.43939393939394</v>
      </c>
      <c r="B282">
        <f t="shared" si="14"/>
        <v>330</v>
      </c>
      <c r="C282">
        <f t="shared" si="12"/>
        <v>0</v>
      </c>
    </row>
    <row r="283" spans="1:3" x14ac:dyDescent="0.3">
      <c r="A283" s="41">
        <f t="shared" si="13"/>
        <v>115.09063444108762</v>
      </c>
      <c r="B283">
        <f t="shared" si="14"/>
        <v>331</v>
      </c>
      <c r="C283">
        <f t="shared" si="12"/>
        <v>0</v>
      </c>
    </row>
    <row r="284" spans="1:3" x14ac:dyDescent="0.3">
      <c r="A284" s="41">
        <f t="shared" si="13"/>
        <v>114.74397590361446</v>
      </c>
      <c r="B284">
        <f t="shared" si="14"/>
        <v>332</v>
      </c>
      <c r="C284">
        <f t="shared" si="12"/>
        <v>0</v>
      </c>
    </row>
    <row r="285" spans="1:3" x14ac:dyDescent="0.3">
      <c r="A285" s="41">
        <f t="shared" si="13"/>
        <v>114.3993993993994</v>
      </c>
      <c r="B285">
        <f t="shared" si="14"/>
        <v>333</v>
      </c>
      <c r="C285">
        <f t="shared" si="12"/>
        <v>0</v>
      </c>
    </row>
    <row r="286" spans="1:3" x14ac:dyDescent="0.3">
      <c r="A286" s="41">
        <f t="shared" si="13"/>
        <v>114.05688622754491</v>
      </c>
      <c r="B286">
        <f t="shared" si="14"/>
        <v>334</v>
      </c>
      <c r="C286">
        <f t="shared" si="12"/>
        <v>0</v>
      </c>
    </row>
    <row r="287" spans="1:3" x14ac:dyDescent="0.3">
      <c r="A287" s="41">
        <f t="shared" si="13"/>
        <v>113.71641791044776</v>
      </c>
      <c r="B287">
        <f t="shared" si="14"/>
        <v>335</v>
      </c>
      <c r="C287">
        <f t="shared" si="12"/>
        <v>0</v>
      </c>
    </row>
    <row r="288" spans="1:3" x14ac:dyDescent="0.3">
      <c r="A288" s="41">
        <f t="shared" si="13"/>
        <v>113.37797619047619</v>
      </c>
      <c r="B288">
        <f t="shared" si="14"/>
        <v>336</v>
      </c>
      <c r="C288">
        <f t="shared" si="12"/>
        <v>0</v>
      </c>
    </row>
    <row r="289" spans="1:3" x14ac:dyDescent="0.3">
      <c r="A289" s="41">
        <f t="shared" si="13"/>
        <v>113.04154302670624</v>
      </c>
      <c r="B289">
        <f t="shared" si="14"/>
        <v>337</v>
      </c>
      <c r="C289">
        <f t="shared" si="12"/>
        <v>0</v>
      </c>
    </row>
    <row r="290" spans="1:3" x14ac:dyDescent="0.3">
      <c r="A290" s="41">
        <f t="shared" si="13"/>
        <v>112.70710059171597</v>
      </c>
      <c r="B290">
        <f t="shared" si="14"/>
        <v>338</v>
      </c>
      <c r="C290">
        <f t="shared" si="12"/>
        <v>0</v>
      </c>
    </row>
    <row r="291" spans="1:3" x14ac:dyDescent="0.3">
      <c r="A291" s="41">
        <f t="shared" si="13"/>
        <v>112.37463126843657</v>
      </c>
      <c r="B291">
        <f t="shared" si="14"/>
        <v>339</v>
      </c>
      <c r="C291">
        <f t="shared" si="12"/>
        <v>0</v>
      </c>
    </row>
    <row r="292" spans="1:3" x14ac:dyDescent="0.3">
      <c r="A292" s="41">
        <f t="shared" si="13"/>
        <v>112.04411764705883</v>
      </c>
      <c r="B292">
        <f t="shared" si="14"/>
        <v>340</v>
      </c>
      <c r="C292">
        <f t="shared" si="12"/>
        <v>0</v>
      </c>
    </row>
    <row r="293" spans="1:3" x14ac:dyDescent="0.3">
      <c r="A293" s="41">
        <f t="shared" si="13"/>
        <v>111.71554252199414</v>
      </c>
      <c r="B293">
        <f t="shared" si="14"/>
        <v>341</v>
      </c>
      <c r="C293">
        <f t="shared" si="12"/>
        <v>0</v>
      </c>
    </row>
    <row r="294" spans="1:3" x14ac:dyDescent="0.3">
      <c r="A294" s="41">
        <f t="shared" si="13"/>
        <v>111.38888888888889</v>
      </c>
      <c r="B294">
        <f t="shared" si="14"/>
        <v>342</v>
      </c>
      <c r="C294">
        <f t="shared" si="12"/>
        <v>0</v>
      </c>
    </row>
    <row r="295" spans="1:3" x14ac:dyDescent="0.3">
      <c r="A295" s="41">
        <f t="shared" si="13"/>
        <v>111.06413994169097</v>
      </c>
      <c r="B295">
        <f t="shared" si="14"/>
        <v>343</v>
      </c>
      <c r="C295">
        <f t="shared" si="12"/>
        <v>0</v>
      </c>
    </row>
    <row r="296" spans="1:3" x14ac:dyDescent="0.3">
      <c r="A296" s="41">
        <f t="shared" si="13"/>
        <v>110.74127906976744</v>
      </c>
      <c r="B296">
        <f t="shared" si="14"/>
        <v>344</v>
      </c>
      <c r="C296">
        <f t="shared" si="12"/>
        <v>0</v>
      </c>
    </row>
    <row r="297" spans="1:3" x14ac:dyDescent="0.3">
      <c r="A297" s="41">
        <f t="shared" si="13"/>
        <v>110.42028985507247</v>
      </c>
      <c r="B297">
        <f t="shared" si="14"/>
        <v>345</v>
      </c>
      <c r="C297">
        <f t="shared" si="12"/>
        <v>0</v>
      </c>
    </row>
    <row r="298" spans="1:3" x14ac:dyDescent="0.3">
      <c r="A298" s="41">
        <f t="shared" si="13"/>
        <v>110.10115606936417</v>
      </c>
      <c r="B298">
        <f t="shared" si="14"/>
        <v>346</v>
      </c>
      <c r="C298">
        <f t="shared" si="12"/>
        <v>0</v>
      </c>
    </row>
    <row r="299" spans="1:3" x14ac:dyDescent="0.3">
      <c r="A299" s="41">
        <f t="shared" si="13"/>
        <v>109.78386167146974</v>
      </c>
      <c r="B299">
        <f t="shared" si="14"/>
        <v>347</v>
      </c>
      <c r="C299">
        <f t="shared" si="12"/>
        <v>0</v>
      </c>
    </row>
    <row r="300" spans="1:3" x14ac:dyDescent="0.3">
      <c r="A300" s="41">
        <f t="shared" si="13"/>
        <v>109.4683908045977</v>
      </c>
      <c r="B300">
        <f t="shared" si="14"/>
        <v>348</v>
      </c>
      <c r="C300">
        <f t="shared" si="12"/>
        <v>0</v>
      </c>
    </row>
    <row r="301" spans="1:3" x14ac:dyDescent="0.3">
      <c r="A301" s="41">
        <f t="shared" si="13"/>
        <v>109.15472779369628</v>
      </c>
      <c r="B301">
        <f t="shared" si="14"/>
        <v>349</v>
      </c>
      <c r="C301">
        <f t="shared" si="12"/>
        <v>0</v>
      </c>
    </row>
    <row r="302" spans="1:3" x14ac:dyDescent="0.3">
      <c r="A302" s="41">
        <f t="shared" si="13"/>
        <v>108.84285714285714</v>
      </c>
      <c r="B302">
        <f t="shared" si="14"/>
        <v>350</v>
      </c>
      <c r="C302">
        <f t="shared" si="12"/>
        <v>0</v>
      </c>
    </row>
    <row r="303" spans="1:3" x14ac:dyDescent="0.3">
      <c r="A303" s="41">
        <f t="shared" si="13"/>
        <v>108.53276353276354</v>
      </c>
      <c r="B303">
        <f t="shared" si="14"/>
        <v>351</v>
      </c>
      <c r="C303">
        <f t="shared" si="12"/>
        <v>0</v>
      </c>
    </row>
    <row r="304" spans="1:3" x14ac:dyDescent="0.3">
      <c r="A304" s="41">
        <f t="shared" si="13"/>
        <v>108.22443181818181</v>
      </c>
      <c r="B304">
        <f t="shared" si="14"/>
        <v>352</v>
      </c>
      <c r="C304">
        <f t="shared" si="12"/>
        <v>0</v>
      </c>
    </row>
    <row r="305" spans="1:3" x14ac:dyDescent="0.3">
      <c r="A305" s="41">
        <f t="shared" si="13"/>
        <v>107.91784702549575</v>
      </c>
      <c r="B305">
        <f t="shared" si="14"/>
        <v>353</v>
      </c>
      <c r="C305">
        <f t="shared" si="12"/>
        <v>0</v>
      </c>
    </row>
    <row r="306" spans="1:3" x14ac:dyDescent="0.3">
      <c r="A306" s="41">
        <f t="shared" si="13"/>
        <v>107.61299435028249</v>
      </c>
      <c r="B306">
        <f t="shared" si="14"/>
        <v>354</v>
      </c>
      <c r="C306">
        <f t="shared" si="12"/>
        <v>0</v>
      </c>
    </row>
    <row r="307" spans="1:3" x14ac:dyDescent="0.3">
      <c r="A307" s="41">
        <f t="shared" si="13"/>
        <v>107.30985915492958</v>
      </c>
      <c r="B307">
        <f t="shared" si="14"/>
        <v>355</v>
      </c>
      <c r="C307">
        <f t="shared" si="12"/>
        <v>0</v>
      </c>
    </row>
    <row r="308" spans="1:3" x14ac:dyDescent="0.3">
      <c r="A308" s="41">
        <f t="shared" si="13"/>
        <v>107.00842696629213</v>
      </c>
      <c r="B308">
        <f t="shared" si="14"/>
        <v>356</v>
      </c>
      <c r="C308">
        <f t="shared" si="12"/>
        <v>0</v>
      </c>
    </row>
    <row r="309" spans="1:3" x14ac:dyDescent="0.3">
      <c r="A309" s="41">
        <f t="shared" si="13"/>
        <v>106.70868347338936</v>
      </c>
      <c r="B309">
        <f t="shared" si="14"/>
        <v>357</v>
      </c>
      <c r="C309">
        <f t="shared" si="12"/>
        <v>0</v>
      </c>
    </row>
    <row r="310" spans="1:3" x14ac:dyDescent="0.3">
      <c r="A310" s="41">
        <f t="shared" si="13"/>
        <v>106.41061452513966</v>
      </c>
      <c r="B310">
        <f t="shared" si="14"/>
        <v>358</v>
      </c>
      <c r="C310">
        <f t="shared" si="12"/>
        <v>0</v>
      </c>
    </row>
    <row r="311" spans="1:3" x14ac:dyDescent="0.3">
      <c r="A311" s="41">
        <f t="shared" si="13"/>
        <v>106.1142061281337</v>
      </c>
      <c r="B311">
        <f t="shared" si="14"/>
        <v>359</v>
      </c>
      <c r="C311">
        <f t="shared" si="12"/>
        <v>0</v>
      </c>
    </row>
    <row r="312" spans="1:3" x14ac:dyDescent="0.3">
      <c r="A312" s="41">
        <f t="shared" si="13"/>
        <v>105.81944444444444</v>
      </c>
      <c r="B312">
        <f t="shared" si="14"/>
        <v>360</v>
      </c>
      <c r="C312">
        <f t="shared" si="12"/>
        <v>0</v>
      </c>
    </row>
    <row r="313" spans="1:3" x14ac:dyDescent="0.3">
      <c r="A313" s="41">
        <f t="shared" si="13"/>
        <v>105.52631578947368</v>
      </c>
      <c r="B313">
        <f t="shared" si="14"/>
        <v>361</v>
      </c>
      <c r="C313">
        <f t="shared" si="12"/>
        <v>0</v>
      </c>
    </row>
    <row r="314" spans="1:3" x14ac:dyDescent="0.3">
      <c r="A314" s="41">
        <f t="shared" si="13"/>
        <v>105.23480662983425</v>
      </c>
      <c r="B314">
        <f t="shared" si="14"/>
        <v>362</v>
      </c>
      <c r="C314">
        <f t="shared" si="12"/>
        <v>0</v>
      </c>
    </row>
    <row r="315" spans="1:3" x14ac:dyDescent="0.3">
      <c r="A315" s="41">
        <f t="shared" si="13"/>
        <v>104.94490358126721</v>
      </c>
      <c r="B315">
        <f t="shared" si="14"/>
        <v>363</v>
      </c>
      <c r="C315">
        <f t="shared" si="12"/>
        <v>0</v>
      </c>
    </row>
    <row r="316" spans="1:3" x14ac:dyDescent="0.3">
      <c r="A316" s="41">
        <f t="shared" si="13"/>
        <v>104.6565934065934</v>
      </c>
      <c r="B316">
        <f t="shared" si="14"/>
        <v>364</v>
      </c>
      <c r="C316">
        <f t="shared" si="12"/>
        <v>0</v>
      </c>
    </row>
    <row r="317" spans="1:3" x14ac:dyDescent="0.3">
      <c r="A317" s="41">
        <f t="shared" si="13"/>
        <v>104.36986301369863</v>
      </c>
      <c r="B317">
        <f t="shared" si="14"/>
        <v>365</v>
      </c>
      <c r="C317">
        <f t="shared" si="12"/>
        <v>0</v>
      </c>
    </row>
    <row r="318" spans="1:3" x14ac:dyDescent="0.3">
      <c r="A318" s="41">
        <f t="shared" si="13"/>
        <v>104.08469945355191</v>
      </c>
      <c r="B318">
        <f t="shared" si="14"/>
        <v>366</v>
      </c>
      <c r="C318">
        <f t="shared" si="12"/>
        <v>0</v>
      </c>
    </row>
    <row r="319" spans="1:3" x14ac:dyDescent="0.3">
      <c r="A319" s="41">
        <f t="shared" si="13"/>
        <v>103.80108991825612</v>
      </c>
      <c r="B319">
        <f t="shared" si="14"/>
        <v>367</v>
      </c>
      <c r="C319">
        <f t="shared" si="12"/>
        <v>0</v>
      </c>
    </row>
    <row r="320" spans="1:3" x14ac:dyDescent="0.3">
      <c r="A320" s="41">
        <f t="shared" si="13"/>
        <v>103.51902173913044</v>
      </c>
      <c r="B320">
        <f t="shared" si="14"/>
        <v>368</v>
      </c>
      <c r="C320">
        <f t="shared" si="12"/>
        <v>0</v>
      </c>
    </row>
    <row r="321" spans="1:3" x14ac:dyDescent="0.3">
      <c r="A321" s="41">
        <f t="shared" si="13"/>
        <v>103.23848238482385</v>
      </c>
      <c r="B321">
        <f t="shared" si="14"/>
        <v>369</v>
      </c>
      <c r="C321">
        <f t="shared" si="12"/>
        <v>0</v>
      </c>
    </row>
    <row r="322" spans="1:3" x14ac:dyDescent="0.3">
      <c r="A322" s="41">
        <f t="shared" si="13"/>
        <v>102.95945945945945</v>
      </c>
      <c r="B322">
        <f t="shared" si="14"/>
        <v>370</v>
      </c>
      <c r="C322">
        <f t="shared" si="12"/>
        <v>0</v>
      </c>
    </row>
    <row r="323" spans="1:3" x14ac:dyDescent="0.3">
      <c r="A323" s="41">
        <f t="shared" si="13"/>
        <v>102.68194070080862</v>
      </c>
      <c r="B323">
        <f t="shared" si="14"/>
        <v>371</v>
      </c>
      <c r="C323">
        <f t="shared" si="12"/>
        <v>0</v>
      </c>
    </row>
    <row r="324" spans="1:3" x14ac:dyDescent="0.3">
      <c r="A324" s="41">
        <f t="shared" si="13"/>
        <v>102.40591397849462</v>
      </c>
      <c r="B324">
        <f t="shared" si="14"/>
        <v>372</v>
      </c>
      <c r="C324">
        <f t="shared" si="12"/>
        <v>0</v>
      </c>
    </row>
    <row r="325" spans="1:3" x14ac:dyDescent="0.3">
      <c r="A325" s="41">
        <f t="shared" si="13"/>
        <v>102.13136729222521</v>
      </c>
      <c r="B325">
        <f t="shared" si="14"/>
        <v>373</v>
      </c>
      <c r="C325">
        <f t="shared" si="12"/>
        <v>0</v>
      </c>
    </row>
    <row r="326" spans="1:3" x14ac:dyDescent="0.3">
      <c r="A326" s="41">
        <f t="shared" si="13"/>
        <v>101.85828877005348</v>
      </c>
      <c r="B326">
        <f t="shared" si="14"/>
        <v>374</v>
      </c>
      <c r="C326">
        <f t="shared" si="12"/>
        <v>0</v>
      </c>
    </row>
    <row r="327" spans="1:3" x14ac:dyDescent="0.3">
      <c r="A327" s="41">
        <f t="shared" si="13"/>
        <v>101.58666666666667</v>
      </c>
      <c r="B327">
        <f t="shared" si="14"/>
        <v>375</v>
      </c>
      <c r="C327">
        <f t="shared" si="12"/>
        <v>0</v>
      </c>
    </row>
    <row r="328" spans="1:3" x14ac:dyDescent="0.3">
      <c r="A328" s="41">
        <f t="shared" si="13"/>
        <v>101.31648936170212</v>
      </c>
      <c r="B328">
        <f t="shared" si="14"/>
        <v>376</v>
      </c>
      <c r="C328">
        <f t="shared" si="12"/>
        <v>0</v>
      </c>
    </row>
    <row r="329" spans="1:3" x14ac:dyDescent="0.3">
      <c r="A329" s="41">
        <f t="shared" si="13"/>
        <v>101.04774535809018</v>
      </c>
      <c r="B329">
        <f t="shared" si="14"/>
        <v>377</v>
      </c>
      <c r="C329">
        <f t="shared" si="12"/>
        <v>0</v>
      </c>
    </row>
    <row r="330" spans="1:3" x14ac:dyDescent="0.3">
      <c r="A330" s="41">
        <f t="shared" si="13"/>
        <v>100.78042328042328</v>
      </c>
      <c r="B330">
        <f t="shared" si="14"/>
        <v>378</v>
      </c>
      <c r="C330">
        <f t="shared" ref="C330:C376" si="15">IF($B330&lt;=($B$2),6,IF($B330&gt;=($B$4*$B$6+$B$2),0,$B$4-TRUNC(($B330-$B$2)/$B$6)))</f>
        <v>0</v>
      </c>
    </row>
    <row r="331" spans="1:3" x14ac:dyDescent="0.3">
      <c r="A331" s="41">
        <f t="shared" si="13"/>
        <v>100.51451187335093</v>
      </c>
      <c r="B331">
        <f t="shared" si="14"/>
        <v>379</v>
      </c>
      <c r="C331">
        <f t="shared" si="15"/>
        <v>0</v>
      </c>
    </row>
    <row r="332" spans="1:3" x14ac:dyDescent="0.3">
      <c r="A332" s="41">
        <f t="shared" ref="A332:A376" si="16">38095/B332</f>
        <v>100.25</v>
      </c>
      <c r="B332">
        <f t="shared" si="14"/>
        <v>380</v>
      </c>
      <c r="C332">
        <f t="shared" si="15"/>
        <v>0</v>
      </c>
    </row>
    <row r="333" spans="1:3" x14ac:dyDescent="0.3">
      <c r="A333" s="41">
        <f t="shared" si="16"/>
        <v>99.98687664041995</v>
      </c>
      <c r="B333">
        <f t="shared" si="14"/>
        <v>381</v>
      </c>
      <c r="C333">
        <f t="shared" si="15"/>
        <v>0</v>
      </c>
    </row>
    <row r="334" spans="1:3" x14ac:dyDescent="0.3">
      <c r="A334" s="41">
        <f t="shared" si="16"/>
        <v>99.725130890052355</v>
      </c>
      <c r="B334">
        <f t="shared" ref="B334:B376" si="17">B333+1</f>
        <v>382</v>
      </c>
      <c r="C334">
        <f t="shared" si="15"/>
        <v>0</v>
      </c>
    </row>
    <row r="335" spans="1:3" x14ac:dyDescent="0.3">
      <c r="A335" s="41">
        <f t="shared" si="16"/>
        <v>99.464751958224539</v>
      </c>
      <c r="B335">
        <f t="shared" si="17"/>
        <v>383</v>
      </c>
      <c r="C335">
        <f t="shared" si="15"/>
        <v>0</v>
      </c>
    </row>
    <row r="336" spans="1:3" x14ac:dyDescent="0.3">
      <c r="A336" s="41">
        <f t="shared" si="16"/>
        <v>99.205729166666671</v>
      </c>
      <c r="B336">
        <f t="shared" si="17"/>
        <v>384</v>
      </c>
      <c r="C336">
        <f t="shared" si="15"/>
        <v>0</v>
      </c>
    </row>
    <row r="337" spans="1:3" x14ac:dyDescent="0.3">
      <c r="A337" s="41">
        <f t="shared" si="16"/>
        <v>98.948051948051955</v>
      </c>
      <c r="B337">
        <f t="shared" si="17"/>
        <v>385</v>
      </c>
      <c r="C337">
        <f t="shared" si="15"/>
        <v>0</v>
      </c>
    </row>
    <row r="338" spans="1:3" x14ac:dyDescent="0.3">
      <c r="A338" s="41">
        <f t="shared" si="16"/>
        <v>98.691709844559583</v>
      </c>
      <c r="B338">
        <f t="shared" si="17"/>
        <v>386</v>
      </c>
      <c r="C338">
        <f t="shared" si="15"/>
        <v>0</v>
      </c>
    </row>
    <row r="339" spans="1:3" x14ac:dyDescent="0.3">
      <c r="A339" s="41">
        <f t="shared" si="16"/>
        <v>98.436692506459949</v>
      </c>
      <c r="B339">
        <f t="shared" si="17"/>
        <v>387</v>
      </c>
      <c r="C339">
        <f t="shared" si="15"/>
        <v>0</v>
      </c>
    </row>
    <row r="340" spans="1:3" x14ac:dyDescent="0.3">
      <c r="A340" s="41">
        <f t="shared" si="16"/>
        <v>98.182989690721655</v>
      </c>
      <c r="B340">
        <f t="shared" si="17"/>
        <v>388</v>
      </c>
      <c r="C340">
        <f t="shared" si="15"/>
        <v>0</v>
      </c>
    </row>
    <row r="341" spans="1:3" x14ac:dyDescent="0.3">
      <c r="A341" s="41">
        <f t="shared" si="16"/>
        <v>97.930591259640096</v>
      </c>
      <c r="B341">
        <f t="shared" si="17"/>
        <v>389</v>
      </c>
      <c r="C341">
        <f t="shared" si="15"/>
        <v>0</v>
      </c>
    </row>
    <row r="342" spans="1:3" x14ac:dyDescent="0.3">
      <c r="A342" s="41">
        <f t="shared" si="16"/>
        <v>97.679487179487182</v>
      </c>
      <c r="B342">
        <f t="shared" si="17"/>
        <v>390</v>
      </c>
      <c r="C342">
        <f t="shared" si="15"/>
        <v>0</v>
      </c>
    </row>
    <row r="343" spans="1:3" x14ac:dyDescent="0.3">
      <c r="A343" s="41">
        <f t="shared" si="16"/>
        <v>97.429667519181592</v>
      </c>
      <c r="B343">
        <f t="shared" si="17"/>
        <v>391</v>
      </c>
      <c r="C343">
        <f t="shared" si="15"/>
        <v>0</v>
      </c>
    </row>
    <row r="344" spans="1:3" x14ac:dyDescent="0.3">
      <c r="A344" s="41">
        <f t="shared" si="16"/>
        <v>97.181122448979593</v>
      </c>
      <c r="B344">
        <f t="shared" si="17"/>
        <v>392</v>
      </c>
      <c r="C344">
        <f t="shared" si="15"/>
        <v>0</v>
      </c>
    </row>
    <row r="345" spans="1:3" x14ac:dyDescent="0.3">
      <c r="A345" s="41">
        <f t="shared" si="16"/>
        <v>96.933842239185751</v>
      </c>
      <c r="B345">
        <f t="shared" si="17"/>
        <v>393</v>
      </c>
      <c r="C345">
        <f t="shared" si="15"/>
        <v>0</v>
      </c>
    </row>
    <row r="346" spans="1:3" x14ac:dyDescent="0.3">
      <c r="A346" s="41">
        <f t="shared" si="16"/>
        <v>96.687817258883243</v>
      </c>
      <c r="B346">
        <f t="shared" si="17"/>
        <v>394</v>
      </c>
      <c r="C346">
        <f t="shared" si="15"/>
        <v>0</v>
      </c>
    </row>
    <row r="347" spans="1:3" x14ac:dyDescent="0.3">
      <c r="A347" s="41">
        <f t="shared" si="16"/>
        <v>96.443037974683548</v>
      </c>
      <c r="B347">
        <f t="shared" si="17"/>
        <v>395</v>
      </c>
      <c r="C347">
        <f t="shared" si="15"/>
        <v>0</v>
      </c>
    </row>
    <row r="348" spans="1:3" x14ac:dyDescent="0.3">
      <c r="A348" s="41">
        <f t="shared" si="16"/>
        <v>96.199494949494948</v>
      </c>
      <c r="B348">
        <f t="shared" si="17"/>
        <v>396</v>
      </c>
      <c r="C348">
        <f t="shared" si="15"/>
        <v>0</v>
      </c>
    </row>
    <row r="349" spans="1:3" x14ac:dyDescent="0.3">
      <c r="A349" s="41">
        <f t="shared" si="16"/>
        <v>95.957178841309826</v>
      </c>
      <c r="B349">
        <f t="shared" si="17"/>
        <v>397</v>
      </c>
      <c r="C349">
        <f t="shared" si="15"/>
        <v>0</v>
      </c>
    </row>
    <row r="350" spans="1:3" x14ac:dyDescent="0.3">
      <c r="A350" s="41">
        <f t="shared" si="16"/>
        <v>95.71608040201005</v>
      </c>
      <c r="B350">
        <f t="shared" si="17"/>
        <v>398</v>
      </c>
      <c r="C350">
        <f t="shared" si="15"/>
        <v>0</v>
      </c>
    </row>
    <row r="351" spans="1:3" x14ac:dyDescent="0.3">
      <c r="A351" s="41">
        <f t="shared" si="16"/>
        <v>95.476190476190482</v>
      </c>
      <c r="B351">
        <f t="shared" si="17"/>
        <v>399</v>
      </c>
      <c r="C351">
        <f t="shared" si="15"/>
        <v>0</v>
      </c>
    </row>
    <row r="352" spans="1:3" x14ac:dyDescent="0.3">
      <c r="A352" s="41">
        <f t="shared" si="16"/>
        <v>95.237499999999997</v>
      </c>
      <c r="B352">
        <f t="shared" si="17"/>
        <v>400</v>
      </c>
      <c r="C352">
        <f t="shared" si="15"/>
        <v>0</v>
      </c>
    </row>
    <row r="353" spans="1:3" x14ac:dyDescent="0.3">
      <c r="A353" s="41">
        <f t="shared" si="16"/>
        <v>95</v>
      </c>
      <c r="B353">
        <f t="shared" si="17"/>
        <v>401</v>
      </c>
      <c r="C353">
        <f t="shared" si="15"/>
        <v>0</v>
      </c>
    </row>
    <row r="354" spans="1:3" x14ac:dyDescent="0.3">
      <c r="A354" s="41">
        <f t="shared" si="16"/>
        <v>94.763681592039802</v>
      </c>
      <c r="B354">
        <f t="shared" si="17"/>
        <v>402</v>
      </c>
      <c r="C354">
        <f t="shared" si="15"/>
        <v>0</v>
      </c>
    </row>
    <row r="355" spans="1:3" x14ac:dyDescent="0.3">
      <c r="A355" s="41">
        <f t="shared" si="16"/>
        <v>94.528535980148888</v>
      </c>
      <c r="B355">
        <f t="shared" si="17"/>
        <v>403</v>
      </c>
      <c r="C355">
        <f t="shared" si="15"/>
        <v>0</v>
      </c>
    </row>
    <row r="356" spans="1:3" x14ac:dyDescent="0.3">
      <c r="A356" s="41">
        <f t="shared" si="16"/>
        <v>94.294554455445549</v>
      </c>
      <c r="B356">
        <f t="shared" si="17"/>
        <v>404</v>
      </c>
      <c r="C356">
        <f t="shared" si="15"/>
        <v>0</v>
      </c>
    </row>
    <row r="357" spans="1:3" x14ac:dyDescent="0.3">
      <c r="A357" s="41">
        <f t="shared" si="16"/>
        <v>94.061728395061735</v>
      </c>
      <c r="B357">
        <f t="shared" si="17"/>
        <v>405</v>
      </c>
      <c r="C357">
        <f t="shared" si="15"/>
        <v>0</v>
      </c>
    </row>
    <row r="358" spans="1:3" x14ac:dyDescent="0.3">
      <c r="A358" s="41">
        <f t="shared" si="16"/>
        <v>93.830049261083744</v>
      </c>
      <c r="B358">
        <f t="shared" si="17"/>
        <v>406</v>
      </c>
      <c r="C358">
        <f t="shared" si="15"/>
        <v>0</v>
      </c>
    </row>
    <row r="359" spans="1:3" x14ac:dyDescent="0.3">
      <c r="A359" s="41">
        <f t="shared" si="16"/>
        <v>93.599508599508596</v>
      </c>
      <c r="B359">
        <f t="shared" si="17"/>
        <v>407</v>
      </c>
      <c r="C359">
        <f t="shared" si="15"/>
        <v>0</v>
      </c>
    </row>
    <row r="360" spans="1:3" x14ac:dyDescent="0.3">
      <c r="A360" s="41">
        <f t="shared" si="16"/>
        <v>93.370098039215691</v>
      </c>
      <c r="B360">
        <f t="shared" si="17"/>
        <v>408</v>
      </c>
      <c r="C360">
        <f t="shared" si="15"/>
        <v>0</v>
      </c>
    </row>
    <row r="361" spans="1:3" x14ac:dyDescent="0.3">
      <c r="A361" s="41">
        <f t="shared" si="16"/>
        <v>93.141809290953546</v>
      </c>
      <c r="B361">
        <f t="shared" si="17"/>
        <v>409</v>
      </c>
      <c r="C361">
        <f t="shared" si="15"/>
        <v>0</v>
      </c>
    </row>
    <row r="362" spans="1:3" x14ac:dyDescent="0.3">
      <c r="A362" s="41">
        <f t="shared" si="16"/>
        <v>92.91463414634147</v>
      </c>
      <c r="B362">
        <f t="shared" si="17"/>
        <v>410</v>
      </c>
      <c r="C362">
        <f t="shared" si="15"/>
        <v>0</v>
      </c>
    </row>
    <row r="363" spans="1:3" x14ac:dyDescent="0.3">
      <c r="A363" s="41">
        <f t="shared" si="16"/>
        <v>92.688564476885645</v>
      </c>
      <c r="B363">
        <f t="shared" si="17"/>
        <v>411</v>
      </c>
      <c r="C363">
        <f t="shared" si="15"/>
        <v>0</v>
      </c>
    </row>
    <row r="364" spans="1:3" x14ac:dyDescent="0.3">
      <c r="A364" s="41">
        <f t="shared" si="16"/>
        <v>92.463592233009706</v>
      </c>
      <c r="B364">
        <f t="shared" si="17"/>
        <v>412</v>
      </c>
      <c r="C364">
        <f t="shared" si="15"/>
        <v>0</v>
      </c>
    </row>
    <row r="365" spans="1:3" x14ac:dyDescent="0.3">
      <c r="A365" s="41">
        <f t="shared" si="16"/>
        <v>92.239709443099272</v>
      </c>
      <c r="B365">
        <f t="shared" si="17"/>
        <v>413</v>
      </c>
      <c r="C365">
        <f t="shared" si="15"/>
        <v>0</v>
      </c>
    </row>
    <row r="366" spans="1:3" x14ac:dyDescent="0.3">
      <c r="A366" s="41">
        <f t="shared" si="16"/>
        <v>92.016908212560381</v>
      </c>
      <c r="B366">
        <f t="shared" si="17"/>
        <v>414</v>
      </c>
      <c r="C366">
        <f t="shared" si="15"/>
        <v>0</v>
      </c>
    </row>
    <row r="367" spans="1:3" x14ac:dyDescent="0.3">
      <c r="A367" s="41">
        <f t="shared" si="16"/>
        <v>91.795180722891573</v>
      </c>
      <c r="B367">
        <f t="shared" si="17"/>
        <v>415</v>
      </c>
      <c r="C367">
        <f t="shared" si="15"/>
        <v>0</v>
      </c>
    </row>
    <row r="368" spans="1:3" x14ac:dyDescent="0.3">
      <c r="A368" s="41">
        <f t="shared" si="16"/>
        <v>91.574519230769226</v>
      </c>
      <c r="B368">
        <f t="shared" si="17"/>
        <v>416</v>
      </c>
      <c r="C368">
        <f t="shared" si="15"/>
        <v>0</v>
      </c>
    </row>
    <row r="369" spans="1:3" x14ac:dyDescent="0.3">
      <c r="A369" s="41">
        <f t="shared" si="16"/>
        <v>91.354916067146277</v>
      </c>
      <c r="B369">
        <f t="shared" si="17"/>
        <v>417</v>
      </c>
      <c r="C369">
        <f t="shared" si="15"/>
        <v>0</v>
      </c>
    </row>
    <row r="370" spans="1:3" x14ac:dyDescent="0.3">
      <c r="A370" s="41">
        <f t="shared" si="16"/>
        <v>91.13636363636364</v>
      </c>
      <c r="B370">
        <f t="shared" si="17"/>
        <v>418</v>
      </c>
      <c r="C370">
        <f t="shared" si="15"/>
        <v>0</v>
      </c>
    </row>
    <row r="371" spans="1:3" x14ac:dyDescent="0.3">
      <c r="A371" s="41">
        <f t="shared" si="16"/>
        <v>90.918854415274467</v>
      </c>
      <c r="B371">
        <f t="shared" si="17"/>
        <v>419</v>
      </c>
      <c r="C371">
        <f t="shared" si="15"/>
        <v>0</v>
      </c>
    </row>
    <row r="372" spans="1:3" x14ac:dyDescent="0.3">
      <c r="A372" s="41">
        <f t="shared" si="16"/>
        <v>90.702380952380949</v>
      </c>
      <c r="B372">
        <f t="shared" si="17"/>
        <v>420</v>
      </c>
      <c r="C372">
        <f t="shared" si="15"/>
        <v>0</v>
      </c>
    </row>
    <row r="373" spans="1:3" x14ac:dyDescent="0.3">
      <c r="A373" s="41">
        <f t="shared" si="16"/>
        <v>90.486935866983373</v>
      </c>
      <c r="B373">
        <f t="shared" si="17"/>
        <v>421</v>
      </c>
      <c r="C373">
        <f t="shared" si="15"/>
        <v>0</v>
      </c>
    </row>
    <row r="374" spans="1:3" x14ac:dyDescent="0.3">
      <c r="A374" s="41">
        <f t="shared" si="16"/>
        <v>90.272511848341239</v>
      </c>
      <c r="B374">
        <f t="shared" si="17"/>
        <v>422</v>
      </c>
      <c r="C374">
        <f t="shared" si="15"/>
        <v>0</v>
      </c>
    </row>
    <row r="375" spans="1:3" x14ac:dyDescent="0.3">
      <c r="A375" s="41">
        <f t="shared" si="16"/>
        <v>90.05910165484633</v>
      </c>
      <c r="B375">
        <f t="shared" si="17"/>
        <v>423</v>
      </c>
      <c r="C375">
        <f t="shared" si="15"/>
        <v>0</v>
      </c>
    </row>
    <row r="376" spans="1:3" x14ac:dyDescent="0.3">
      <c r="A376" s="41">
        <f t="shared" si="16"/>
        <v>89.846698113207552</v>
      </c>
      <c r="B376">
        <f t="shared" si="17"/>
        <v>424</v>
      </c>
      <c r="C376">
        <f t="shared" si="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 Values</vt:lpstr>
      <vt:lpstr>Graph</vt:lpstr>
      <vt:lpstr>F.W. Max Angle</vt:lpstr>
    </vt:vector>
  </TitlesOfParts>
  <Company>Telecom Italia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Martini Massimo</dc:creator>
  <cp:lastModifiedBy>Martini Massimo</cp:lastModifiedBy>
  <dcterms:created xsi:type="dcterms:W3CDTF">2020-08-16T21:52:01Z</dcterms:created>
  <dcterms:modified xsi:type="dcterms:W3CDTF">2020-09-15T20:36:33Z</dcterms:modified>
</cp:coreProperties>
</file>