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Estuaries_Drakes/"/>
    </mc:Choice>
  </mc:AlternateContent>
  <xr:revisionPtr revIDLastSave="203" documentId="11_8A8C917CB98A04D70149BCF94FA476379E92E040" xr6:coauthVersionLast="47" xr6:coauthVersionMax="47" xr10:uidLastSave="{7DBC6C6A-4368-4080-AE26-A551B1043622}"/>
  <bookViews>
    <workbookView xWindow="1155" yWindow="210" windowWidth="27195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</calcChain>
</file>

<file path=xl/sharedStrings.xml><?xml version="1.0" encoding="utf-8"?>
<sst xmlns="http://schemas.openxmlformats.org/spreadsheetml/2006/main" count="7" uniqueCount="7">
  <si>
    <t>Year</t>
  </si>
  <si>
    <t>YearN</t>
  </si>
  <si>
    <t>USGS_count</t>
  </si>
  <si>
    <t>Usedat</t>
  </si>
  <si>
    <t>logistic_trnd</t>
  </si>
  <si>
    <t>expon_trnd</t>
  </si>
  <si>
    <t>Filter_count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</si>
</sst>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Times New Roman"/>
      <family val="1"/>
    </font>
    <font>
      <sz val="11"/>
      <color rgb="FF000000"/>
      <name val="Lato,Ubuntu,Lucida Grande,Segoe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3" fillId="0" borderId="0" xfId="1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USGS_count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2021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34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0</c:v>
                </c:pt>
                <c:pt idx="11">
                  <c:v>41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51</c:v>
                </c:pt>
                <c:pt idx="16">
                  <c:v>75</c:v>
                </c:pt>
                <c:pt idx="17">
                  <c:v>82</c:v>
                </c:pt>
                <c:pt idx="18">
                  <c:v>52</c:v>
                </c:pt>
                <c:pt idx="19">
                  <c:v>61</c:v>
                </c:pt>
                <c:pt idx="20">
                  <c:v>60</c:v>
                </c:pt>
                <c:pt idx="21">
                  <c:v>106</c:v>
                </c:pt>
                <c:pt idx="22">
                  <c:v>107</c:v>
                </c:pt>
                <c:pt idx="23">
                  <c:v>127</c:v>
                </c:pt>
                <c:pt idx="24">
                  <c:v>139</c:v>
                </c:pt>
                <c:pt idx="25">
                  <c:v>139</c:v>
                </c:pt>
                <c:pt idx="26">
                  <c:v>141</c:v>
                </c:pt>
                <c:pt idx="27">
                  <c:v>142</c:v>
                </c:pt>
                <c:pt idx="28">
                  <c:v>97</c:v>
                </c:pt>
                <c:pt idx="29">
                  <c:v>0</c:v>
                </c:pt>
                <c:pt idx="30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8B-44AE-8336-FF39D4F84F9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logistic_trnd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2021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2</c:v>
                </c:pt>
                <c:pt idx="1">
                  <c:v>2.5581926849159311</c:v>
                </c:pt>
                <c:pt idx="2">
                  <c:v>3.2686642832725386</c:v>
                </c:pt>
                <c:pt idx="3">
                  <c:v>4.1707485685594419</c:v>
                </c:pt>
                <c:pt idx="4">
                  <c:v>5.3125654927417187</c:v>
                </c:pt>
                <c:pt idx="5">
                  <c:v>6.7521325621354311</c:v>
                </c:pt>
                <c:pt idx="6">
                  <c:v>8.5580599217185451</c:v>
                </c:pt>
                <c:pt idx="7">
                  <c:v>10.809395528337657</c:v>
                </c:pt>
                <c:pt idx="8">
                  <c:v>13.593998562402634</c:v>
                </c:pt>
                <c:pt idx="9">
                  <c:v>17.004637623659189</c:v>
                </c:pt>
                <c:pt idx="10">
                  <c:v>21.131923982901494</c:v>
                </c:pt>
                <c:pt idx="11">
                  <c:v>26.053355416848952</c:v>
                </c:pt>
                <c:pt idx="12">
                  <c:v>31.818375223594995</c:v>
                </c:pt>
                <c:pt idx="13">
                  <c:v>38.430629197382267</c:v>
                </c:pt>
                <c:pt idx="14">
                  <c:v>45.83049599008222</c:v>
                </c:pt>
                <c:pt idx="15">
                  <c:v>53.882952710156317</c:v>
                </c:pt>
                <c:pt idx="16">
                  <c:v>62.376779875049827</c:v>
                </c:pt>
                <c:pt idx="17">
                  <c:v>71.039619520584736</c:v>
                </c:pt>
                <c:pt idx="18">
                  <c:v>79.568882248936447</c:v>
                </c:pt>
                <c:pt idx="19">
                  <c:v>87.6723007583212</c:v>
                </c:pt>
                <c:pt idx="20">
                  <c:v>95.107271692188235</c:v>
                </c:pt>
                <c:pt idx="21">
                  <c:v>101.70808829947158</c:v>
                </c:pt>
                <c:pt idx="22">
                  <c:v>107.39507810896386</c:v>
                </c:pt>
                <c:pt idx="23">
                  <c:v>112.16661019988351</c:v>
                </c:pt>
                <c:pt idx="24">
                  <c:v>116.08008459993358</c:v>
                </c:pt>
                <c:pt idx="25">
                  <c:v>119.22940440493224</c:v>
                </c:pt>
                <c:pt idx="26">
                  <c:v>121.72471847812565</c:v>
                </c:pt>
                <c:pt idx="27">
                  <c:v>123.6773418218315</c:v>
                </c:pt>
                <c:pt idx="28">
                  <c:v>125.19030884243126</c:v>
                </c:pt>
                <c:pt idx="29">
                  <c:v>126.35361650415106</c:v>
                </c:pt>
                <c:pt idx="30">
                  <c:v>127.24275673574222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3-4A68-B64A-8412299DB9F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expon_trnd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xVal>
          <c:yVal>
            <c:numRef>
              <c:f>Sheet1!$E$2:$E$29</c:f>
              <c:numCache>
                <c:formatCode>General</c:formatCode>
                <c:ptCount val="28"/>
                <c:pt idx="0">
                  <c:v>1</c:v>
                </c:pt>
                <c:pt idx="1">
                  <c:v>1.2214027581601699</c:v>
                </c:pt>
                <c:pt idx="2">
                  <c:v>1.4918246976412703</c:v>
                </c:pt>
                <c:pt idx="3">
                  <c:v>1.8221188003905091</c:v>
                </c:pt>
                <c:pt idx="4">
                  <c:v>2.2255409284924679</c:v>
                </c:pt>
                <c:pt idx="5">
                  <c:v>2.7182818284590455</c:v>
                </c:pt>
                <c:pt idx="6">
                  <c:v>3.3201169227365481</c:v>
                </c:pt>
                <c:pt idx="7">
                  <c:v>4.0551999668446754</c:v>
                </c:pt>
                <c:pt idx="8">
                  <c:v>4.9530324243951158</c:v>
                </c:pt>
                <c:pt idx="9">
                  <c:v>6.0496474644129474</c:v>
                </c:pt>
                <c:pt idx="10">
                  <c:v>7.3890560989306522</c:v>
                </c:pt>
                <c:pt idx="11">
                  <c:v>9.0250134994341238</c:v>
                </c:pt>
                <c:pt idx="12">
                  <c:v>11.023176380641605</c:v>
                </c:pt>
                <c:pt idx="13">
                  <c:v>13.463738035001695</c:v>
                </c:pt>
                <c:pt idx="14">
                  <c:v>16.444646771097055</c:v>
                </c:pt>
                <c:pt idx="15">
                  <c:v>20.085536923187675</c:v>
                </c:pt>
                <c:pt idx="16">
                  <c:v>24.532530197109359</c:v>
                </c:pt>
                <c:pt idx="17">
                  <c:v>29.964100047397029</c:v>
                </c:pt>
                <c:pt idx="18">
                  <c:v>36.59823444367801</c:v>
                </c:pt>
                <c:pt idx="19">
                  <c:v>44.70118449330085</c:v>
                </c:pt>
                <c:pt idx="20">
                  <c:v>54.598150033144272</c:v>
                </c:pt>
                <c:pt idx="21">
                  <c:v>66.686331040925182</c:v>
                </c:pt>
                <c:pt idx="22">
                  <c:v>81.450868664968169</c:v>
                </c:pt>
                <c:pt idx="23">
                  <c:v>99.484315641933875</c:v>
                </c:pt>
                <c:pt idx="24">
                  <c:v>121.51041751873497</c:v>
                </c:pt>
                <c:pt idx="25">
                  <c:v>148.41315910257671</c:v>
                </c:pt>
                <c:pt idx="26">
                  <c:v>181.27224187515131</c:v>
                </c:pt>
                <c:pt idx="27">
                  <c:v>221.40641620418725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3-4A68-B64A-8412299D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42496"/>
        <c:axId val="360443056"/>
      </c:scatterChart>
      <c:valAx>
        <c:axId val="360442496"/>
        <c:scaling>
          <c:orientation val="minMax"/>
          <c:max val="2022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43056"/>
        <c:crosses val="autoZero"/>
        <c:crossBetween val="midCat"/>
      </c:valAx>
      <c:valAx>
        <c:axId val="360443056"/>
        <c:scaling>
          <c:orientation val="minMax"/>
          <c:max val="2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61911</xdr:colOff>
      <xdr:row>0</xdr:row>
      <xdr:rowOff>400049</xdr:rowOff>
    </xdr:from>
    <xdr:to>
      <xdr:col>18</xdr:col>
      <xdr:colOff>76200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workbookViewId="0">
      <selection activeCell="D14" sqref="D14"/>
    </sheetView>
  </sheetViews>
  <sheetFormatPr defaultRowHeight="15"/>
  <cols>
    <col min="1" max="1" width="9.140625" style="4"/>
    <col min="3" max="3" width="15.7109375" style="4" customWidth="1"/>
    <col min="4" max="4" width="10.28515625" style="4" customWidth="1"/>
    <col min="5" max="5" width="11.5703125" customWidth="1"/>
    <col min="6" max="6" width="15.7109375" customWidth="1"/>
    <col min="7" max="7" width="12.42578125" customWidth="1"/>
    <col min="25" max="25" width="12" bestFit="1" customWidth="1"/>
  </cols>
  <sheetData>
    <row r="1" spans="1:23" ht="19.5" customHeight="1">
      <c r="A1" s="8" t="s">
        <v>0</v>
      </c>
      <c r="B1" s="9" t="s">
        <v>1</v>
      </c>
      <c r="C1" s="8" t="s">
        <v>2</v>
      </c>
      <c r="D1" s="8" t="s">
        <v>3</v>
      </c>
      <c r="E1" s="8" t="s">
        <v>5</v>
      </c>
      <c r="F1" s="8" t="s">
        <v>4</v>
      </c>
      <c r="G1" s="8" t="s">
        <v>6</v>
      </c>
    </row>
    <row r="2" spans="1:23">
      <c r="A2" s="1">
        <v>1990</v>
      </c>
      <c r="B2">
        <v>0</v>
      </c>
      <c r="C2" s="7">
        <v>2</v>
      </c>
      <c r="D2" s="6">
        <v>0</v>
      </c>
      <c r="E2">
        <v>1</v>
      </c>
      <c r="F2">
        <v>2</v>
      </c>
      <c r="G2" t="str">
        <f>IF(D2=1,C2,"")</f>
        <v/>
      </c>
    </row>
    <row r="3" spans="1:23">
      <c r="A3" s="1">
        <v>1991</v>
      </c>
      <c r="B3">
        <f>A3-1990</f>
        <v>1</v>
      </c>
      <c r="C3" s="3">
        <v>1</v>
      </c>
      <c r="D3" s="6">
        <v>1</v>
      </c>
      <c r="E3">
        <f>E2*EXP(0.2)</f>
        <v>1.2214027581601699</v>
      </c>
      <c r="F3">
        <f>F2*EXP(0.25*(1-F2/130) )</f>
        <v>2.5581926849159311</v>
      </c>
      <c r="G3">
        <f t="shared" ref="G3:G32" si="0">IF(D3=1,C3,"")</f>
        <v>1</v>
      </c>
    </row>
    <row r="4" spans="1:23">
      <c r="A4" s="1">
        <v>1992</v>
      </c>
      <c r="B4">
        <f t="shared" ref="B4:B32" si="1">A4-1990</f>
        <v>2</v>
      </c>
      <c r="C4" s="3">
        <v>1</v>
      </c>
      <c r="D4" s="6">
        <v>1</v>
      </c>
      <c r="E4">
        <f t="shared" ref="E4:E28" si="2">E3*EXP(0.2)</f>
        <v>1.4918246976412703</v>
      </c>
      <c r="F4">
        <f t="shared" ref="F4:F32" si="3">F3*EXP(0.25*(1-F3/130) )</f>
        <v>3.2686642832725386</v>
      </c>
      <c r="G4">
        <f t="shared" si="0"/>
        <v>1</v>
      </c>
    </row>
    <row r="5" spans="1:23">
      <c r="A5" s="1">
        <v>1993</v>
      </c>
      <c r="B5">
        <f t="shared" si="1"/>
        <v>3</v>
      </c>
      <c r="C5" s="3">
        <v>8</v>
      </c>
      <c r="D5" s="6">
        <v>1</v>
      </c>
      <c r="E5">
        <f t="shared" si="2"/>
        <v>1.8221188003905091</v>
      </c>
      <c r="F5">
        <f t="shared" si="3"/>
        <v>4.1707485685594419</v>
      </c>
      <c r="G5">
        <f t="shared" si="0"/>
        <v>8</v>
      </c>
    </row>
    <row r="6" spans="1:23">
      <c r="A6" s="1">
        <v>1994</v>
      </c>
      <c r="B6">
        <f t="shared" si="1"/>
        <v>4</v>
      </c>
      <c r="C6" s="3">
        <v>1</v>
      </c>
      <c r="D6" s="6">
        <v>1</v>
      </c>
      <c r="E6">
        <f t="shared" si="2"/>
        <v>2.2255409284924679</v>
      </c>
      <c r="F6">
        <f t="shared" si="3"/>
        <v>5.3125654927417187</v>
      </c>
      <c r="G6">
        <f t="shared" si="0"/>
        <v>1</v>
      </c>
    </row>
    <row r="7" spans="1:23">
      <c r="A7" s="1">
        <v>1995</v>
      </c>
      <c r="B7">
        <f t="shared" si="1"/>
        <v>5</v>
      </c>
      <c r="C7" s="3">
        <v>24</v>
      </c>
      <c r="D7" s="6">
        <v>0</v>
      </c>
      <c r="E7">
        <f t="shared" si="2"/>
        <v>2.7182818284590455</v>
      </c>
      <c r="F7">
        <f t="shared" si="3"/>
        <v>6.7521325621354311</v>
      </c>
      <c r="G7" t="str">
        <f t="shared" si="0"/>
        <v/>
      </c>
    </row>
    <row r="8" spans="1:23">
      <c r="A8" s="1">
        <v>1996</v>
      </c>
      <c r="B8">
        <f t="shared" si="1"/>
        <v>6</v>
      </c>
      <c r="C8" s="3">
        <v>34</v>
      </c>
      <c r="D8" s="6">
        <v>1</v>
      </c>
      <c r="E8">
        <f t="shared" si="2"/>
        <v>3.3201169227365481</v>
      </c>
      <c r="F8">
        <f t="shared" si="3"/>
        <v>8.5580599217185451</v>
      </c>
      <c r="G8">
        <f t="shared" si="0"/>
        <v>34</v>
      </c>
    </row>
    <row r="9" spans="1:23">
      <c r="A9" s="1">
        <v>1997</v>
      </c>
      <c r="B9">
        <f t="shared" si="1"/>
        <v>7</v>
      </c>
      <c r="C9" s="3">
        <v>43</v>
      </c>
      <c r="D9" s="6">
        <v>0</v>
      </c>
      <c r="E9">
        <f t="shared" si="2"/>
        <v>4.0551999668446754</v>
      </c>
      <c r="F9">
        <f t="shared" si="3"/>
        <v>10.809395528337657</v>
      </c>
      <c r="G9" t="str">
        <f t="shared" si="0"/>
        <v/>
      </c>
    </row>
    <row r="10" spans="1:23">
      <c r="A10" s="1">
        <v>1998</v>
      </c>
      <c r="B10">
        <f t="shared" si="1"/>
        <v>8</v>
      </c>
      <c r="C10" s="3">
        <v>56</v>
      </c>
      <c r="D10" s="6">
        <v>0</v>
      </c>
      <c r="E10">
        <f t="shared" si="2"/>
        <v>4.9530324243951158</v>
      </c>
      <c r="F10">
        <f t="shared" si="3"/>
        <v>13.593998562402634</v>
      </c>
      <c r="G10" t="str">
        <f t="shared" si="0"/>
        <v/>
      </c>
    </row>
    <row r="11" spans="1:23">
      <c r="A11" s="1">
        <v>1999</v>
      </c>
      <c r="B11">
        <f t="shared" si="1"/>
        <v>9</v>
      </c>
      <c r="C11" s="3">
        <v>25</v>
      </c>
      <c r="D11" s="6">
        <v>1</v>
      </c>
      <c r="E11">
        <f t="shared" si="2"/>
        <v>6.0496474644129474</v>
      </c>
      <c r="F11">
        <f t="shared" si="3"/>
        <v>17.004637623659189</v>
      </c>
      <c r="G11">
        <f t="shared" si="0"/>
        <v>25</v>
      </c>
    </row>
    <row r="12" spans="1:23">
      <c r="A12" s="1">
        <v>2000</v>
      </c>
      <c r="B12">
        <f t="shared" si="1"/>
        <v>10</v>
      </c>
      <c r="C12" s="3">
        <v>62</v>
      </c>
      <c r="D12" s="6">
        <v>0</v>
      </c>
      <c r="E12">
        <f t="shared" si="2"/>
        <v>7.3890560989306522</v>
      </c>
      <c r="F12">
        <f t="shared" si="3"/>
        <v>21.131923982901494</v>
      </c>
      <c r="G12" t="str">
        <f t="shared" si="0"/>
        <v/>
      </c>
    </row>
    <row r="13" spans="1:23">
      <c r="A13" s="1">
        <v>2001</v>
      </c>
      <c r="B13">
        <f t="shared" si="1"/>
        <v>11</v>
      </c>
      <c r="C13" s="3">
        <v>41</v>
      </c>
      <c r="D13" s="6">
        <v>1</v>
      </c>
      <c r="E13">
        <f t="shared" si="2"/>
        <v>9.0250134994341238</v>
      </c>
      <c r="F13">
        <f t="shared" si="3"/>
        <v>26.053355416848952</v>
      </c>
      <c r="G13">
        <f t="shared" si="0"/>
        <v>41</v>
      </c>
    </row>
    <row r="14" spans="1:23">
      <c r="A14" s="1">
        <v>2002</v>
      </c>
      <c r="B14">
        <f t="shared" si="1"/>
        <v>12</v>
      </c>
      <c r="C14" s="3">
        <v>13</v>
      </c>
      <c r="D14" s="6">
        <v>1</v>
      </c>
      <c r="E14">
        <f t="shared" si="2"/>
        <v>11.023176380641605</v>
      </c>
      <c r="F14">
        <f t="shared" si="3"/>
        <v>31.818375223594995</v>
      </c>
      <c r="G14">
        <f t="shared" si="0"/>
        <v>13</v>
      </c>
    </row>
    <row r="15" spans="1:23">
      <c r="A15" s="1">
        <v>2003</v>
      </c>
      <c r="B15">
        <f t="shared" si="1"/>
        <v>13</v>
      </c>
      <c r="C15" s="3">
        <v>4</v>
      </c>
      <c r="D15" s="6">
        <v>0</v>
      </c>
      <c r="E15">
        <f t="shared" si="2"/>
        <v>13.463738035001695</v>
      </c>
      <c r="F15">
        <f t="shared" si="3"/>
        <v>38.430629197382267</v>
      </c>
      <c r="G15" t="str">
        <f t="shared" si="0"/>
        <v/>
      </c>
      <c r="W15" s="5"/>
    </row>
    <row r="16" spans="1:23">
      <c r="A16" s="1">
        <v>2004</v>
      </c>
      <c r="B16">
        <f t="shared" si="1"/>
        <v>14</v>
      </c>
      <c r="C16" s="3">
        <v>16</v>
      </c>
      <c r="D16" s="6">
        <v>0</v>
      </c>
      <c r="E16">
        <f t="shared" si="2"/>
        <v>16.444646771097055</v>
      </c>
      <c r="F16">
        <f t="shared" si="3"/>
        <v>45.83049599008222</v>
      </c>
      <c r="G16" t="str">
        <f t="shared" si="0"/>
        <v/>
      </c>
    </row>
    <row r="17" spans="1:7">
      <c r="A17" s="1">
        <v>2005</v>
      </c>
      <c r="B17">
        <f t="shared" si="1"/>
        <v>15</v>
      </c>
      <c r="C17" s="3">
        <v>51</v>
      </c>
      <c r="D17" s="6">
        <v>1</v>
      </c>
      <c r="E17">
        <f t="shared" si="2"/>
        <v>20.085536923187675</v>
      </c>
      <c r="F17">
        <f t="shared" si="3"/>
        <v>53.882952710156317</v>
      </c>
      <c r="G17">
        <f t="shared" si="0"/>
        <v>51</v>
      </c>
    </row>
    <row r="18" spans="1:7">
      <c r="A18" s="1">
        <v>2006</v>
      </c>
      <c r="B18">
        <f t="shared" si="1"/>
        <v>16</v>
      </c>
      <c r="C18" s="3">
        <v>75</v>
      </c>
      <c r="D18" s="6">
        <v>1</v>
      </c>
      <c r="E18">
        <f t="shared" si="2"/>
        <v>24.532530197109359</v>
      </c>
      <c r="F18">
        <f t="shared" si="3"/>
        <v>62.376779875049827</v>
      </c>
      <c r="G18">
        <f t="shared" si="0"/>
        <v>75</v>
      </c>
    </row>
    <row r="19" spans="1:7">
      <c r="A19" s="1">
        <v>2007</v>
      </c>
      <c r="B19">
        <f t="shared" si="1"/>
        <v>17</v>
      </c>
      <c r="C19" s="3">
        <v>82</v>
      </c>
      <c r="D19" s="6">
        <v>1</v>
      </c>
      <c r="E19">
        <f t="shared" si="2"/>
        <v>29.964100047397029</v>
      </c>
      <c r="F19">
        <f t="shared" si="3"/>
        <v>71.039619520584736</v>
      </c>
      <c r="G19">
        <f t="shared" si="0"/>
        <v>82</v>
      </c>
    </row>
    <row r="20" spans="1:7">
      <c r="A20" s="1">
        <v>2008</v>
      </c>
      <c r="B20">
        <f t="shared" si="1"/>
        <v>18</v>
      </c>
      <c r="C20" s="3">
        <v>52</v>
      </c>
      <c r="D20" s="6">
        <v>1</v>
      </c>
      <c r="E20">
        <f t="shared" si="2"/>
        <v>36.59823444367801</v>
      </c>
      <c r="F20">
        <f t="shared" si="3"/>
        <v>79.568882248936447</v>
      </c>
      <c r="G20">
        <f t="shared" si="0"/>
        <v>52</v>
      </c>
    </row>
    <row r="21" spans="1:7">
      <c r="A21" s="1">
        <v>2009</v>
      </c>
      <c r="B21">
        <f t="shared" si="1"/>
        <v>19</v>
      </c>
      <c r="C21" s="3">
        <v>61</v>
      </c>
      <c r="D21" s="6">
        <v>1</v>
      </c>
      <c r="E21">
        <f t="shared" si="2"/>
        <v>44.70118449330085</v>
      </c>
      <c r="F21">
        <f t="shared" si="3"/>
        <v>87.6723007583212</v>
      </c>
      <c r="G21">
        <f t="shared" si="0"/>
        <v>61</v>
      </c>
    </row>
    <row r="22" spans="1:7">
      <c r="A22" s="1">
        <v>2010</v>
      </c>
      <c r="B22">
        <f t="shared" si="1"/>
        <v>20</v>
      </c>
      <c r="C22" s="3">
        <v>60</v>
      </c>
      <c r="D22" s="6">
        <v>1</v>
      </c>
      <c r="E22">
        <f t="shared" si="2"/>
        <v>54.598150033144272</v>
      </c>
      <c r="F22">
        <f t="shared" si="3"/>
        <v>95.107271692188235</v>
      </c>
      <c r="G22">
        <f t="shared" si="0"/>
        <v>60</v>
      </c>
    </row>
    <row r="23" spans="1:7">
      <c r="A23" s="2">
        <v>2011</v>
      </c>
      <c r="B23">
        <f t="shared" si="1"/>
        <v>21</v>
      </c>
      <c r="C23" s="3">
        <v>106</v>
      </c>
      <c r="D23" s="6">
        <v>1</v>
      </c>
      <c r="E23">
        <f t="shared" si="2"/>
        <v>66.686331040925182</v>
      </c>
      <c r="F23">
        <f t="shared" si="3"/>
        <v>101.70808829947158</v>
      </c>
      <c r="G23">
        <f t="shared" si="0"/>
        <v>106</v>
      </c>
    </row>
    <row r="24" spans="1:7">
      <c r="A24" s="2">
        <v>2012</v>
      </c>
      <c r="B24">
        <f t="shared" si="1"/>
        <v>22</v>
      </c>
      <c r="C24" s="3">
        <v>107</v>
      </c>
      <c r="D24" s="6">
        <v>1</v>
      </c>
      <c r="E24">
        <f t="shared" si="2"/>
        <v>81.450868664968169</v>
      </c>
      <c r="F24">
        <f t="shared" si="3"/>
        <v>107.39507810896386</v>
      </c>
      <c r="G24">
        <f t="shared" si="0"/>
        <v>107</v>
      </c>
    </row>
    <row r="25" spans="1:7">
      <c r="A25" s="2">
        <v>2013</v>
      </c>
      <c r="B25">
        <f t="shared" si="1"/>
        <v>23</v>
      </c>
      <c r="C25" s="3">
        <v>127</v>
      </c>
      <c r="D25" s="6">
        <v>1</v>
      </c>
      <c r="E25">
        <f t="shared" si="2"/>
        <v>99.484315641933875</v>
      </c>
      <c r="F25">
        <f t="shared" si="3"/>
        <v>112.16661019988351</v>
      </c>
      <c r="G25">
        <f t="shared" si="0"/>
        <v>127</v>
      </c>
    </row>
    <row r="26" spans="1:7">
      <c r="A26" s="2">
        <v>2014</v>
      </c>
      <c r="B26">
        <f t="shared" si="1"/>
        <v>24</v>
      </c>
      <c r="C26" s="3">
        <v>139</v>
      </c>
      <c r="D26" s="6">
        <v>1</v>
      </c>
      <c r="E26">
        <f t="shared" si="2"/>
        <v>121.51041751873497</v>
      </c>
      <c r="F26">
        <f t="shared" si="3"/>
        <v>116.08008459993358</v>
      </c>
      <c r="G26">
        <f t="shared" si="0"/>
        <v>139</v>
      </c>
    </row>
    <row r="27" spans="1:7">
      <c r="A27" s="2">
        <v>2015</v>
      </c>
      <c r="B27">
        <f t="shared" si="1"/>
        <v>25</v>
      </c>
      <c r="C27" s="3">
        <v>139</v>
      </c>
      <c r="D27" s="6">
        <v>1</v>
      </c>
      <c r="E27">
        <f t="shared" si="2"/>
        <v>148.41315910257671</v>
      </c>
      <c r="F27">
        <f t="shared" si="3"/>
        <v>119.22940440493224</v>
      </c>
      <c r="G27">
        <f t="shared" si="0"/>
        <v>139</v>
      </c>
    </row>
    <row r="28" spans="1:7">
      <c r="A28" s="2">
        <v>2016</v>
      </c>
      <c r="B28">
        <f t="shared" si="1"/>
        <v>26</v>
      </c>
      <c r="C28" s="3">
        <v>141</v>
      </c>
      <c r="D28" s="6">
        <v>1</v>
      </c>
      <c r="E28">
        <f t="shared" si="2"/>
        <v>181.27224187515131</v>
      </c>
      <c r="F28">
        <f t="shared" si="3"/>
        <v>121.72471847812565</v>
      </c>
      <c r="G28">
        <f t="shared" si="0"/>
        <v>141</v>
      </c>
    </row>
    <row r="29" spans="1:7">
      <c r="A29" s="2">
        <v>2017</v>
      </c>
      <c r="B29">
        <f t="shared" si="1"/>
        <v>27</v>
      </c>
      <c r="C29" s="3">
        <v>142</v>
      </c>
      <c r="D29" s="6">
        <v>1</v>
      </c>
      <c r="E29">
        <f t="shared" ref="E29:E32" si="4">E28*EXP(0.2)</f>
        <v>221.40641620418725</v>
      </c>
      <c r="F29">
        <f t="shared" si="3"/>
        <v>123.6773418218315</v>
      </c>
      <c r="G29">
        <f t="shared" si="0"/>
        <v>142</v>
      </c>
    </row>
    <row r="30" spans="1:7">
      <c r="A30" s="2">
        <v>2018</v>
      </c>
      <c r="B30">
        <f t="shared" si="1"/>
        <v>28</v>
      </c>
      <c r="C30" s="3">
        <v>97</v>
      </c>
      <c r="D30" s="6">
        <v>1</v>
      </c>
      <c r="E30">
        <f t="shared" si="4"/>
        <v>270.42640742615282</v>
      </c>
      <c r="F30">
        <f t="shared" si="3"/>
        <v>125.19030884243126</v>
      </c>
      <c r="G30">
        <f t="shared" si="0"/>
        <v>97</v>
      </c>
    </row>
    <row r="31" spans="1:7">
      <c r="A31" s="2">
        <v>2019</v>
      </c>
      <c r="B31">
        <f t="shared" si="1"/>
        <v>29</v>
      </c>
      <c r="C31" s="3">
        <v>70</v>
      </c>
      <c r="D31" s="6">
        <v>0</v>
      </c>
      <c r="E31">
        <f t="shared" si="4"/>
        <v>330.29955990964891</v>
      </c>
      <c r="F31">
        <f t="shared" si="3"/>
        <v>126.35361650415106</v>
      </c>
      <c r="G31" t="str">
        <f t="shared" si="0"/>
        <v/>
      </c>
    </row>
    <row r="32" spans="1:7">
      <c r="A32" s="4">
        <v>2021</v>
      </c>
      <c r="B32">
        <f t="shared" si="1"/>
        <v>31</v>
      </c>
      <c r="C32" s="4">
        <v>125</v>
      </c>
      <c r="D32" s="4">
        <v>1</v>
      </c>
      <c r="E32">
        <f t="shared" si="4"/>
        <v>403.42879349273545</v>
      </c>
      <c r="F32">
        <f t="shared" si="3"/>
        <v>127.24275673574222</v>
      </c>
      <c r="G32">
        <f t="shared" si="0"/>
        <v>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Tinker, M. Tim</dc:creator>
  <cp:lastModifiedBy>Martin Tinker</cp:lastModifiedBy>
  <dcterms:created xsi:type="dcterms:W3CDTF">2017-04-18T22:48:30Z</dcterms:created>
  <dcterms:modified xsi:type="dcterms:W3CDTF">2021-12-06T17:30:34Z</dcterms:modified>
</cp:coreProperties>
</file>