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SE_learning\Python\collect_dataset\sub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ialogues_df_all" localSheetId="0">Sheet1!$A$1:$B$558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51" i="1" l="1"/>
  <c r="B648" i="1"/>
  <c r="A648" i="1"/>
  <c r="A646" i="1"/>
  <c r="B645" i="1"/>
  <c r="B644" i="1"/>
  <c r="A644" i="1"/>
  <c r="B642" i="1"/>
  <c r="A642" i="1"/>
  <c r="A640" i="1"/>
  <c r="B638" i="1"/>
  <c r="B637" i="1"/>
  <c r="A636" i="1"/>
  <c r="B635" i="1"/>
  <c r="A634" i="1"/>
  <c r="A632" i="1"/>
  <c r="A630" i="1"/>
  <c r="B629" i="1"/>
  <c r="A627" i="1"/>
  <c r="A622" i="1"/>
  <c r="A619" i="1"/>
  <c r="B618" i="1"/>
  <c r="A617" i="1"/>
  <c r="B616" i="1"/>
  <c r="B615" i="1"/>
  <c r="A615" i="1"/>
  <c r="B613" i="1"/>
  <c r="B612" i="1"/>
  <c r="A612" i="1"/>
  <c r="B611" i="1"/>
  <c r="A610" i="1"/>
  <c r="B607" i="1"/>
  <c r="A607" i="1"/>
  <c r="B605" i="1"/>
  <c r="A605" i="1"/>
  <c r="B604" i="1"/>
  <c r="B601" i="1"/>
  <c r="A601" i="1"/>
  <c r="B600" i="1"/>
  <c r="B599" i="1"/>
  <c r="A599" i="1"/>
  <c r="B597" i="1"/>
  <c r="A597" i="1"/>
  <c r="B596" i="1"/>
  <c r="A596" i="1"/>
  <c r="B595" i="1"/>
  <c r="B594" i="1"/>
  <c r="A594" i="1"/>
  <c r="B593" i="1"/>
  <c r="A593" i="1"/>
  <c r="B592" i="1"/>
  <c r="A592" i="1"/>
  <c r="B591" i="1"/>
  <c r="B590" i="1"/>
  <c r="B588" i="1"/>
  <c r="A586" i="1"/>
  <c r="B585" i="1"/>
  <c r="A585" i="1"/>
  <c r="B584" i="1"/>
  <c r="A584" i="1"/>
  <c r="B582" i="1"/>
  <c r="A582" i="1"/>
  <c r="B581" i="1"/>
  <c r="A581" i="1"/>
  <c r="B580" i="1"/>
  <c r="A580" i="1"/>
  <c r="B579" i="1"/>
  <c r="A579" i="1"/>
  <c r="A578" i="1"/>
  <c r="B577" i="1"/>
  <c r="B576" i="1"/>
  <c r="A576" i="1"/>
  <c r="A575" i="1"/>
  <c r="B573" i="1"/>
  <c r="B572" i="1"/>
  <c r="A572" i="1"/>
  <c r="B569" i="1"/>
  <c r="A569" i="1"/>
  <c r="B568" i="1"/>
  <c r="A568" i="1"/>
  <c r="B567" i="1"/>
  <c r="A567" i="1"/>
  <c r="A565" i="1"/>
  <c r="A562" i="1"/>
  <c r="B561" i="1"/>
  <c r="A561" i="1"/>
  <c r="A559" i="1"/>
  <c r="A2" i="1" l="1"/>
  <c r="A4" i="1"/>
  <c r="B5" i="1"/>
  <c r="A6" i="1"/>
  <c r="B7" i="1"/>
  <c r="B8" i="1"/>
  <c r="A9" i="1"/>
  <c r="B9" i="1"/>
  <c r="A10" i="1"/>
  <c r="A11" i="1"/>
  <c r="B12" i="1"/>
  <c r="B14" i="1"/>
  <c r="A15" i="1"/>
  <c r="A16" i="1"/>
  <c r="B16" i="1"/>
  <c r="B17" i="1"/>
  <c r="A18" i="1"/>
  <c r="B20" i="1"/>
  <c r="A21" i="1"/>
  <c r="B22" i="1"/>
  <c r="A23" i="1"/>
  <c r="B23" i="1"/>
  <c r="B24" i="1"/>
  <c r="B25" i="1"/>
  <c r="A26" i="1"/>
  <c r="B26" i="1"/>
  <c r="A30" i="1"/>
  <c r="A31" i="1"/>
  <c r="A33" i="1"/>
  <c r="A35" i="1"/>
  <c r="B35" i="1"/>
  <c r="B36" i="1"/>
  <c r="A39" i="1"/>
  <c r="B40" i="1"/>
  <c r="B41" i="1"/>
  <c r="A42" i="1"/>
  <c r="B42" i="1"/>
  <c r="A45" i="1"/>
  <c r="B45" i="1"/>
  <c r="A46" i="1"/>
  <c r="B46" i="1"/>
  <c r="A47" i="1"/>
  <c r="B47" i="1"/>
  <c r="A48" i="1"/>
  <c r="B48" i="1"/>
  <c r="B49" i="1"/>
  <c r="A50" i="1"/>
  <c r="B50" i="1"/>
  <c r="A53" i="1"/>
  <c r="B54" i="1"/>
  <c r="B61" i="1"/>
  <c r="A62" i="1"/>
  <c r="B62" i="1"/>
  <c r="A63" i="1"/>
  <c r="B63" i="1"/>
  <c r="A64" i="1"/>
  <c r="A66" i="1"/>
  <c r="B67" i="1"/>
  <c r="B71" i="1"/>
  <c r="A72" i="1"/>
  <c r="B72" i="1"/>
  <c r="A73" i="1"/>
  <c r="B73" i="1"/>
  <c r="A74" i="1"/>
  <c r="A75" i="1"/>
  <c r="B75" i="1"/>
  <c r="A76" i="1"/>
  <c r="B76" i="1"/>
  <c r="A78" i="1"/>
  <c r="B78" i="1"/>
  <c r="B79" i="1"/>
  <c r="B82" i="1"/>
  <c r="A84" i="1"/>
  <c r="A87" i="1"/>
  <c r="B87" i="1"/>
  <c r="A90" i="1"/>
  <c r="B90" i="1"/>
  <c r="A91" i="1"/>
  <c r="B91" i="1"/>
  <c r="A92" i="1"/>
  <c r="B92" i="1"/>
  <c r="A98" i="1"/>
  <c r="B98" i="1"/>
  <c r="B99" i="1"/>
  <c r="A100" i="1"/>
  <c r="A101" i="1"/>
  <c r="A102" i="1"/>
  <c r="B102" i="1"/>
  <c r="A103" i="1"/>
  <c r="A105" i="1"/>
  <c r="B107" i="1"/>
  <c r="A108" i="1"/>
  <c r="B109" i="1"/>
  <c r="A110" i="1"/>
  <c r="B110" i="1"/>
  <c r="A112" i="1"/>
  <c r="B113" i="1"/>
  <c r="B118" i="1"/>
  <c r="A120" i="1"/>
  <c r="B120" i="1"/>
  <c r="A125" i="1"/>
  <c r="B130" i="1"/>
  <c r="A133" i="1"/>
  <c r="B135" i="1"/>
  <c r="B136" i="1"/>
  <c r="B138" i="1"/>
  <c r="A165" i="1"/>
  <c r="B165" i="1"/>
  <c r="B167" i="1"/>
  <c r="A184" i="1"/>
  <c r="A196" i="1"/>
  <c r="A200" i="1"/>
  <c r="B200" i="1"/>
  <c r="B201" i="1"/>
  <c r="A203" i="1"/>
  <c r="A204" i="1"/>
  <c r="A212" i="1"/>
  <c r="B222" i="1"/>
  <c r="A223" i="1"/>
  <c r="B224" i="1"/>
  <c r="B226" i="1"/>
  <c r="B227" i="1"/>
  <c r="A228" i="1"/>
  <c r="A247" i="1"/>
  <c r="A250" i="1"/>
  <c r="B254" i="1"/>
  <c r="B260" i="1"/>
  <c r="A276" i="1"/>
  <c r="B276" i="1"/>
  <c r="A284" i="1"/>
  <c r="B284" i="1"/>
  <c r="A311" i="1"/>
  <c r="A313" i="1"/>
  <c r="B313" i="1"/>
  <c r="A319" i="1"/>
  <c r="A320" i="1"/>
  <c r="B320" i="1"/>
  <c r="A321" i="1"/>
  <c r="B321" i="1"/>
  <c r="B326" i="1"/>
  <c r="B327" i="1"/>
  <c r="A328" i="1"/>
  <c r="A329" i="1"/>
  <c r="B335" i="1"/>
  <c r="A343" i="1"/>
  <c r="A362" i="1"/>
  <c r="B362" i="1"/>
  <c r="A363" i="1"/>
  <c r="A373" i="1"/>
  <c r="B373" i="1"/>
  <c r="B374" i="1"/>
  <c r="B382" i="1"/>
  <c r="B394" i="1"/>
  <c r="A395" i="1"/>
  <c r="A397" i="1"/>
  <c r="B398" i="1"/>
  <c r="A399" i="1"/>
  <c r="A400" i="1"/>
  <c r="B400" i="1"/>
  <c r="A401" i="1"/>
  <c r="B402" i="1"/>
  <c r="B415" i="1"/>
  <c r="A430" i="1"/>
  <c r="B431" i="1"/>
  <c r="A433" i="1"/>
  <c r="B436" i="1"/>
  <c r="B488" i="1"/>
  <c r="B507" i="1"/>
  <c r="B525" i="1"/>
  <c r="B528" i="1"/>
  <c r="B539" i="1"/>
  <c r="A550" i="1"/>
  <c r="B550" i="1"/>
  <c r="A558" i="1"/>
</calcChain>
</file>

<file path=xl/connections.xml><?xml version="1.0" encoding="utf-8"?>
<connections xmlns="http://schemas.openxmlformats.org/spreadsheetml/2006/main">
  <connection id="1" name="dialogues_df_all" type="6" refreshedVersion="5" background="1" saveData="1">
    <textPr codePage="65001" sourceFile="C:\HSE_learning\Python\collect_dataset\sub\dialogues_df_all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<sst xmlns="http://schemas.openxmlformats.org/spreadsheetml/2006/main" count="1041" uniqueCount="977">
  <si>
    <t>fist_phrase</t>
  </si>
  <si>
    <t>reply</t>
  </si>
  <si>
    <t>Андрея всё равно нет. Поужинаете у нас.</t>
  </si>
  <si>
    <t>Подождёте здесь. -Спасибо, конечно, за приглашение,</t>
  </si>
  <si>
    <t>А дайте поцелую вашу ручку.</t>
  </si>
  <si>
    <t>Ты что, едой не хочешь делиться? -Я тобой не хочу делиться.</t>
  </si>
  <si>
    <t>Обходить нам, что ли?</t>
  </si>
  <si>
    <t>А пока пообедаем в вашем ресторане за ваш счёт.</t>
  </si>
  <si>
    <t>-А вызывайте. А мы пока пообедаем. Официант!</t>
  </si>
  <si>
    <t>А что, нельзя?</t>
  </si>
  <si>
    <t>Вино купила.</t>
  </si>
  <si>
    <t>и варишь борщ! Ибо это непристойное предложение, ясно?</t>
  </si>
  <si>
    <t>решила мужу ужин приготовить. И пусть это звучит банально,</t>
  </si>
  <si>
    <t>но у меня закончилась соль.</t>
  </si>
  <si>
    <t>Пузырь потом месяц будет доедать недоеденную еду.</t>
  </si>
  <si>
    <t>-На кефире только в Москве замачивают. На вине!</t>
  </si>
  <si>
    <t>Правда, у нас сейчас обед.</t>
  </si>
  <si>
    <t>-Ох ты мой красавец!</t>
  </si>
  <si>
    <t>Она просто сама приехала и еды привезла с ресторана.</t>
  </si>
  <si>
    <t>Ну там просто знают её все.</t>
  </si>
  <si>
    <t>Курица или пирог? -Курица!</t>
  </si>
  <si>
    <t>Ну что, петли будем резать? -Всё-то тебе резать.</t>
  </si>
  <si>
    <t>Ваш товарищ голоден и пить хочет. -Мы мигом.</t>
  </si>
  <si>
    <t>Может, позвонить в ресторан, чтобы ещё прислали закуски?</t>
  </si>
  <si>
    <t>Кушать будешь? -Потом.</t>
  </si>
  <si>
    <t>Завтракать будешь? -А...</t>
  </si>
  <si>
    <t>Да. Александр, извините, я вчера...</t>
  </si>
  <si>
    <t>Сейчас будет обед.</t>
  </si>
  <si>
    <t>Всё по распорядку.</t>
  </si>
  <si>
    <t>Ну, я вернусь к 2-м. Я еду в Правление.</t>
  </si>
  <si>
    <t>В Правление?</t>
  </si>
  <si>
    <t>Может быть завтра. Нужно идти.</t>
  </si>
  <si>
    <t>Сан Диего? Правда? Надолго?</t>
  </si>
  <si>
    <t>мясо раздавать. -Что ты хотель, Федя!</t>
  </si>
  <si>
    <t>Это не твои соседи. Значит так. Завтра берешь этого барана,</t>
  </si>
  <si>
    <t>-Так за Василича! -Совсем не пьет.</t>
  </si>
  <si>
    <t>Вов, на секундочку можно тебя? -Куда?</t>
  </si>
  <si>
    <t>Вот я подлечился. Не пью, не курю.</t>
  </si>
  <si>
    <t>на Тимирязевскую машину с бараниной привезли.</t>
  </si>
  <si>
    <t>Дешевое мясо. -Полезная информация.</t>
  </si>
  <si>
    <t>Только к делу не относится. Все, тупик. Сидеть твоему Фархуту.</t>
  </si>
  <si>
    <t>Мне работать надо. -Спасибо.</t>
  </si>
  <si>
    <t>что они пили? -"Водку пили", - сказал.</t>
  </si>
  <si>
    <t>А ты не видела, Каленый тоже пил? -Какой Каленый?</t>
  </si>
  <si>
    <t>жить, понимаешь? Я тебе буду готовить каждый день. Я 18 блюд из яиц знаю</t>
  </si>
  <si>
    <t>теперь. -19. 19-е горит уже.</t>
  </si>
  <si>
    <t>Ну, при таком отце она еще и пить начнет, серьгу в нос вставит.</t>
  </si>
  <si>
    <t>СОБАКА ЛАЕТ И как я прожила с тобой столько</t>
  </si>
  <si>
    <t>Слушай, дай сахарку. Не могу я твою бурду без сахара пить.</t>
  </si>
  <si>
    <t>А ты... А ты почему ничего не кушаешь, а?</t>
  </si>
  <si>
    <t>Я самый лучший повар из Таджикистана привез. Стесняешься?</t>
  </si>
  <si>
    <t>Парни! Вечером гуляем! Федя шашлыки маринует, я за выпивкой.</t>
  </si>
  <si>
    <t>Деньги - во, пять штук. -Ого! Красавец!</t>
  </si>
  <si>
    <t>И с башкой у него нелады. Так что лови шайбу.</t>
  </si>
  <si>
    <t>суп и отвар от головы. -За телефон сколько я должен?</t>
  </si>
  <si>
    <t>Ты щи приготовила? -На плите.</t>
  </si>
  <si>
    <t>-Колобок, у меня сегодня щи!</t>
  </si>
  <si>
    <t>-Тань, время!</t>
  </si>
  <si>
    <t>Так что подумайте над моими словами. -Знаете, я справляюсь. Еду готовят,</t>
  </si>
  <si>
    <t>полы сам мою...</t>
  </si>
  <si>
    <t>О, ничего супчик.</t>
  </si>
  <si>
    <t>РИТМИЧНАЯ МУЗЫКА</t>
  </si>
  <si>
    <t>Я еду один.</t>
  </si>
  <si>
    <t>Я так решил, все.</t>
  </si>
  <si>
    <t>Он что, пить начал? -Да нет, первый раз вижу,</t>
  </si>
  <si>
    <t>чтоб столько. -Давай его хоть укроем, а?</t>
  </si>
  <si>
    <t>пить, мне нельзя. Я замужем. -Чего?</t>
  </si>
  <si>
    <t>Он что, сирота? У меня что, личной жизни нет?</t>
  </si>
  <si>
    <t>-Обыкновенный крысиный яд. И вот так - в мясо, колбасу -</t>
  </si>
  <si>
    <t>в то, что собаки любят. Разбрасывают по паркам, по скверам, где собаки</t>
  </si>
  <si>
    <t>А то я в тот раз в рейс пошла, налепила вареников, а Володя ничего</t>
  </si>
  <si>
    <t>не ел. Ну, может, борща пару половников.</t>
  </si>
  <si>
    <t>Что ты жрешь все время?!</t>
  </si>
  <si>
    <t>Я тебя все время должен искать, что ли?! Фаталист собачий! Иди домой!</t>
  </si>
  <si>
    <t>Ты с каких пор на улице жрать стал?</t>
  </si>
  <si>
    <t>Что рожа довольная такая?</t>
  </si>
  <si>
    <t>Нельзя ему пить совсем. -Он три месяца не пил,</t>
  </si>
  <si>
    <t>а тут как с цепи сорвался. Ничего, увезу я его отсюда.</t>
  </si>
  <si>
    <t>Вот она, продажная любовь за угощение.</t>
  </si>
  <si>
    <t>За то, что ты так хорошо все придумала.</t>
  </si>
  <si>
    <t>будут кушать? Думаешь, на тебя суда нет? Ты знаешь, кого отравил?</t>
  </si>
  <si>
    <t>Ты следователя из МУРа отравил. -Что?</t>
  </si>
  <si>
    <t>Ты шо, пил?! Джаник! Ты же за рулем! Ах ты ж гад!</t>
  </si>
  <si>
    <t>-Понятно. -Но если ты покушаешь бульончик,</t>
  </si>
  <si>
    <t>то я узнаю, как ее звали.</t>
  </si>
  <si>
    <t>-Где мой плов? -Почему, когда еда пропадает,</t>
  </si>
  <si>
    <t>все время Улукбек виноват? Улукбек там виноват, Улукбек тут виноват...</t>
  </si>
  <si>
    <t>я картошки сварила. -О, иди кушай.</t>
  </si>
  <si>
    <t>и еда стала пропадать.</t>
  </si>
  <si>
    <t>-Отстань от меня!</t>
  </si>
  <si>
    <t>Хозяин денег не платит. Теперь как платить за общежитие? Не знаю.</t>
  </si>
  <si>
    <t>-Мясо обжаривают до румяной корочки. И потом, когда мясо и рис готовы,</t>
  </si>
  <si>
    <t>казан выстилают лавашом, чтобы края свисали. И туда уже потом кладут рис,</t>
  </si>
  <si>
    <t>мясо, специи, курагу, изюм. И лавашом как бы запечатывают этот шах-плов</t>
  </si>
  <si>
    <t>и на 40-60 минут в духовку кладут. -Перестаньте, у меня сейчас</t>
  </si>
  <si>
    <t>пьют и на балалайке играют. -А вы не пьете, только чай,</t>
  </si>
  <si>
    <t>халва, да? -А вы стариков своих не уважаете.</t>
  </si>
  <si>
    <t>кушать, на пару? Понимаете? Кушайте, Кузнецов, молодец.</t>
  </si>
  <si>
    <t>Значит так, или вы соблюдаете режим, или вы сейчас же подписываете бумагу</t>
  </si>
  <si>
    <t>такую реакцию на алкоголь. Отравились все, кто пил и кто ел плов.</t>
  </si>
  <si>
    <t>-Ни фига себе! -Ужас.</t>
  </si>
  <si>
    <t>Потом смотрю - нормальный мужик, не пьет. А ты знаешь, как мы с ним</t>
  </si>
  <si>
    <t>познакомились-то? У нас поезд в отстойнике стоял. Ну я там пока</t>
  </si>
  <si>
    <t>Ты хоть жрешь что-нибудь, нет? -Жру!</t>
  </si>
  <si>
    <t>-Мавлюда-апа, там Фуркат на крыше! Пойдемте!</t>
  </si>
  <si>
    <t>И это был не Фуркат. Видишь, какая лапища?</t>
  </si>
  <si>
    <t>Никак не могу в меню фотографий войти.</t>
  </si>
  <si>
    <t>-Обедаем, что стоим! -А обед закончен давно.</t>
  </si>
  <si>
    <t>Идем убирать, снег идет. -У вас совесть есть? Люди по 14 часов</t>
  </si>
  <si>
    <t>Пьет и не пьянеет, гад. Здесь все по делу Грачева.</t>
  </si>
  <si>
    <t>Короче, подстроил все Грачев с подачи Воронова.</t>
  </si>
  <si>
    <t>Знаешь чо!</t>
  </si>
  <si>
    <t>К богатому вдовцу. Молодой, считай, 70 лет. Генерал. Дети за границей.</t>
  </si>
  <si>
    <t>Всего-то час в парке, укол и обед. Он одни макароны лопает.</t>
  </si>
  <si>
    <t>Я уже и договорилась. Ну мне правда от него отдых нужен.</t>
  </si>
  <si>
    <t>Я там оставила на ужин гречку на плите. Подогрейте.</t>
  </si>
  <si>
    <t>На ночь лекарство выпейте, ладно? Одну таблетку.</t>
  </si>
  <si>
    <t>-Жрать охота, а!</t>
  </si>
  <si>
    <t>-А как дядю зовут? -Должанский, тромбонист такой,</t>
  </si>
  <si>
    <t>Он что, с паспортом чай пил? -Тысячу взял, две оставил.</t>
  </si>
  <si>
    <t>Ты где? Суп стынет!</t>
  </si>
  <si>
    <t>Миш?..</t>
  </si>
  <si>
    <t>-А кушать? -Не "кушать", а "есть".</t>
  </si>
  <si>
    <t>А что у нас такой борщ соленый? Ты влюбилась, что ли?</t>
  </si>
  <si>
    <t>Ты чо? Я пошутил!</t>
  </si>
  <si>
    <t>Все хотят законы обойти, да? Роза Каримовна, вот эти все угощения</t>
  </si>
  <si>
    <t>мне ни к чему - я на диете. Нет, штраф вы, конечно, заплатите.</t>
  </si>
  <si>
    <t>-Что это? -...пьешь сельдерей и молодеешь.</t>
  </si>
  <si>
    <t>Смотри, что покажу.</t>
  </si>
  <si>
    <t>У нас традиция - каждый выходной кто-нибудь из друзей готовит блюдо.</t>
  </si>
  <si>
    <t>Сейчас моя очередь. Я про лагман ляпнул, не подумав...</t>
  </si>
  <si>
    <t>выбрать правильное мясо и не забыть купить узбекские лепешки. Справитесь?</t>
  </si>
  <si>
    <t>говядина, снимается с бульона пенка. -Бесполезно. Я не приготовлю это</t>
  </si>
  <si>
    <t>никогда в жизни. -Почему?</t>
  </si>
  <si>
    <t>Не хочешь? А я выпью немножко, я сегодня еще ничего не пил.</t>
  </si>
  <si>
    <t>Господи, какая же ты красивая!</t>
  </si>
  <si>
    <t>друг друга жрать. -Я поддерживаю.</t>
  </si>
  <si>
    <t>-Давайте подавать в суд на этот... -"Ребилдинг-Би".</t>
  </si>
  <si>
    <t>Полька овощи на пару приготовила.</t>
  </si>
  <si>
    <t>Брокколи. Да. Вкусно.</t>
  </si>
  <si>
    <t>за столом? Он что, меня ударил, а потом продолжал лагман кушать?</t>
  </si>
  <si>
    <t>Нас в доме было только трое. Я уверен, что кто-то меня ударил</t>
  </si>
  <si>
    <t>Жить не хочет, будто нет ничего важнее в жизни, кроме работы.</t>
  </si>
  <si>
    <t>Вы очень хорошо ее знаете, так как раньше она разносила здесь выпивку.</t>
  </si>
  <si>
    <t>Но сегодня она преподнесет вам</t>
  </si>
  <si>
    <t>так что собирайте манатки! Хватит жрать коктейли!</t>
  </si>
  <si>
    <t>Выметайтесь! Всё, пока, Роджер. Развлекайтесь!</t>
  </si>
  <si>
    <t>Забирайте выпивку с собой!</t>
  </si>
  <si>
    <t>Часто это делаешь?</t>
  </si>
  <si>
    <t>Кто вообще в Японии делает ставки на бегах во время завтрака?</t>
  </si>
  <si>
    <t>- В Японии уже не время завтрака. - Джо, мы пошли!</t>
  </si>
  <si>
    <t>- Я просто... - Он пьет. Ты ведь знаешь, каково это!</t>
  </si>
  <si>
    <t>Детка, он еще здесь.</t>
  </si>
  <si>
    <t>Ты, наверное, подумала, что он много пьет?</t>
  </si>
  <si>
    <t>Ты даже не представляешь, сколько.</t>
  </si>
  <si>
    <t>Без выпивки?</t>
  </si>
  <si>
    <t>Без носков?</t>
  </si>
  <si>
    <t>Ты что, пьешь? Успел накидаться уже?</t>
  </si>
  <si>
    <t>Да, давай, пей.</t>
  </si>
  <si>
    <t>Ты не пьешь.</t>
  </si>
  <si>
    <t>Что ты говоришь?</t>
  </si>
  <si>
    <t>Я не пил. Нет.</t>
  </si>
  <si>
    <t>Это не в твоей власти, папа. Ужин остынет. Ешь давай.</t>
  </si>
  <si>
    <t>Прости. Я не знаю, который сейчас час. Возьми фруктов.</t>
  </si>
  <si>
    <t>Сколько раз ты таскал мое пианино по лестнице?</t>
  </si>
  <si>
    <t>Мы познакомились, когда ты пил, а теперь не пьешь.</t>
  </si>
  <si>
    <t>Я же не всё это время пил.</t>
  </si>
  <si>
    <t>Я знаю, но ты стал пить больше после нашего знакомства.</t>
  </si>
  <si>
    <t>Всё нормально, пожалуйста, ради Бога. Я просто хотела узнать, вот и всё.</t>
  </si>
  <si>
    <t>Ну ладно, я больше не могу. Придется заказать обед. (рамен - лапша.)</t>
  </si>
  <si>
    <t>Хорошо. Возьму Шанхайскую с сыром.</t>
  </si>
  <si>
    <t>Я хочу заказать обед.</t>
  </si>
  <si>
    <t>Извините, но мы не занимаемся доставкой до 5 вечера.</t>
  </si>
  <si>
    <t>Но, я всего лишь проголодался... И хотел заказать обед...</t>
  </si>
  <si>
    <t>Заказать обед? Это и есть твоё желание?</t>
  </si>
  <si>
    <t>Я могу выполнить что угодно, - не только это...</t>
  </si>
  <si>
    <t>Да. Это - магический напиток.</t>
  </si>
  <si>
    <t>Если ты его выпьешь, твоя смелость увеличится в сотни раз.</t>
  </si>
  <si>
    <t>Шекспир описывал такой же напиток.</t>
  </si>
  <si>
    <t>Очнувшись, ты полюбишь первого, кого увидишь.</t>
  </si>
  <si>
    <t>Кей, подожди меня. Спасибо за угощение.</t>
  </si>
  <si>
    <t>В чём дело, Скулд? Чем ты так расстроена?</t>
  </si>
  <si>
    <t>Кушай быстрее, не то опоздаешь!</t>
  </si>
  <si>
    <t>Спасибо.</t>
  </si>
  <si>
    <t>"Мороженки" наша единственная пища,</t>
  </si>
  <si>
    <t>и мы голодаем месяцами.</t>
  </si>
  <si>
    <t>Пейте антизапорный йогурт.</t>
  </si>
  <si>
    <t>Спустишка.</t>
  </si>
  <si>
    <t>Бедняжка. - Во сколько человеку положен завтрак?</t>
  </si>
  <si>
    <t>Я ем в 8 утра. - А я, после полудня.</t>
  </si>
  <si>
    <t>А обед? - В половину пятого.</t>
  </si>
  <si>
    <t>А как же ужин? - Да после рассвета уже.</t>
  </si>
  <si>
    <t>Так тебе и спать некогда? - Только успею поужинать,</t>
  </si>
  <si>
    <t>...как петухи начинают петь.</t>
  </si>
  <si>
    <t>Ты только о еде и думаешь.</t>
  </si>
  <si>
    <t>Сам уже похож на черный паниярам.</t>
  </si>
  <si>
    <t>Да. Обед на столе.</t>
  </si>
  <si>
    <t>Это еще кто? - Я здесь.</t>
  </si>
  <si>
    <t>Но пить нужно на свои деньги.</t>
  </si>
  <si>
    <t>Он умнее тебя.</t>
  </si>
  <si>
    <t>Он хотел суп из бараньей ноги.</t>
  </si>
  <si>
    <t>Мой брат не знает как варить его.</t>
  </si>
  <si>
    <t>Еда будет хорошая. - Они не слышат меня.</t>
  </si>
  <si>
    <t>Быстро в автобус!</t>
  </si>
  <si>
    <t>Суп! Нет, молоко у меня горит.</t>
  </si>
  <si>
    <t>Я доделаю мои дела здесь, и догоню вас.</t>
  </si>
  <si>
    <t>Я не пью чай. Давно! Идите своей дорогой.</t>
  </si>
  <si>
    <t>А как насчет молока со специями?</t>
  </si>
  <si>
    <t>почитания мертвых и культа мертвого мяса.</t>
  </si>
  <si>
    <t>Он высмеивал консервативный буржуазный брак,</t>
  </si>
  <si>
    <t>Напились в стельку. Сожрали всю нашу еду.</t>
  </si>
  <si>
    <t>Я еду в Финляндию.</t>
  </si>
  <si>
    <t>Несчастный случай, произошел со мной не там, но мне надо в Финляндию.</t>
  </si>
  <si>
    <t>А что ты пил утром? - Кофе.</t>
  </si>
  <si>
    <t>То есть, только утром.</t>
  </si>
  <si>
    <t>..пришёл и умыкнул твой кусок пирога.</t>
  </si>
  <si>
    <t>Вот и готово.</t>
  </si>
  <si>
    <t>Рэй. - Что ты пьёшь, Рэй?</t>
  </si>
  <si>
    <t>Апельсиновый сок, хорошо.</t>
  </si>
  <si>
    <t>Какай прекрасный день. Не правда ли?</t>
  </si>
  <si>
    <t>Вы в отпуске? - Почему?</t>
  </si>
  <si>
    <t>Завтрак вот приготовила... Или я зря старалась?</t>
  </si>
  <si>
    <t>Да нет, просто ....</t>
  </si>
  <si>
    <t>Вкусно... О чудный вкус еды, приготовленной Верданди.</t>
  </si>
  <si>
    <t>Вкусно, вкусно!</t>
  </si>
  <si>
    <t>Я приготовила завтрак. Наверно, мне не нужно было это делать?</t>
  </si>
  <si>
    <t>Это не так, но...</t>
  </si>
  <si>
    <t>Когда будешь говорить с ней, поблагодари её за выпивку.</t>
  </si>
  <si>
    <t>Понял.</t>
  </si>
  <si>
    <t>Отлично, сухая одежда, горячая еда.</t>
  </si>
  <si>
    <t>Этого роботам не понять.</t>
  </si>
  <si>
    <t>Пить хочешь?</t>
  </si>
  <si>
    <t>Да. То же, что и ты.</t>
  </si>
  <si>
    <t>Я ужасно хочу пить.</t>
  </si>
  <si>
    <t>Мне и правда нехорошо.</t>
  </si>
  <si>
    <t>Я очень хочу пить.</t>
  </si>
  <si>
    <t>Хочешь воды?</t>
  </si>
  <si>
    <t>Решил пообедать с тобой.</t>
  </si>
  <si>
    <t>У тебя есть время?</t>
  </si>
  <si>
    <t>Эти ужины вечно затягиваются.</t>
  </si>
  <si>
    <t>А у тебя какие планы?</t>
  </si>
  <si>
    <t>А ты не пошел на ужин?</t>
  </si>
  <si>
    <t>Я поссорился с Борисом, нашим стажером.</t>
  </si>
  <si>
    <t>Как я испугалась!</t>
  </si>
  <si>
    <t>Я тебя отвезу, я почти не пил.</t>
  </si>
  <si>
    <t>Я тоже.</t>
  </si>
  <si>
    <t>Давайте-ка расхлёбывайте эту кашу без меня.</t>
  </si>
  <si>
    <t>Ублюдок!</t>
  </si>
  <si>
    <t>Тебе бы пить только из кружки-непроливайки.</t>
  </si>
  <si>
    <t>Как так получилось, что я могу дышать под водой,</t>
  </si>
  <si>
    <t>но пиво пью хуже тебя?</t>
  </si>
  <si>
    <t>Это моя суперсила.</t>
  </si>
  <si>
    <t>Я лишь пушечное мясо, и хорош в этом.</t>
  </si>
  <si>
    <t>Я ничего не делал,</t>
  </si>
  <si>
    <t>что ж, у меня много лет не было пищи.</t>
  </si>
  <si>
    <t>Я уже давно голодаю.</t>
  </si>
  <si>
    <t>Ты что, он вернулся с делового ужина.</t>
  </si>
  <si>
    <t>-Ева, прекрати эту комедию! -Отстань!</t>
  </si>
  <si>
    <t>Вашему другу надо меньше пить.</t>
  </si>
  <si>
    <t>Что ты там делаешь?</t>
  </si>
  <si>
    <t>Пейте!</t>
  </si>
  <si>
    <t>Но я не понимаю, Флоранс. Я же видел Вас, садящейся в такси...</t>
  </si>
  <si>
    <t>Послушай, я тебе всё объясню, пусти меня! Хватит пить!</t>
  </si>
  <si>
    <t>Он тебя унижает, заставляет страдать? Скажи мне это.</t>
  </si>
  <si>
    <t>Вы не обязаны в пятницу приходить с Яном на обед.</t>
  </si>
  <si>
    <t>Я что-нибудь придумаю мужу.</t>
  </si>
  <si>
    <t>Вы уже официально вместе?</t>
  </si>
  <si>
    <t>Я начинаю пить, потом начинаю делать гадости.</t>
  </si>
  <si>
    <t>Я это понял.</t>
  </si>
  <si>
    <t>На, дорогой. Пей. Тебе станет лучше.</t>
  </si>
  <si>
    <t>Что вы с ним сделали, что он в таком состоянии?</t>
  </si>
  <si>
    <t>Насчет обеда в пятницу? Все еще в силе?</t>
  </si>
  <si>
    <t>Откроешь?</t>
  </si>
  <si>
    <t>До моего прихода ничего им не говори. Я еду следом за тобой.</t>
  </si>
  <si>
    <t>Утром - ничего, а к обеду оно ускоряется. Ускоряется, как будто сейчас выскочит.</t>
  </si>
  <si>
    <t>Я не могу дышать, я просто задыхаюсь.</t>
  </si>
  <si>
    <t>Приходится так и ходить на работу.</t>
  </si>
  <si>
    <t>До скорого!</t>
  </si>
  <si>
    <t>Мадмуазель, можете убрать у неё капельницу после обеда.</t>
  </si>
  <si>
    <t>Когда Вам будет лучше - зайдите ко мне. До скорого.</t>
  </si>
  <si>
    <t>Но продолжайте пить Ваши лекарства. Я уверен, что с Вами будет всё в порядке.</t>
  </si>
  <si>
    <t>Желаю Вам удачи!</t>
  </si>
  <si>
    <t>&lt;i&gt;повсюду можно пить и любить. Свободу, свободу нам!&lt;/i&gt;</t>
  </si>
  <si>
    <t>А Вы что здесь делаете?</t>
  </si>
  <si>
    <t>Может, выпьем по стаканчику или даже поужинаем?</t>
  </si>
  <si>
    <t>Так, в качестве благодарности.</t>
  </si>
  <si>
    <t>Если вы свободны завтра, не могли бы сходить к моим друзьям на ужин?</t>
  </si>
  <si>
    <t>Да. Конечно.</t>
  </si>
  <si>
    <t>Такие обеды для нас традиция.</t>
  </si>
  <si>
    <t>Моя жена устраивала их давно, а моя дочь шокировала всех.</t>
  </si>
  <si>
    <t>Ах, ты! Я тебя съем, я тебя съем, целиком проглочу. Скушаю.</t>
  </si>
  <si>
    <t>Давайте. Ой, ой, ой, ну иди ко мне, малышка.</t>
  </si>
  <si>
    <t>Манон! Что на тебя нашло?</t>
  </si>
  <si>
    <t>Ты много пьёшь, особенно в сочетании с антидепрессантами.</t>
  </si>
  <si>
    <t>Ты мне не мать.</t>
  </si>
  <si>
    <t>- Посмотри на меня! - Ты слишком много пьёшь.</t>
  </si>
  <si>
    <t>Ты много пьешь.</t>
  </si>
  <si>
    <t>А ты? Ты никогда ничего не говоришь, а? Ничего не говоришь.</t>
  </si>
  <si>
    <t>Пойдем пить чай, Рит?</t>
  </si>
  <si>
    <t>Спать пора, девочки. Отбой!</t>
  </si>
  <si>
    <t>Пей без разговору. Приказываю, пей.</t>
  </si>
  <si>
    <t>Пей!</t>
  </si>
  <si>
    <t>Ой, мамочка!</t>
  </si>
  <si>
    <t>Картошка сварится, пообедаешь!</t>
  </si>
  <si>
    <t>Девчата.</t>
  </si>
  <si>
    <t>Дымком тянет, значит, завтракать уселись.</t>
  </si>
  <si>
    <t>Только все ли шестнадцать?</t>
  </si>
  <si>
    <t>Остальным бойцам принимать пищу и отдыхать по мере возможности.</t>
  </si>
  <si>
    <t>Поешь, Четвертачок.</t>
  </si>
  <si>
    <t>Пить... пить...</t>
  </si>
  <si>
    <t>Коньячок или</t>
  </si>
  <si>
    <t>я не пью.</t>
  </si>
  <si>
    <t>Так что же будем пить?</t>
  </si>
  <si>
    <t>Чай или кофе?</t>
  </si>
  <si>
    <t>- Не такого напитка "всё равно". Значит, кофе. Лена, кофе.</t>
  </si>
  <si>
    <t>пьянчуга. - Чего пьянчуга, я же про закуску говорил.</t>
  </si>
  <si>
    <t>Вам лучше печка.</t>
  </si>
  <si>
    <t>Вот то, что вы пьете.</t>
  </si>
  <si>
    <t>Несколько дурманящий.</t>
  </si>
  <si>
    <t>Это больше не пить.</t>
  </si>
  <si>
    <t>А выпьем мы с вами вот что.</t>
  </si>
  <si>
    <t>Пейте.</t>
  </si>
  <si>
    <t>Вот так всегда.</t>
  </si>
  <si>
    <t>выпивка и тайная...</t>
  </si>
  <si>
    <t>Сами понимаете.</t>
  </si>
  <si>
    <t>Он никогда не пил.</t>
  </si>
  <si>
    <t>В рот не брал.</t>
  </si>
  <si>
    <t>Овощи, фрукты.</t>
  </si>
  <si>
    <t>Всё зависит от</t>
  </si>
  <si>
    <t>Оцэ сама копаю-копаю, я тоби борща дам, такий хороший борщ зварыла.</t>
  </si>
  <si>
    <t>Егор,</t>
  </si>
  <si>
    <t>пироги начнет печь</t>
  </si>
  <si>
    <t>пирожник,</t>
  </si>
  <si>
    <t>Коль пироги начнет</t>
  </si>
  <si>
    <t>тачать сапожник,</t>
  </si>
  <si>
    <t>Я в первый раз услышать молитва о пище.</t>
  </si>
  <si>
    <t>Иа! Иа! Кастулу фатага!</t>
  </si>
  <si>
    <t>Пить, да. Псих, да. Но я говорить тебе правда.</t>
  </si>
  <si>
    <t>Иезекиль не лгать. Я последний человек в Имбока.</t>
  </si>
  <si>
    <t>Я пить, я псих.</t>
  </si>
  <si>
    <t>Ты - псих? Да неужели?</t>
  </si>
  <si>
    <t>Эй, мужик! Ты куда? - Я пью винцо.</t>
  </si>
  <si>
    <t>Я пью винцо Рибейро и Албариньо из Риас Байсас!</t>
  </si>
  <si>
    <t>Черт меня подери! Эй, вы не пьете?</t>
  </si>
  <si>
    <t>Отец?</t>
  </si>
  <si>
    <t>Обед был слишком плотный.</t>
  </si>
  <si>
    <t>Сомневаюсь, что дело в этом.</t>
  </si>
  <si>
    <t>Немного супа вчера вечером, к фазану не притронулась.</t>
  </si>
  <si>
    <t>Потом чай.</t>
  </si>
  <si>
    <t>Ну....</t>
  </si>
  <si>
    <t>Пожертвования больницам, супы для бедных,</t>
  </si>
  <si>
    <t>...защита животных...</t>
  </si>
  <si>
    <t>изобилие еды и работы, одним словом, полный порядок.</t>
  </si>
  <si>
    <t>Я была слишком молода, чтобы помнить.</t>
  </si>
  <si>
    <t>Полагаю раньше здесь был финансовый центр.</t>
  </si>
  <si>
    <t>И я не успею приготовить обед.</t>
  </si>
  <si>
    <t>Я знаю что это "большой ох".</t>
  </si>
  <si>
    <t>Он приобрел машину на рынке за старый пикап и еду.</t>
  </si>
  <si>
    <t>Нет никаких накладных продажи, ничего.</t>
  </si>
  <si>
    <t>- Питер! - Если ты тому куску мяса, то он в порядке.</t>
  </si>
  <si>
    <t>Дай ему несколько минут.</t>
  </si>
  <si>
    <t>Ты не замечала, что кошки всегда возвращаются к ужину?</t>
  </si>
  <si>
    <t>Голова льва, тело козла. Основа для супа.</t>
  </si>
  <si>
    <t>Вряд ли.</t>
  </si>
  <si>
    <t>за то чтобы их переправили в Канаду, желавшие заработать денег на еду... мертвы.</t>
  </si>
  <si>
    <t>Их выбросили за борт на границе их перевозчики,</t>
  </si>
  <si>
    <t>&lt;i&gt;Маи сабачки хатят нимношка&lt;/i&gt; кушать.</t>
  </si>
  <si>
    <t>Жаль, &lt;i&gt;щто&lt;/i&gt; ты &lt;i&gt;прищел адин&lt;/i&gt;.</t>
  </si>
  <si>
    <t>...я опоздал к ужину, лейтенант.</t>
  </si>
  <si>
    <t>Сэр, на карте Джокера обнаружили вашу ДНК.</t>
  </si>
  <si>
    <t>...самосудом по ночам, избивая преступников голыми руками в мясо, и...</t>
  </si>
  <si>
    <t>...вы хотите шантажировать этого человека?</t>
  </si>
  <si>
    <t>Я приготовил небольшой завтрак.</t>
  </si>
  <si>
    <t>Но у нас не хватит еды.</t>
  </si>
  <si>
    <t>Чтобы добраться дотуда, придётся лечь в анабиоз.</t>
  </si>
  <si>
    <t>Сегодня угощу всех ужином.</t>
  </si>
  <si>
    <t>Что за чёрт?</t>
  </si>
  <si>
    <t>Ты вовремя, я как раз собиралась варить суп.</t>
  </si>
  <si>
    <t>Отлично.</t>
  </si>
  <si>
    <t>Пирог с бузиной?</t>
  </si>
  <si>
    <t>Я думала, это твоё любимое блюдо, а не его.</t>
  </si>
  <si>
    <t>Ты в этом уверена?</t>
  </si>
  <si>
    <t>Ладно, пусть будет пирог с бузиной.</t>
  </si>
  <si>
    <t>Приходи на кухню, как только закончишь.</t>
  </si>
  <si>
    <t>У него полная семья. Родители его любят. У них ферма, животные, еда на столе.</t>
  </si>
  <si>
    <t>Тут идеально.</t>
  </si>
  <si>
    <t>Надо отпраздновать это событие. Позвольте пригласить вас ко мне на обед.</t>
  </si>
  <si>
    <t>Очень хорошее и щедрое предложение.</t>
  </si>
  <si>
    <t>с шутками и угощением.</t>
  </si>
  <si>
    <t>Глупо, Трот. Очень глупо.</t>
  </si>
  <si>
    <t>Моя гордость за возможность дать первый самостоятельный обед не знала границ,</t>
  </si>
  <si>
    <t>но результат оказался слишком далек от триумфа, который я ожидал.</t>
  </si>
  <si>
    <t>Баранина должна быть с кровью.</t>
  </si>
  <si>
    <t>Возможно, нам стоит начать с устриц?</t>
  </si>
  <si>
    <t>Возможно, суп?</t>
  </si>
  <si>
    <t>Суп?</t>
  </si>
  <si>
    <t>О, господи.</t>
  </si>
  <si>
    <t>в прошлый четверг принял участие в торжественном обеде.</t>
  </si>
  <si>
    <t>Не будем вдаваться в подробности его блестящего выступления,</t>
  </si>
  <si>
    <t>К тому же отец меня ждет к ужину, так что...</t>
  </si>
  <si>
    <t>Ну ладно.</t>
  </si>
  <si>
    <t>Хочешь кушать?</t>
  </si>
  <si>
    <t>&lt;i&gt;Там бы они сколько угодно катались на лошадях.&lt;/i&gt;</t>
  </si>
  <si>
    <t>&lt;i&gt;И хотя бы иногда в своей жизни могли ничего не бояться.&lt;/i&gt;</t>
  </si>
  <si>
    <t>Пирог принесла.</t>
  </si>
  <si>
    <t>Я вчера написала ему.</t>
  </si>
  <si>
    <t>&lt;i&gt;Он приготовил ужин. Лазанью, как всегда по воскресеньям.&lt;/i&gt;</t>
  </si>
  <si>
    <t>&lt;i&gt;Я спросила его о коллекции, так что мы вдоволь наговорились.&lt;/i&gt;</t>
  </si>
  <si>
    <t>Я не еду.</t>
  </si>
  <si>
    <t>Ты сейчас о чем? Поехали!</t>
  </si>
  <si>
    <t>Поужинай со мной.</t>
  </si>
  <si>
    <t>Выпиваешь?</t>
  </si>
  <si>
    <t>Бокал или два за ужином.</t>
  </si>
  <si>
    <t>Тим меня приучил пару лет назад.</t>
  </si>
  <si>
    <t>Чашки! Из них ты будешь с ней пить чай!</t>
  </si>
  <si>
    <t>Поездун, доверься мне.</t>
  </si>
  <si>
    <t>Думаю, у неё дома пьют очень дорогой чай.</t>
  </si>
  <si>
    <t>Написано "Беноист".</t>
  </si>
  <si>
    <t>Бенуа. Компания основана в 19 веке, поставляет наилучшие напитки и еду.</t>
  </si>
  <si>
    <t>Умник, спасибо за справку.</t>
  </si>
  <si>
    <t>Спасибо большое за обед.</t>
  </si>
  <si>
    <t>Встретить вас здесь так непросто.</t>
  </si>
  <si>
    <t>Он пьёт шампанское в великолепном доме каждый день.</t>
  </si>
  <si>
    <t>Если вам что-нибудь надо, берите сами.</t>
  </si>
  <si>
    <t>Давным-давно я пришла на обед,</t>
  </si>
  <si>
    <t>и его мать, тогда она была ещё жива, была там.</t>
  </si>
  <si>
    <t>И за обедом я сказала, что надо бы устроить вечеринку - отпраздновать</t>
  </si>
  <si>
    <t>появление "differance" с "А"</t>
  </si>
  <si>
    <t>Мне не было интересно, что он будет пить.</t>
  </si>
  <si>
    <t>Мне было интересно, что он принес с собой.</t>
  </si>
  <si>
    <t>... то пей сколько влезет.</t>
  </si>
  <si>
    <t>Но я уже сказал.</t>
  </si>
  <si>
    <t>Лицо как лето. Мясо в ваших типи,смеющиеся дети, поющие для девушек воины,свобода людей.</t>
  </si>
  <si>
    <t xml:space="preserve"> Какие духи дали тебе силу предложить такой мир?</t>
  </si>
  <si>
    <t>Нож, убивший моего отца, не разрежет мясо в моём типи.</t>
  </si>
  <si>
    <t>Мой брат, Вождь волков, молчаливее иссушенной земли.</t>
  </si>
  <si>
    <t>и отцы наших отцов, подать нам пищу и мир.</t>
  </si>
  <si>
    <t>Тайминг: МАВЪР РЕКЪРДС</t>
  </si>
  <si>
    <t>Странно, мои руки пахнут мясом.</t>
  </si>
  <si>
    <t>Это знаменитый Доберман?</t>
  </si>
  <si>
    <t>Сендвичи с багета, холодные напитки.</t>
  </si>
  <si>
    <t>Острый соус добавить?</t>
  </si>
  <si>
    <t>Ты такой худющий, кушай больше.</t>
  </si>
  <si>
    <t>Ты ничего не говориш про учебу.</t>
  </si>
  <si>
    <t>Конвоиры прибывают после обеда, слышишь?</t>
  </si>
  <si>
    <t>- Чего? - Конвоиры прибывают после обеда!</t>
  </si>
  <si>
    <t>Чего?</t>
  </si>
  <si>
    <t>Намного вкусней если мясо чуть-чуть подпортится.</t>
  </si>
  <si>
    <t>Сейчас они еще выпьют,</t>
  </si>
  <si>
    <t>Он сгниет и вытечет словно суп из твоих ушей.</t>
  </si>
  <si>
    <t>Это то, что делает телевидение!</t>
  </si>
  <si>
    <t>Я скушаю Вас, Доктор!</t>
  </si>
  <si>
    <t>- Я не позволю Вам этого, Магпи. - Помогите мне, Доктор!</t>
  </si>
  <si>
    <t>Лимонад? - Я не хочу пить.</t>
  </si>
  <si>
    <t>Расслабься!</t>
  </si>
  <si>
    <t>Мам, могу я пообедать у Неле?</t>
  </si>
  <si>
    <t>Рисовый пудинг с корицей!</t>
  </si>
  <si>
    <t>Что будете пить?</t>
  </si>
  <si>
    <t>В другой раз.</t>
  </si>
  <si>
    <t>Я собрал топливо... И пищу.</t>
  </si>
  <si>
    <t>Вы не теряли времени даром.</t>
  </si>
  <si>
    <t>Но, в отличие от вас, мы не используем пламя для приготовления еды.</t>
  </si>
  <si>
    <t>Только для обогрева?</t>
  </si>
  <si>
    <t>Пей на здоровье! Всего 200 баксов за бутылку!</t>
  </si>
  <si>
    <t>Итак, Робийяр дал ответ? Насчет работы с тейлонами?</t>
  </si>
  <si>
    <t>Пойду себе что-нибудь приготовлю.</t>
  </si>
  <si>
    <t>Он не знает, что я еду, поэтому я бы хотела позвонить ему.</t>
  </si>
  <si>
    <t>Позвонить?</t>
  </si>
  <si>
    <t>Я хочу уточнить у тебя на счет обеда у Питера.</t>
  </si>
  <si>
    <t>Да, да, конечно.</t>
  </si>
  <si>
    <t>Завтрак!</t>
  </si>
  <si>
    <t>Нужно все съесть? Мадам говорит, что вы похудели.</t>
  </si>
  <si>
    <t>- А что это? - Каша, яичница с беконом,</t>
  </si>
  <si>
    <t>тосты с медом, фрукты.</t>
  </si>
  <si>
    <t>Еда для очень занятого человека.</t>
  </si>
  <si>
    <t>- Решила поиронизировать? - Не думай, что я ревную,</t>
  </si>
  <si>
    <t>Почему?</t>
  </si>
  <si>
    <t>Выпивка 85 сэнов, бери или уходи.</t>
  </si>
  <si>
    <t>Почему ты так безобразно коверкаешь все слова?</t>
  </si>
  <si>
    <t>Когда мы будем делать клубничный пирог?</t>
  </si>
  <si>
    <t>Скоро. Сейчас я договорю.</t>
  </si>
  <si>
    <t>"Ищу работу за еду"</t>
  </si>
  <si>
    <t>"Я люблю тебя, папа"</t>
  </si>
  <si>
    <t>Он пьёт?</t>
  </si>
  <si>
    <t>О, я подумала, вы о судье.</t>
  </si>
  <si>
    <t>"Бездомный ветеран. Нуждаюсь в еде и деньгах"</t>
  </si>
  <si>
    <t>Извините, у нас завтраки закончились. У нас есть обеды.</t>
  </si>
  <si>
    <t>Вот как.</t>
  </si>
  <si>
    <t>Я знаю, что вы уже закончили. Iейла сказала мне об этом.</t>
  </si>
  <si>
    <t>Мы заканчиваем подавать завтрак в 11:30.</t>
  </si>
  <si>
    <t>Рик, ты слышал такое выражение: клиент всегда прав?</t>
  </si>
  <si>
    <t>Это не меняет дела. Выберите себе обед по меню.</t>
  </si>
  <si>
    <t>Я не хочу обедать. Я хочу завтракать.</t>
  </si>
  <si>
    <t>Ничем не могу помочь. Очень сожалею.</t>
  </si>
  <si>
    <t>Нет, нет, садитесь и доедайте свой обед. Давайте.</t>
  </si>
  <si>
    <t>Просто расслабьтесь, и спокойно доедайте свой обед.</t>
  </si>
  <si>
    <t>Пожалуйста, ешьте, всем нужны витамины А, В и С.</t>
  </si>
  <si>
    <t>Пожалуй, я сЪем обед. Двойной гамбургер с сыром.</t>
  </si>
  <si>
    <t>Как дела? Нравится еда?</t>
  </si>
  <si>
    <t>А тебе, сынок? Вкусно?</t>
  </si>
  <si>
    <t>А вам, мэм: как еда?</t>
  </si>
  <si>
    <t>Кажется, не очень.</t>
  </si>
  <si>
    <t>Какой-то тип в каaе угрожал автоматом из-за того, что ему не дали завтрак.</t>
  </si>
  <si>
    <t>А потом заплатил и ушёл.</t>
  </si>
  <si>
    <t>К моему приходу приготовь обед.</t>
  </si>
  <si>
    <t>И, Аманда, не вздумай снимать цыплячью шкурку. Хорошо?</t>
  </si>
  <si>
    <t>Делать детей. Как пироги, делать детей.</t>
  </si>
  <si>
    <t>Твоя малышка - прелесть.</t>
  </si>
  <si>
    <t>Я съедаю внешнюю сторону днем -</t>
  </si>
  <si>
    <t>И оставляю серединку на ночь.</t>
  </si>
  <si>
    <t>Мы в Исландии едим их сырыми. - Убери это в свою коробку для завтрака!</t>
  </si>
  <si>
    <t>Вот дела. Это настолько странно для нас.</t>
  </si>
  <si>
    <t>Камма, убери эту вещь в свою сумку, Сейчас не время ланча...</t>
  </si>
  <si>
    <t>Это - обычная еда, которую мы едим в Исландии.</t>
  </si>
  <si>
    <t>Копченый мозг овцы.</t>
  </si>
  <si>
    <t>Спустись и позови его к нам. Предложи ему поужинать с нами.</t>
  </si>
  <si>
    <t>Хочешь зайти?</t>
  </si>
  <si>
    <t>Кишка усваивает пищу и витамины.</t>
  </si>
  <si>
    <t>Компоненты нашей пищи, в которых организм не нуждается -</t>
  </si>
  <si>
    <t>выводятся, как шлаки.</t>
  </si>
  <si>
    <t>Сопернику не знать побед. Его сьем на обед.</t>
  </si>
  <si>
    <t>И съем его носок. Бокс - мой конек.</t>
  </si>
  <si>
    <t>Когда он голоден, то жрет, извините... то есть, ест абсолютно все.</t>
  </si>
  <si>
    <t>А что всего больше всего любит страшный злой медведь?</t>
  </si>
  <si>
    <t>Что вам не нужно, Мне отдайте на ужин.</t>
  </si>
  <si>
    <t>Эрнест, Эрнест, зовусь я Эрнест.</t>
  </si>
  <si>
    <t>На ужин мне бы Горбушечку хлеба.</t>
  </si>
  <si>
    <t>Дав немного сейчас, Ощутите тотчас,</t>
  </si>
  <si>
    <t>Пойдет на закуску Кусок вафли вкусной.</t>
  </si>
  <si>
    <t>Отведать бы снова Мне вафли медовой.</t>
  </si>
  <si>
    <t>К тому же, подбирать еду на помойке вредно для здоровья!</t>
  </si>
  <si>
    <t>В помойке сплошные микробы! Грипп, тиф, гепатит, холера!</t>
  </si>
  <si>
    <t>А ну, в постель, сейчас же! Тебе надо пить, Эрнест.</t>
  </si>
  <si>
    <t>Когда жар, надо много пить.</t>
  </si>
  <si>
    <t>Нет, нет, нет! Пустите меня! Пустите! Не хочу! Пустите!</t>
  </si>
  <si>
    <t>А кто у нас страшный злой сейчас будет завтракать?</t>
  </si>
  <si>
    <t>Заодно и я еще один денек поживу.</t>
  </si>
  <si>
    <t>У нас был обед из 7 блюд, и ты ни одного не можешь вспомнить.</t>
  </si>
  <si>
    <t>Но если я напомню что мы ели мясо, ты вспомнишь, что к нему был картофель.</t>
  </si>
  <si>
    <t>Нам нужно запустить процесс.</t>
  </si>
  <si>
    <t>Что ж, выпивка у нас есть.</t>
  </si>
  <si>
    <t>Может, у мисс Супермодели остались наркотики!</t>
  </si>
  <si>
    <t>Послушайте, у нас нет еды, самолёт полон раненых,</t>
  </si>
  <si>
    <t>а больному диабетом остались считанные часы до комы.</t>
  </si>
  <si>
    <t>И уже в самый первый вечер мы пили мартини,</t>
  </si>
  <si>
    <t>смотрели на этот красивейший закат.</t>
  </si>
  <si>
    <t>Скажу тебе вот что.</t>
  </si>
  <si>
    <t>Я брошу пить, если ты расскажешь мне всё о своих недостатках.</t>
  </si>
  <si>
    <t>Ну, моя дочь думает, что я впал в детство.</t>
  </si>
  <si>
    <t>Я угостил ее выпивкой, а она дала мне свой телефон.</t>
  </si>
  <si>
    <t>Через три дня я переехал в ее квартиру.</t>
  </si>
  <si>
    <t>Можно, но если ты пьешь и играешь, они думают, что тебе плевать на их любовь.</t>
  </si>
  <si>
    <t>Найди такую, которой нравится пить, играть и ебаться.</t>
  </si>
  <si>
    <t>Да кому нужна такая?</t>
  </si>
  <si>
    <t>Мы с Мэнни стали задерживаться на обеде...</t>
  </si>
  <si>
    <t>...и возвращались, куря хорошие сигары. Новая жизнь плохо вязалась с Джен.</t>
  </si>
  <si>
    <t>Посмотри на себя! Налил себе хорошего виски, а я тут эту сивуху пью.</t>
  </si>
  <si>
    <t>- Великолепный мистер Конный игрун! - Я тебе отдал душу.</t>
  </si>
  <si>
    <t>И красотке тоже налей, что она там пьет.</t>
  </si>
  <si>
    <t>Это было моей последней рюмкой. Ни гроша не осталось.</t>
  </si>
  <si>
    <t>И выпить дает, только когда сам пьет.</t>
  </si>
  <si>
    <t>Но Джерри как-то раз его все-таки развела.</t>
  </si>
  <si>
    <t>Пока живешь у нас, я буду начислять деньги за комнату, за еду и за стирку.</t>
  </si>
  <si>
    <t>Когду устроишься на работу, отдашь из зарплаты столько, сколько ты должен.</t>
  </si>
  <si>
    <t>Спасибо за еду, мам.</t>
  </si>
  <si>
    <t>Пить посреди недели, при этом не работая?</t>
  </si>
  <si>
    <t>Ну, как раз в такие моменты и не мешает выпить.</t>
  </si>
  <si>
    <t>Она ушла, а я пил три дня и три ночи.</t>
  </si>
  <si>
    <t>Когда пришел в себя, работы у меня уже не было.</t>
  </si>
  <si>
    <t>Спалили, когда пил на работе.</t>
  </si>
  <si>
    <t>А деньги дали?</t>
  </si>
  <si>
    <t>Погнали купим тушеного мяса, овощей и бутылочку французского вина!</t>
  </si>
  <si>
    <t>- Мне сказали, что чек еще не готов. - Что? Но закон ведь!</t>
  </si>
  <si>
    <t>Смотри, чтоб он не увидел, как мы пьем. Он этого очень не любит.</t>
  </si>
  <si>
    <t>Опусти.</t>
  </si>
  <si>
    <t>Они знают толк в выпивке.</t>
  </si>
  <si>
    <t>И они пьют, чтобы забыть своих женщин.</t>
  </si>
  <si>
    <t>Не, они просто пьют.</t>
  </si>
  <si>
    <t>Не встанешь из-за стола пока не доешь свои овощи.</t>
  </si>
  <si>
    <t>Буду сидеть, пока один из нас не сдохнет. А ты старше на добрых 40 лет, женщина.</t>
  </si>
  <si>
    <t>Стьюи, я жду, когда ты наконец разделаешься со своими овощами.</t>
  </si>
  <si>
    <t>Будь уверена, злобная ведьма, думаю, разделаюсь разом с ними всеми!</t>
  </si>
  <si>
    <t>Съедаешь последний кусок пиццы, чтобы мы из-за него не подрались.</t>
  </si>
  <si>
    <t>Да, папочка. Не отколи ты такой штуки...</t>
  </si>
  <si>
    <t>И ваша жена - кусок пирога?</t>
  </si>
  <si>
    <t>Правильно. Люблю тебя!</t>
  </si>
  <si>
    <t>Да ладно, девочка. Я хочу пить.</t>
  </si>
  <si>
    <t>Ладно, ты не хочешь входить? Отлично. Я привяжу тебя к этому счетчику для парковки.</t>
  </si>
  <si>
    <t>Не волнуйся, к обеду вернемся.</t>
  </si>
  <si>
    <t>Осторожно, Джон. Звезда чрезвычайно активна.</t>
  </si>
  <si>
    <t>Малейшая слабость и тебя съедят на обед.</t>
  </si>
  <si>
    <t>Я не проявляла слабости.</t>
  </si>
  <si>
    <t>Думаешь, меня волнует эта груда мяса?</t>
  </si>
  <si>
    <t>Вот что я вам скажу: мертвый он ничего не стоит.</t>
  </si>
  <si>
    <t>Обед в кают-компании?</t>
  </si>
  <si>
    <t>Ясно. Оставь нас.</t>
  </si>
  <si>
    <t>И на закуску.</t>
  </si>
  <si>
    <t>Что тебе надо?</t>
  </si>
  <si>
    <t>Может, не стоит пить?</t>
  </si>
  <si>
    <t>Попробуешь?</t>
  </si>
  <si>
    <t>Мое мнение таково: меньше мышц - нежнее мясо. Тридцать</t>
  </si>
  <si>
    <t>Если вы ищете хозяев, владельцы вон там</t>
  </si>
  <si>
    <t>знал, что рискую вашим званным обедом</t>
  </si>
  <si>
    <t>Не смей быть непочтительным со мной</t>
  </si>
  <si>
    <t>Какие мы обязательные!</t>
  </si>
  <si>
    <t>А вот и обед.</t>
  </si>
  <si>
    <t>С какой стати вы будете мне помогать?</t>
  </si>
  <si>
    <t>- Что стряслось? - Это из-за фильма. Уходи немедленно!</t>
  </si>
  <si>
    <t>- Но я готовлю суп. - Уходи!</t>
  </si>
  <si>
    <t>Эй, не отлынивай! Готовить нам ужин - это ведь обязанность твоей сестры!</t>
  </si>
  <si>
    <t>Я это знаю!</t>
  </si>
  <si>
    <t>Почему? Еда всегда останется едой, и неважно кто её приготовил...</t>
  </si>
  <si>
    <t>Я это есть не буду!</t>
  </si>
  <si>
    <t>Как насчёт "рамена" или ещё чего...</t>
  </si>
  <si>
    <t>&lt;i&gt;...я ел, и не чувствовал вкуса этой еды...</t>
  </si>
  <si>
    <t>&lt;i&gt;Но я чувствовал...</t>
  </si>
  <si>
    <t>В прошлом году я почти разорился на одной еде.</t>
  </si>
  <si>
    <t>Спасибо. Я вру всем, что я знаю о своих вечерах.</t>
  </si>
  <si>
    <t>Нет, у нас за ужином вино.</t>
  </si>
  <si>
    <t>Кстати об ужине, нам пора.</t>
  </si>
  <si>
    <t>Ну что покатили?</t>
  </si>
  <si>
    <t>Значит я приготовила всю эту еду для...</t>
  </si>
  <si>
    <t>Я надеюсь ты не уедешь?</t>
  </si>
  <si>
    <t>Нет, Можешь взять. Только не ешь за завтраком.</t>
  </si>
  <si>
    <t>Я не заказывала напиток.</t>
  </si>
  <si>
    <t>Это от джентельмена у бассейна.</t>
  </si>
  <si>
    <t>Я передал вам напиток.</t>
  </si>
  <si>
    <t>Да, спасибо.</t>
  </si>
  <si>
    <t>...пока вы не согласитесь поужинать со мной.</t>
  </si>
  <si>
    <t>Извините, мисс.</t>
  </si>
  <si>
    <t>Знаешь, это просто выпивка. Вот и все.</t>
  </si>
  <si>
    <t>Да.</t>
  </si>
  <si>
    <t>Ну, я... Я заказала завтрак.</t>
  </si>
  <si>
    <t>Отлично. Я проголодался.</t>
  </si>
  <si>
    <t>Мам, Я должна идти потому что мы пьем горячий шоколад</t>
  </si>
  <si>
    <t>...и Мелинда вернулась.</t>
  </si>
  <si>
    <t>Обед.</t>
  </si>
  <si>
    <t>Ты был действительно хорош с эти мальчиком сегодня.</t>
  </si>
  <si>
    <t>Принесли мой праздничный пирог.</t>
  </si>
  <si>
    <t>Да, ну, загадай желание.</t>
  </si>
  <si>
    <t>И какой нибудь нормальной еды. Здесь слишком много желе.</t>
  </si>
  <si>
    <t>О боже, я так рада что ты в порядке.</t>
  </si>
  <si>
    <t>Эй, Эмили, дай детям пирог когда они закончат.</t>
  </si>
  <si>
    <t>И для большого стола.</t>
  </si>
  <si>
    <t>На Горе Фруктов и Цветов. Его Ки разило как огонь, боевая палка казалась волшебной.</t>
  </si>
  <si>
    <t>Он защищал порядок на Земле. И целая Нефритовая армия не могла побороть его.</t>
  </si>
  <si>
    <t>Каждые 500 лет Нефритовый Император устраивает Персиковый пир.</t>
  </si>
  <si>
    <t>На нем небесные министры празднуют долголетие. И пьют элексир бессмертия.</t>
  </si>
  <si>
    <t>Один глоток этого небесного напитка дает вечную жизнь,</t>
  </si>
  <si>
    <t>свободное от смертных страданий и желаний.</t>
  </si>
  <si>
    <t>Вино дает вдохновение. В одних местах я поэт пустой стакан.</t>
  </si>
  <si>
    <t>Старик и юноша. Они же пили здесь чай, верно?</t>
  </si>
  <si>
    <t>который так отлично рубит мясо, что его чем никогда не затрагивает кость.</t>
  </si>
  <si>
    <t>Изучай форму. Но ищи отсутствие формы.</t>
  </si>
  <si>
    <t>Лу!</t>
  </si>
  <si>
    <t>Есть лишь один элексир бессмертия. Это напиток Императора. Смесь нефрита, киновари и серы.</t>
  </si>
  <si>
    <t>Он помещен в сосуд, что находится в нефритовом дворце.</t>
  </si>
  <si>
    <t>Он продолжал пить пять лет.</t>
  </si>
  <si>
    <t>Он мог бы умереть в африканской тюрьме, не вмешайся судьба.</t>
  </si>
  <si>
    <t>Возможно, ты хочешь немного расслабиться выпивкой, Ким.</t>
  </si>
  <si>
    <t>коматозный смертоносный овощ.</t>
  </si>
  <si>
    <t>Как тебе это, принцесса?</t>
  </si>
  <si>
    <t>Потом мы накачали его выпивкой и таблетками.</t>
  </si>
  <si>
    <t>Мы думали, что если его зацепит тоже,</t>
  </si>
  <si>
    <t>Завтра рано утром мясо из Аргентины.</t>
  </si>
  <si>
    <t>Тиран улицы Мельхиор, Йозеф Герингер.</t>
  </si>
  <si>
    <t>Мариэндль, если ты сейчас съешь капусту, то завтра получишь мясо!</t>
  </si>
  <si>
    <t>Дочь Лехнеров Мария.</t>
  </si>
  <si>
    <t>что мяса им не достанется.</t>
  </si>
  <si>
    <t>Я не могу вернуться домой без мяса!</t>
  </si>
  <si>
    <t>Две девушки только что постучали в подвальное окошко.</t>
  </si>
  <si>
    <t>Я хочу есть! Хочу мясо!</t>
  </si>
  <si>
    <t>Вы должны мне помочь!</t>
  </si>
  <si>
    <t>Погоди, я сейчас сварю тебе горячего супчика.</t>
  </si>
  <si>
    <t>Тебе станет лучше.</t>
  </si>
  <si>
    <t>Может быть, мясник снова даст мне мяса, если я его попрошу.</t>
  </si>
  <si>
    <t>Пожалуйста, дайте мне кусочек, мой малыш умирает от голода.</t>
  </si>
  <si>
    <t>Ну, мяса у меня вдоволь.</t>
  </si>
  <si>
    <t>Но не для тебя!</t>
  </si>
  <si>
    <t>Я так рад, что ты не ешь мяса.</t>
  </si>
  <si>
    <t>Видите? От вегетарианства всем только плюсы.</t>
  </si>
  <si>
    <t>У тебя с этими овощами всё совсем...</t>
  </si>
  <si>
    <t>...по-серьёзному, так?</t>
  </si>
  <si>
    <t>Мне нельзя его пить. Иначе я становлюсь болтливым.</t>
  </si>
  <si>
    <t>Я знаю.</t>
  </si>
  <si>
    <t>Заказ готов! У меня тут Йентльский суп, Джеймс Бобы, и Хауди держи Дюди.</t>
  </si>
  <si>
    <t>Дорогая, брось, мне тоже жаль. Я просто...</t>
  </si>
  <si>
    <t>Когда я пью, то иногда становлюсь слишком уж дружественным...</t>
  </si>
  <si>
    <t>- ...и я извиняюсь. - Ничего.</t>
  </si>
  <si>
    <t>Он даже предложил вместе сходить пообедать и тогда подготовиться к нему.</t>
  </si>
  <si>
    <t>Это невероятно!</t>
  </si>
  <si>
    <t>Этот парень мечты разговаривает с моей подружкой за едой!</t>
  </si>
  <si>
    <t>Росс, ты то тут совсем ни при чём!</t>
  </si>
  <si>
    <t>Приходи сегодня к нам я приготовлю твой любимый ужин.</t>
  </si>
  <si>
    <t>Давай!</t>
  </si>
  <si>
    <t>Надеюсь, ты не наелась? Ужин почти готов.</t>
  </si>
  <si>
    <t>Да, знаете, я лучше пойду посижу у себя.</t>
  </si>
  <si>
    <t>Просто поужинай с нами!</t>
  </si>
  <si>
    <t>Ладно, Джоуи, всё хорошо.</t>
  </si>
  <si>
    <t>Она резала овощи и нож скользнул ей по руке.</t>
  </si>
  <si>
    <t>Пара швов и с ней всё будет в порядке.</t>
  </si>
  <si>
    <t>Если я зажгу сигару, я выдохну на твоё лицо мой обед.</t>
  </si>
  <si>
    <t>Все на пол! Чёрт возьми, Судья!</t>
  </si>
  <si>
    <t>Сильвия, Мама придёт на обед. Собирай, быстрее.</t>
  </si>
  <si>
    <t>Да, мэм.</t>
  </si>
  <si>
    <t>Уже еду.</t>
  </si>
  <si>
    <t>Судья, садитесь спереди.</t>
  </si>
  <si>
    <t>И есть. И пить. Принимать ванну.</t>
  </si>
  <si>
    <t>Со всем этим покончено.</t>
  </si>
  <si>
    <t>Красного. Мы всегда пили красное.</t>
  </si>
  <si>
    <t>Белое. Я никогда не любила красное.</t>
  </si>
  <si>
    <t>Хорошая еда, а?</t>
  </si>
  <si>
    <t>Да, отличная.</t>
  </si>
  <si>
    <t>пил козью кровь.</t>
  </si>
  <si>
    <t>Я проник в Культ Мертвых</t>
  </si>
  <si>
    <t>Я внушил ему, что он в холодильнике для мяса.</t>
  </si>
  <si>
    <t>И что куда интереснее, сказал, что этот кубик льда - горящий уголь.</t>
  </si>
  <si>
    <t>Сегодня... на ужине.</t>
  </si>
  <si>
    <t>Я в тебя влюбилась.</t>
  </si>
  <si>
    <t>Конечно же, будете! В ваших завтраках есть майонез?</t>
  </si>
  <si>
    <t>Мама готовила. - Нужно море майонеза!</t>
  </si>
  <si>
    <t>Когда завтрак? Есть хочу.</t>
  </si>
  <si>
    <t>Сначала позанимаемся. Повторяйте. - Почему у вас лицо красное?</t>
  </si>
  <si>
    <t>Я приготовлю завтраки, вы чего хотели бы?</t>
  </si>
  <si>
    <t>Есть салями и ...</t>
  </si>
  <si>
    <t>Да, ты забыл завтрак.</t>
  </si>
  <si>
    <t>Фроде, ты снова забыл.</t>
  </si>
  <si>
    <t>Завтраки там. Каждому по одному.</t>
  </si>
  <si>
    <t>Прячемся!</t>
  </si>
  <si>
    <t>Позволь, я приготовлю тебе романтический ужин, Лила.</t>
  </si>
  <si>
    <t>А где Лила?</t>
  </si>
  <si>
    <t>По правде сказать, она лишь безмозглая куча костей, волос и мяса.</t>
  </si>
  <si>
    <t>Мне это слышать не обязательно!</t>
  </si>
  <si>
    <t>В начале каждого месяца привозили еду.</t>
  </si>
  <si>
    <t>Дай мне сейчас вознестись, только сразу!</t>
  </si>
  <si>
    <t>Фонтан, я не буду из тебя пить!</t>
  </si>
  <si>
    <t>Играй, Клод.</t>
  </si>
  <si>
    <t>нужно пить шампанское,</t>
  </si>
  <si>
    <t>рейнское вино - чтобы писать церковную оперу,</t>
  </si>
  <si>
    <t>Например, что удерживает нас от употребления в пищу человеческой плоти?</t>
  </si>
  <si>
    <t>Мсье Жуффруа говорит:</t>
  </si>
  <si>
    <t>Я еду в Падую!</t>
  </si>
  <si>
    <t>Отлично!</t>
  </si>
  <si>
    <t>Ты пишешь так же, как я пью.</t>
  </si>
  <si>
    <t>Я не ласков…</t>
  </si>
  <si>
    <t>Принесите пироги, хорошо?</t>
  </si>
  <si>
    <t>Да, сейчас будут.</t>
  </si>
  <si>
    <t>Эй, Кевин! Обед.</t>
  </si>
  <si>
    <t>Слушай, у меня есть мини-бургеры</t>
  </si>
  <si>
    <t>Я пришлю мою девочку после обеда, взглянуть,</t>
  </si>
  <si>
    <t>уладить все с финансами.</t>
  </si>
  <si>
    <t>Это энергетический напиток.</t>
  </si>
  <si>
    <t>У меня похмелье.</t>
  </si>
  <si>
    <t>Заставим их приготовить нам достойный ужин.</t>
  </si>
  <si>
    <t>Я пойду помогу Жаку с ужином.</t>
  </si>
  <si>
    <t>Он считает, что отец - убийца на кухне.</t>
  </si>
  <si>
    <t>Он не пьет.</t>
  </si>
  <si>
    <t>Нет, я просто не выпиваю три бутылки вина за один раз.</t>
  </si>
  <si>
    <t>и суп готов!</t>
  </si>
  <si>
    <t>Осторожно, ступенька.</t>
  </si>
  <si>
    <t>Я думаю, что буду баранину и салат.</t>
  </si>
  <si>
    <t>Какие планы у остальных?</t>
  </si>
  <si>
    <t>на еде, на тепле и так далее.</t>
  </si>
  <si>
    <t>Тебе не будет смешно, когда придут счета за учебу</t>
  </si>
  <si>
    <t>водку пью.</t>
  </si>
  <si>
    <t>Хочешь?</t>
  </si>
  <si>
    <t>Как суп?</t>
  </si>
  <si>
    <t>Многовато...</t>
  </si>
  <si>
    <t>мы устраиваем семейный обед,</t>
  </si>
  <si>
    <t>чтобы отметить это событие завтра.</t>
  </si>
  <si>
    <t>И я приготовлю тебе суп, и я...</t>
  </si>
  <si>
    <t>уложу тебя в кроватку и почитаю тебе книжку.</t>
  </si>
  <si>
    <t>Я еду в кулинарную школу.</t>
  </si>
  <si>
    <t>Во Франции.</t>
  </si>
  <si>
    <t>Это были тарелки с пирогом, да?</t>
  </si>
  <si>
    <t>Я думаю, ей помешало что-то действительно важное.</t>
  </si>
  <si>
    <t>Прости за ужин.</t>
  </si>
  <si>
    <t>Что произошло?</t>
  </si>
  <si>
    <t>Как прошел ужин?</t>
  </si>
  <si>
    <t>Прости меня.</t>
  </si>
  <si>
    <t>Я еду в кулинарную школу на следующей неделе, во Францию.</t>
  </si>
  <si>
    <t>Что?</t>
  </si>
  <si>
    <t>Хэппи, я не пью пиво.</t>
  </si>
  <si>
    <t>А, ок.</t>
  </si>
  <si>
    <t>Я правда хотела прийти на ужин.</t>
  </si>
  <si>
    <t>Хорошо.</t>
  </si>
  <si>
    <t>Напитки.</t>
  </si>
  <si>
    <t>Еще по одной.</t>
  </si>
  <si>
    <t>Для аналогии вспомни дело лорда Пита Хинговича 1916 года</t>
  </si>
  <si>
    <t>и посмотри материалы. Ступай.</t>
  </si>
  <si>
    <t>Он с невестой дает торжественный обед в честь завтрашней свадьбы.</t>
  </si>
  <si>
    <t>Не пейте молоко из бутылки!</t>
  </si>
  <si>
    <t>- Макси! - Мадам Дюфло.</t>
  </si>
  <si>
    <t>Иди в сад. Я принесу тебе завтрак.</t>
  </si>
  <si>
    <t>А попка у него раньше была покрепче.</t>
  </si>
  <si>
    <t>...а виноградники дают вино, которое невозможно пить.</t>
  </si>
  <si>
    <t>Замечательно.</t>
  </si>
  <si>
    <t>Я полагаю, еда у вас просто замечательная.</t>
  </si>
  <si>
    <t>Потому что обслуживание откровенно паршивое.</t>
  </si>
  <si>
    <t>Да, за здоровье. А что будем кушать?</t>
  </si>
  <si>
    <t>Идите сюда, мне нужна помощь.</t>
  </si>
  <si>
    <t>Завтра после обеда я у тебя.</t>
  </si>
  <si>
    <t>Шикарно. Я предупрежу прислугу и посажу на цепь псов.</t>
  </si>
  <si>
    <t>Простой ужин после долго дня работы в поле.</t>
  </si>
  <si>
    <t>Баклажан.</t>
  </si>
  <si>
    <t>И, наконец, рагу из мяса кабана.</t>
  </si>
  <si>
    <t>Маринованного в смеси красного вина и крови, выжатой из туши.</t>
  </si>
  <si>
    <t>Он сбежал от него, чтобы пить и гулять и закончить свою жизнь...</t>
  </si>
  <si>
    <t>...в одиночестве и без всякой любви!</t>
  </si>
  <si>
    <t>Суп вкусный?</t>
  </si>
  <si>
    <t>Супа больше нет.</t>
  </si>
  <si>
    <t>Как и у меня - работы.</t>
  </si>
  <si>
    <t>Что будет ждать тебя после нескольких месяцев еды, питья, сна...</t>
  </si>
  <si>
    <t>...и секса? Что останется?</t>
  </si>
  <si>
    <t>Обед!</t>
  </si>
  <si>
    <t>Макс, я же твой лучший друг.</t>
  </si>
  <si>
    <t>Что вы хотите на ужин?</t>
  </si>
  <si>
    <t>Пиццу.</t>
  </si>
  <si>
    <t>Раньше я работала там, я знаю этих врачей. Я еду.</t>
  </si>
  <si>
    <t>Это не безопасно.</t>
  </si>
  <si>
    <t>А я об этом. Может, ты и пить с нами не будешь?</t>
  </si>
  <si>
    <t>Может и не буду.</t>
  </si>
  <si>
    <t>Вам надо есть больше белого мяса.</t>
  </si>
  <si>
    <t>На следующий вечер вдова-красотка погрузилась в грезы.</t>
  </si>
  <si>
    <t>Простите, у меня деловой завтрак.</t>
  </si>
  <si>
    <t>Может ты знаешь, зачем нужна нефть? Чтобы делать мясо без протеина, чулки...</t>
  </si>
  <si>
    <t>Нет, ты забыл главное. Нефть это тема для разговора.</t>
  </si>
  <si>
    <t>Я еду с этим господином.</t>
  </si>
  <si>
    <t>Прощайте, Жозеф.</t>
  </si>
  <si>
    <t>Дорогой друг я хотел бы представить вас моей жене. Она настоятельно приглашает вас к нам на ужин.</t>
  </si>
  <si>
    <t>Если хотите, продолжим ужин с утра. Муж в 10 вечера уезжает в Страсбург.</t>
  </si>
  <si>
    <t>Боюсь, что кофе нам придется пить без него.</t>
  </si>
  <si>
    <t>Спасибо, что предупредили. Я захвачу молоко и рогалики.</t>
  </si>
  <si>
    <t>— А ничего, что это крепкий напиток? — Всё равно!</t>
  </si>
  <si>
    <t>Сестра!</t>
  </si>
  <si>
    <t>Тогда, на него никто и не покушался.</t>
  </si>
  <si>
    <t>А потом, в 66м, я возобновил договор аренды уже на своих условиях.</t>
  </si>
  <si>
    <t>Но поскольку ты уже больше не пьешь, то остается только одно средство.</t>
  </si>
  <si>
    <t>Я одолжу твой мотоцикл.</t>
  </si>
  <si>
    <t>Томаса Веллингтона - за этот ужин, за эту неделю,</t>
  </si>
  <si>
    <t>и самое важное - за то, что он вырастил самую прекрасную женщину, которую я видел.</t>
  </si>
  <si>
    <t>К ужину он всегда был дома,</t>
  </si>
  <si>
    <t>учил меня кататься на велосипеде, был на всех моих выпускных.</t>
  </si>
  <si>
    <t>собирались пообедать...</t>
  </si>
  <si>
    <t>Когда мы приехали в клуб,</t>
  </si>
  <si>
    <t>А за мясом мне все равно ходить приходится.</t>
  </si>
  <si>
    <t>Неужели, так страшно?</t>
  </si>
  <si>
    <t>Уберите со стола. Я накрываю ужин. - Сначала я закончу свой рисунок.</t>
  </si>
  <si>
    <t>Сначала убери.</t>
  </si>
  <si>
    <t>Позже я принесу вам ужин.</t>
  </si>
  <si>
    <t>За что будем пить?</t>
  </si>
  <si>
    <t>За счастье супружеской жизни?</t>
  </si>
  <si>
    <t>А что пьёт моя ненаглядная дочка?</t>
  </si>
  <si>
    <t>Я не помню.</t>
  </si>
  <si>
    <t>раз уж мы оба пьём водиночку, почему бы нам не заняться этим вместе?</t>
  </si>
  <si>
    <t>Почему нет.</t>
  </si>
  <si>
    <t>Это тоже проблематично, потому что он только что ушёл завтракать.</t>
  </si>
  <si>
    <t>Я хочу увидеть кого-нибудь из начальства.</t>
  </si>
  <si>
    <t>нежное свежее мясо.</t>
  </si>
  <si>
    <t>«Красивых молодых людей» на китайском сленге.</t>
  </si>
  <si>
    <t>Она откусила мое нежное свежее мясо!</t>
  </si>
  <si>
    <t>Помогите!</t>
  </si>
  <si>
    <t>Мое нежное свежее мясо!</t>
  </si>
  <si>
    <t>Спасибо. Туда-туда!</t>
  </si>
  <si>
    <t>Хотелось бы остаться с тобой на завтрак...</t>
  </si>
  <si>
    <t>но дела ждут.</t>
  </si>
  <si>
    <t>Куда в них лезет столько выпивки?</t>
  </si>
  <si>
    <t>Пьют, как будто завтра - конец света.</t>
  </si>
  <si>
    <t>Зачем так напиваются?</t>
  </si>
  <si>
    <t>Ты пьёшь мою выпивку, урод!</t>
  </si>
  <si>
    <t>Закажи себе сам, ок?</t>
  </si>
  <si>
    <t>Тоже пили бы и по шалавам шлялись. Как и все мужики.</t>
  </si>
  <si>
    <t>Ладно, подруги, замолкните.</t>
  </si>
  <si>
    <t>ты же знаешь, я не пью.</t>
  </si>
  <si>
    <t>Затем неожиданно стянул мой свитер...</t>
  </si>
  <si>
    <t>Ты чего? Угостил бы лучше выпивкой.</t>
  </si>
  <si>
    <t>Знаешь что, Кануто?</t>
  </si>
  <si>
    <t>пил бы пиво, играл в футбол и подрачивал бы вечерами.</t>
  </si>
  <si>
    <t>А потом вдруг появляешься ты в образе доброй феи.</t>
  </si>
  <si>
    <t>После обеда отплываем.</t>
  </si>
  <si>
    <t>А как насчёт зарплаты?</t>
  </si>
  <si>
    <t>Лина ждёт тебя голодная. -Спасибо.</t>
  </si>
  <si>
    <t>СМЕЁТСЯ Ладно, завтракайте.</t>
  </si>
  <si>
    <t>Приятного аппетита.</t>
  </si>
  <si>
    <t>Да, борщ-то и не сварен.</t>
  </si>
  <si>
    <t>Сегодня котлеты на ужин.</t>
  </si>
  <si>
    <t>Хочешь поболтать - поехали со мной. -Поехали.</t>
  </si>
  <si>
    <t>-Нет отравления. Сейчас поедем в больницу,</t>
  </si>
  <si>
    <t>Теперь прошу попить-покушать.</t>
  </si>
  <si>
    <t>Извини за вопрос, но всё равно спрошу.</t>
  </si>
  <si>
    <t>На рынке абрекам фрукты-овощи поднеси, отнеси.</t>
  </si>
  <si>
    <t>Или очко кому новое выкопаешь за литрашку или даже полтора.</t>
  </si>
  <si>
    <t>Вы чай с сахаром пьёте? -Без.</t>
  </si>
  <si>
    <t>ТРЕВОЖНАЯ МУЗЫКА</t>
  </si>
  <si>
    <t>нечего было пить за рулём. И этих дураков слушать.</t>
  </si>
  <si>
    <t>Ко мне сегодня поступил пациент, съевший рыбу, которую выловил</t>
  </si>
  <si>
    <t>из реки, чуть выше водозабора очистных сооружений.</t>
  </si>
  <si>
    <t>Мы вместе закодировались, когда решили Ваську запланировать.</t>
  </si>
  <si>
    <t>Кушайте на здоровье -Спасибо, Люба.</t>
  </si>
  <si>
    <t>А потом, я не верю, чтобы красивая женщина в вашем возрасте</t>
  </si>
  <si>
    <t>что для того, чтобы ребёнок родился здоровым, вы бросили пить.</t>
  </si>
  <si>
    <t>До этого вы употребляли. -Вы что, издеваетесь, что ли?!</t>
  </si>
  <si>
    <t>Только без чабреца борщ не борщ.</t>
  </si>
  <si>
    <t>Я тебе в следующий раз принесу... -Извините, как вас?</t>
  </si>
  <si>
    <t>закроем тему борща. Что там у вас произошло? Говорите.</t>
  </si>
  <si>
    <t>Борщ без чабреца варить!</t>
  </si>
  <si>
    <t>Значит, он в дерево ножи кидает.</t>
  </si>
  <si>
    <t>что тебе тарелку борща выхлебать.</t>
  </si>
  <si>
    <t>пьёт утренний кофе в нашем ресторане. Какими судьбами?</t>
  </si>
  <si>
    <t>Мясо невозможно жрать - оно же сухое!</t>
  </si>
  <si>
    <t>-Суховата. Досадно. Но на банкете этого блюда не будет,</t>
  </si>
  <si>
    <t>повару сделаем выговор.</t>
  </si>
  <si>
    <t>За тортиком сейчас сбегаю. -А пирожки с мясом в пекарне есть?</t>
  </si>
  <si>
    <t>-Саша, привет. У нас с тобой сегодня будет праздничный ужин,</t>
  </si>
  <si>
    <t>так что не задерживайся.</t>
  </si>
  <si>
    <t>живота не будет. У меня романтический ужин намечается,</t>
  </si>
  <si>
    <t>а мне столько надо приготовить. -Хорошо, я тебя поняла. Целую.</t>
  </si>
  <si>
    <t>Ну чего у нас на ужин? -Старик.</t>
  </si>
  <si>
    <t>Вот. Я смонтировал, только как он сидит как истукан, пьёт,</t>
  </si>
  <si>
    <t>иногда сам с собой разговаривает.</t>
  </si>
  <si>
    <t>Хорошенько отдохнуть, и желательно без выпивки.</t>
  </si>
  <si>
    <t>-Но ведь кома у неё невозвратная! Жена этого мента никогда не очнётся!</t>
  </si>
  <si>
    <t>У них там скоро жрать нечего будет, недаром там марсоход катается,</t>
  </si>
  <si>
    <t>все попрятались. Вот они своих гадёнышей нам и перекидывают.</t>
  </si>
  <si>
    <t>Пойдём.</t>
  </si>
  <si>
    <t>Ладно, садись завтракать.</t>
  </si>
  <si>
    <t>-Хорошо, давайте на "ты". Если не придётся пить на брудершафт.</t>
  </si>
  <si>
    <t>В полиции сейчас как раз обед. -Мы никуда не поедем.</t>
  </si>
  <si>
    <t>Сергею Викторовичу нужна медицинская помощь. Он пусть едет.</t>
  </si>
  <si>
    <t>Давай завтракать.</t>
  </si>
  <si>
    <t>-Почему же, есть,</t>
  </si>
  <si>
    <t>А вы чего не пьёте? -Спасибо.</t>
  </si>
  <si>
    <t>ТЕЛЕФОННЫЙ ЗВОНОК</t>
  </si>
  <si>
    <t>Ленке в принципе пить нельзя,</t>
  </si>
  <si>
    <t>она на антидепрессантах уже три года.</t>
  </si>
  <si>
    <t>Цены-то на мясо одни и те же,</t>
  </si>
  <si>
    <t>а вино не бесплатно.</t>
  </si>
  <si>
    <t>Но он думал, что это нормальные проблемы роста.</t>
  </si>
  <si>
    <t>Ну, ковёр был безнадежно испорчен - пятна от еды, выпивки.</t>
  </si>
  <si>
    <t>Он был белого цвета, поэтому никакая химчистка бы уже не спасла.</t>
  </si>
  <si>
    <t>А сегодня пропало мясо.</t>
  </si>
  <si>
    <t>Кто-то бессовестно ворует продукты с кухни.</t>
  </si>
  <si>
    <t>Да, всё съели - прекрасно... -Посмотрел везде,</t>
  </si>
  <si>
    <t>Виталия Юрьевича нигде нет.</t>
  </si>
  <si>
    <t>Тебе нужно будет просто прийти на ужин,</t>
  </si>
  <si>
    <t>передать некую сумму на благотворительность.</t>
  </si>
  <si>
    <t>Кстати, а вы нашли, кто воровал продукты с кухни?</t>
  </si>
  <si>
    <t>то не было бы ни шампанского, ни еды на столе.</t>
  </si>
  <si>
    <t>Что, мол, я состоялся, а Георгий нет.</t>
  </si>
  <si>
    <t>Пить много вредно.</t>
  </si>
  <si>
    <t>Потом в сельпо, затаримся.</t>
  </si>
  <si>
    <t>Старик такую кашу готовит, закачаешься.</t>
  </si>
  <si>
    <t>-А как я готовлю, тебе не нравится? -Почему? Очень нравится!</t>
  </si>
  <si>
    <t>с творогОм. -С твОрогом.</t>
  </si>
  <si>
    <t>-Давай-давай, ищи! -Недаром казённую кашу ест.</t>
  </si>
  <si>
    <t>Только ты с пригорка, и номер зашифруй.</t>
  </si>
  <si>
    <t>Эй, хозяева! Дома есть кто?</t>
  </si>
  <si>
    <t>Когда вы с ней встречаетесь? -После обеда.</t>
  </si>
  <si>
    <t>А мы с вами выпьем за охотничье чутьё.</t>
  </si>
  <si>
    <t>-А чего перегаром-то вам разит на 3 километра? Пили, что ли, вчера?</t>
  </si>
  <si>
    <t>Я выпью? -Пей, Коля, это твоё последнее.</t>
  </si>
  <si>
    <t>Но не лечит ничего. Пей, пей.</t>
  </si>
  <si>
    <t>Давай лечиться народными методами. Мы же на природе.</t>
  </si>
  <si>
    <t>Пока твоего благоверного нет, будем лопать всё, что вздумается.</t>
  </si>
  <si>
    <t>Она всю дорогу активированный уголь пила, живот у неё болел.</t>
  </si>
  <si>
    <t>Он и блокировал действие. -Понятно.</t>
  </si>
  <si>
    <t>Спасибо богам за эту пищу,</t>
  </si>
  <si>
    <t>за этот воздух, за эту землю.</t>
  </si>
  <si>
    <t>и холодную закуску на ваш выбор.</t>
  </si>
  <si>
    <t>Если бы эта гадость попала в водопровод,</t>
  </si>
  <si>
    <t>Ты пил?</t>
  </si>
  <si>
    <t>Мы же договаривались.</t>
  </si>
  <si>
    <t>Я хочу выпить. Пейте.</t>
  </si>
  <si>
    <t>А вы так со всеми женщинами галантны или только со мной?</t>
  </si>
  <si>
    <t>Налейте мне вина. Я хочу... я хочу пить вино.</t>
  </si>
  <si>
    <t>Вы знаете...</t>
  </si>
  <si>
    <t>Давай я тебе чай принесу. Доктор говорит, тебе нужно пить чай.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</si>
</sst>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83;&#1102;&#1076;&#1080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69;&#1081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82;&#1072;&#108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89;&#1105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3;&#1091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юди"/>
    </sheetNames>
    <definedNames>
      <definedName name="Человек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й"/>
    </sheetNames>
    <definedNames>
      <definedName name="Горе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к"/>
    </sheetNames>
    <definedNames>
      <definedName name="А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сё"/>
    </sheetNames>
    <definedNames>
      <definedName name="Считай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у"/>
    </sheetNames>
    <definedNames>
      <definedName name="Ты"/>
    </defined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dialogues_df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topLeftCell="A621" workbookViewId="0">
      <selection activeCell="A559" sqref="A559:B651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e">
        <f>-Кать, оставайтесь с нами на ужин.</f>
        <v>#NAME?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e">
        <f>-Не понял. -Катя, оставайтесь с нами на ужин.</f>
        <v>#NAME?</v>
      </c>
      <c r="B4" t="s">
        <v>4</v>
      </c>
    </row>
    <row r="5" spans="1:2" x14ac:dyDescent="0.25">
      <c r="A5" t="s">
        <v>5</v>
      </c>
      <c r="B5" t="e">
        <f>-Ты что, ревнуешь? Мне так нравится, когда Ты ревнуешь.</f>
        <v>#NAME?</v>
      </c>
    </row>
    <row r="6" spans="1:2" x14ac:dyDescent="0.25">
      <c r="A6" t="e">
        <f>-Ничего, сейчас у них обед.</f>
        <v>#NAME?</v>
      </c>
      <c r="B6" t="s">
        <v>6</v>
      </c>
    </row>
    <row r="7" spans="1:2" x14ac:dyDescent="0.25">
      <c r="A7" t="s">
        <v>7</v>
      </c>
      <c r="B7" t="e">
        <f>-Знаете что, а вот это уже хамство. Вы хотите, чтобы я вызвала полицию?</f>
        <v>#NAME?</v>
      </c>
    </row>
    <row r="8" spans="1:2" x14ac:dyDescent="0.25">
      <c r="A8" t="s">
        <v>8</v>
      </c>
      <c r="B8" t="e">
        <f>-Хорошо, что всё без особых проблем прошло.</f>
        <v>#NAME?</v>
      </c>
    </row>
    <row r="9" spans="1:2" x14ac:dyDescent="0.25">
      <c r="A9" t="e">
        <f>-Конечно, конечно. Только сначала пообедаем.</f>
        <v>#NAME?</v>
      </c>
      <c r="B9" t="e">
        <f>-Ну, что у нас там сегодня?</f>
        <v>#NAME?</v>
      </c>
    </row>
    <row r="10" spans="1:2" x14ac:dyDescent="0.25">
      <c r="A10" t="e">
        <f>-это ошибка какая-то. мы пришли сюда пообедать.</f>
        <v>#NAME?</v>
      </c>
      <c r="B10" t="s">
        <v>9</v>
      </c>
    </row>
    <row r="11" spans="1:2" x14ac:dyDescent="0.25">
      <c r="A11" t="e">
        <f>-Вообще-то я тебе ужин приготовила.</f>
        <v>#NAME?</v>
      </c>
      <c r="B11" t="s">
        <v>10</v>
      </c>
    </row>
    <row r="12" spans="1:2" x14ac:dyDescent="0.25">
      <c r="A12" t="s">
        <v>11</v>
      </c>
      <c r="B12" t="e">
        <f>-Очень непристойное. Именно поэтому я ему сказала, что мы придем вдвоём.</f>
        <v>#NAME?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e">
        <f>-Ну, он-то точно Не откажется, тем более за здоровье молодых.</f>
        <v>#NAME?</v>
      </c>
    </row>
    <row r="15" spans="1:2" x14ac:dyDescent="0.25">
      <c r="A15" t="e">
        <f>-на кефире надо делать, мягкое мясо получается.</f>
        <v>#NAME?</v>
      </c>
      <c r="B15" t="s">
        <v>15</v>
      </c>
    </row>
    <row r="16" spans="1:2" x14ac:dyDescent="0.25">
      <c r="A16" t="e">
        <f>-а для меня в шашлыке самое главное - мясо.</f>
        <v>#NAME?</v>
      </c>
      <c r="B16" t="e">
        <f>-О, к кому-то девчонки приехали.</f>
        <v>#NAME?</v>
      </c>
    </row>
    <row r="17" spans="1:2" x14ac:dyDescent="0.25">
      <c r="A17" t="s">
        <v>16</v>
      </c>
      <c r="B17" t="e">
        <f>-я думал, всё, кранты.</f>
        <v>#NAME?</v>
      </c>
    </row>
    <row r="18" spans="1:2" x14ac:dyDescent="0.25">
      <c r="A18" t="e">
        <f>-Саш, а завтрак?</f>
        <v>#NAME?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e">
        <f>-Спасать надо курицу. Муж без обеда - вот это ЧСка, да, Саидыч?</f>
        <v>#NAME?</v>
      </c>
    </row>
    <row r="21" spans="1:2" x14ac:dyDescent="0.25">
      <c r="A21" t="e">
        <f>-Спасать надо курицу. Муж без обеда - вот это ЧСка, да, Саидыч?</f>
        <v>#NAME?</v>
      </c>
      <c r="B21" t="s">
        <v>21</v>
      </c>
    </row>
    <row r="22" spans="1:2" x14ac:dyDescent="0.25">
      <c r="A22" t="s">
        <v>22</v>
      </c>
      <c r="B22" t="e">
        <f>-Скажи, что Ты сейчас чувствуешь?</f>
        <v>#NAME?</v>
      </c>
    </row>
    <row r="23" spans="1:2" x14ac:dyDescent="0.25">
      <c r="A23" t="e">
        <f>-Спасибо. -Вы кушайте, кушайте.</f>
        <v>#NAME?</v>
      </c>
      <c r="B23" t="e">
        <f>-Спасибо.</f>
        <v>#NAME?</v>
      </c>
    </row>
    <row r="24" spans="1:2" x14ac:dyDescent="0.25">
      <c r="A24" t="s">
        <v>23</v>
      </c>
      <c r="B24" t="e">
        <f>-Вроде всего хватает. Люди довольны.</f>
        <v>#NAME?</v>
      </c>
    </row>
    <row r="25" spans="1:2" x14ac:dyDescent="0.25">
      <c r="A25" t="s">
        <v>24</v>
      </c>
      <c r="B25" t="e">
        <f>-Ну и ладно.</f>
        <v>#NAME?</v>
      </c>
    </row>
    <row r="26" spans="1:2" x14ac:dyDescent="0.25">
      <c r="A26" t="e">
        <f>-Конечно, они же живые. они и дышат, и водичку пьют.</f>
        <v>#NAME?</v>
      </c>
      <c r="B26" t="e">
        <f>-а под землёй же нет воздуха. они ж там задохнутся.</f>
        <v>#NAME?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e">
        <f>- пока, Бетти. - оставайтесь на обед.</f>
        <v>#NAME?</v>
      </c>
      <c r="B30" t="s">
        <v>31</v>
      </c>
    </row>
    <row r="31" spans="1:2" x14ac:dyDescent="0.25">
      <c r="A31" t="e">
        <f>- Едешь на выходные? - нет, я еду в Сан Диего.</f>
        <v>#NAME?</v>
      </c>
      <c r="B31" t="s">
        <v>32</v>
      </c>
    </row>
    <row r="32" spans="1:2" x14ac:dyDescent="0.25">
      <c r="A32" t="s">
        <v>33</v>
      </c>
      <c r="B32" t="s">
        <v>34</v>
      </c>
    </row>
    <row r="33" spans="1:2" x14ac:dyDescent="0.25">
      <c r="A33" t="e">
        <f>-да нет, Не понял, за Василича... -он Не пьет.</f>
        <v>#NAME?</v>
      </c>
      <c r="B33" t="s">
        <v>35</v>
      </c>
    </row>
    <row r="34" spans="1:2" x14ac:dyDescent="0.25">
      <c r="A34" t="s">
        <v>35</v>
      </c>
      <c r="B34" t="s">
        <v>36</v>
      </c>
    </row>
    <row r="35" spans="1:2" x14ac:dyDescent="0.25">
      <c r="A35" t="e">
        <f>-и Не пьешь? -нет, Не пью.</f>
        <v>#NAME?</v>
      </c>
      <c r="B35" t="e">
        <f>-Молодец. я, когда на пенсию выйду, тоже брошу.</f>
        <v>#NAME?</v>
      </c>
    </row>
    <row r="36" spans="1:2" x14ac:dyDescent="0.25">
      <c r="A36" t="s">
        <v>37</v>
      </c>
      <c r="B36" t="e">
        <f>-Соврал я.</f>
        <v>#NAME?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39</v>
      </c>
      <c r="B38" t="s">
        <v>40</v>
      </c>
    </row>
    <row r="39" spans="1:2" x14ac:dyDescent="0.25">
      <c r="A39" t="e">
        <f>-Сам готовиль. Кушай.</f>
        <v>#NAME?</v>
      </c>
      <c r="B39" t="s">
        <v>41</v>
      </c>
    </row>
    <row r="40" spans="1:2" x14ac:dyDescent="0.25">
      <c r="A40" t="s">
        <v>42</v>
      </c>
      <c r="B40" t="e">
        <f>-Водку? -он умрет?</f>
        <v>#NAME?</v>
      </c>
    </row>
    <row r="41" spans="1:2" x14ac:dyDescent="0.25">
      <c r="A41" t="s">
        <v>43</v>
      </c>
      <c r="B41" t="e">
        <f>-он такой был, с собакой, большой, красивый.</f>
        <v>#NAME?</v>
      </c>
    </row>
    <row r="42" spans="1:2" x14ac:dyDescent="0.25">
      <c r="A42" t="e">
        <f>-что Вы пили? -а с какой целью интересуетесь?</f>
        <v>#NAME?</v>
      </c>
      <c r="B42" t="e">
        <f>-Как себя чувствуешь? Голова как? -Нормально.</f>
        <v>#NAME?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46</v>
      </c>
      <c r="B44" t="s">
        <v>47</v>
      </c>
    </row>
    <row r="45" spans="1:2" x14ac:dyDescent="0.25">
      <c r="A45" t="e">
        <f>-Почему пытали? Коля бухой брюки гладил, сок пил. Обжегся и убежал.</f>
        <v>#NAME?</v>
      </c>
      <c r="B45" t="e">
        <f>-Слушайте, что Вы за [1]!Человек пропал, а вам все равно.</f>
        <v>#NAME?</v>
      </c>
    </row>
    <row r="46" spans="1:2" x14ac:dyDescent="0.25">
      <c r="A46" t="e">
        <f>-Меньше водку надо жрать. -да ему подсыпали что-то в водку.</f>
        <v>#NAME?</v>
      </c>
      <c r="B46" t="e">
        <f>-Ты-то откуда знаешь? -я врач.</f>
        <v>#NAME?</v>
      </c>
    </row>
    <row r="47" spans="1:2" x14ac:dyDescent="0.25">
      <c r="A47" t="e">
        <f>-да пить Не умеет, черт нерусский. мы-то все втроем нормальные.</f>
        <v>#NAME?</v>
      </c>
      <c r="B47" t="e">
        <f>-Да? -Федьку посошок срубил.</f>
        <v>#NAME?</v>
      </c>
    </row>
    <row r="48" spans="1:2" x14ac:dyDescent="0.25">
      <c r="A48" t="e">
        <f>-Значит, надо узнать, с кем они пили, что это за фирма такая.</f>
        <v>#NAME?</v>
      </c>
      <c r="B48" t="e">
        <f>-я прислушаюсь. у тебя номер дома какой?</f>
        <v>#NAME?</v>
      </c>
    </row>
    <row r="49" spans="1:2" x14ac:dyDescent="0.25">
      <c r="A49" t="s">
        <v>48</v>
      </c>
      <c r="B49" t="e">
        <f>-Кто зеленый чай с сахаром пьет? вот, кушай инжир.</f>
        <v>#NAME?</v>
      </c>
    </row>
    <row r="50" spans="1:2" x14ac:dyDescent="0.25">
      <c r="A50" t="e">
        <f>-Кто зеленый чай с сахаром пьет? вот, кушай инжир.</f>
        <v>#NAME?</v>
      </c>
      <c r="B50" t="e">
        <f>-Ну сходи за сахаром. -Про белую смерть слышал?</f>
        <v>#NAME?</v>
      </c>
    </row>
    <row r="51" spans="1:2" x14ac:dyDescent="0.25">
      <c r="A51" t="s">
        <v>49</v>
      </c>
      <c r="B51" t="s">
        <v>50</v>
      </c>
    </row>
    <row r="52" spans="1:2" x14ac:dyDescent="0.25">
      <c r="A52" t="s">
        <v>51</v>
      </c>
      <c r="B52" t="s">
        <v>52</v>
      </c>
    </row>
    <row r="53" spans="1:2" x14ac:dyDescent="0.25">
      <c r="A53" t="e">
        <f>-он на пенсии по ранению. ему пить нельзя.</f>
        <v>#NAME?</v>
      </c>
      <c r="B53" t="s">
        <v>53</v>
      </c>
    </row>
    <row r="54" spans="1:2" x14ac:dyDescent="0.25">
      <c r="A54" t="s">
        <v>54</v>
      </c>
      <c r="B54" t="e">
        <f>-а, бесплатно. -Спасибо.</f>
        <v>#NAME?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58</v>
      </c>
      <c r="B57" t="s">
        <v>59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63</v>
      </c>
    </row>
    <row r="60" spans="1:2" x14ac:dyDescent="0.25">
      <c r="A60" t="s">
        <v>64</v>
      </c>
      <c r="B60" t="s">
        <v>65</v>
      </c>
    </row>
    <row r="61" spans="1:2" x14ac:dyDescent="0.25">
      <c r="A61" t="s">
        <v>66</v>
      </c>
      <c r="B61" t="e">
        <f>-я Не буду с тобой пить, я замужем - неположено.</f>
        <v>#NAME?</v>
      </c>
    </row>
    <row r="62" spans="1:2" x14ac:dyDescent="0.25">
      <c r="A62" t="e">
        <f>-я Не буду с тобой пить, я замужем - неположено.</f>
        <v>#NAME?</v>
      </c>
      <c r="B62" t="e">
        <f>-а что пришла?</f>
        <v>#NAME?</v>
      </c>
    </row>
    <row r="63" spans="1:2" x14ac:dyDescent="0.25">
      <c r="A63" t="e">
        <f>-Тут мясо, чтобы Не с пустыми руками. -Рахмат.</f>
        <v>#NAME?</v>
      </c>
      <c r="B63" t="e">
        <f>-а у Зафара вот двое есть сыновей. уже взрослые.</f>
        <v>#NAME?</v>
      </c>
    </row>
    <row r="64" spans="1:2" x14ac:dyDescent="0.25">
      <c r="A64" t="e">
        <f>-Можно потом? -я с утра еду в СИЗО забирать Антона.</f>
        <v>#NAME?</v>
      </c>
      <c r="B64" t="s">
        <v>67</v>
      </c>
    </row>
    <row r="65" spans="1:2" x14ac:dyDescent="0.25">
      <c r="A65" t="s">
        <v>68</v>
      </c>
      <c r="B65" t="s">
        <v>69</v>
      </c>
    </row>
    <row r="66" spans="1:2" x14ac:dyDescent="0.25">
      <c r="A66" t="e">
        <f>-Давайте. -я так люблю, когда мужчина кушает.</f>
        <v>#NAME?</v>
      </c>
      <c r="B66" t="s">
        <v>70</v>
      </c>
    </row>
    <row r="67" spans="1:2" x14ac:dyDescent="0.25">
      <c r="A67" t="s">
        <v>71</v>
      </c>
      <c r="B67" t="e">
        <f>-так Вы стюардессой работаете?</f>
        <v>#NAME?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78</v>
      </c>
      <c r="B71" t="e">
        <f>-Не бывает бескорыстной любви. Любишь - доказывай.</f>
        <v>#NAME?</v>
      </c>
    </row>
    <row r="72" spans="1:2" x14ac:dyDescent="0.25">
      <c r="A72" t="e">
        <f>-Второй вопрос невесте. Любимое блюдо Джаника.</f>
        <v>#NAME?</v>
      </c>
      <c r="B72" t="e">
        <f>-Котлеты по-киевски.</f>
        <v>#NAME?</v>
      </c>
    </row>
    <row r="73" spans="1:2" x14ac:dyDescent="0.25">
      <c r="A73" t="e">
        <f>-Котлеты по-киевски.</f>
        <v>#NAME?</v>
      </c>
      <c r="B73" t="e">
        <f>-Шашлык. -Правильно, Джаник?</f>
        <v>#NAME?</v>
      </c>
    </row>
    <row r="74" spans="1:2" x14ac:dyDescent="0.25">
      <c r="A74" t="e">
        <f>-Оксана, он Не пьет. -Давай за тебя, моя девочка.</f>
        <v>#NAME?</v>
      </c>
      <c r="B74" t="s">
        <v>79</v>
      </c>
    </row>
    <row r="75" spans="1:2" x14ac:dyDescent="0.25">
      <c r="A75" t="e">
        <f>-Котлеты Джанику. я говорил, лаваша мало.</f>
        <v>#NAME?</v>
      </c>
      <c r="B75" t="e">
        <f>-Ваши котлеты. Приятного аппетита.</f>
        <v>#NAME?</v>
      </c>
    </row>
    <row r="76" spans="1:2" x14ac:dyDescent="0.25">
      <c r="A76" t="e">
        <f>-Ваши котлеты. Приятного аппетита.</f>
        <v>#NAME?</v>
      </c>
      <c r="B76" t="e">
        <f>-Приятного аппетита. Ну все, я пошла.</f>
        <v>#NAME?</v>
      </c>
    </row>
    <row r="77" spans="1:2" x14ac:dyDescent="0.25">
      <c r="A77" t="s">
        <v>80</v>
      </c>
      <c r="B77" t="s">
        <v>81</v>
      </c>
    </row>
    <row r="78" spans="1:2" x14ac:dyDescent="0.25">
      <c r="A78" t="e">
        <f>-Ой, и меня Бог уберег. Весь день на ногах, кушать некогда было.</f>
        <v>#NAME?</v>
      </c>
      <c r="B78" t="e">
        <f>-Гулять. -Но свадьба веселая была.</f>
        <v>#NAME?</v>
      </c>
    </row>
    <row r="79" spans="1:2" x14ac:dyDescent="0.25">
      <c r="A79" t="s">
        <v>82</v>
      </c>
      <c r="B79" t="e">
        <f>-[2]!Горе у меня. Разве непонятна ситуация? меня все предали.</f>
        <v>#NAME?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85</v>
      </c>
      <c r="B81" t="s">
        <v>86</v>
      </c>
    </row>
    <row r="82" spans="1:2" x14ac:dyDescent="0.25">
      <c r="A82" t="s">
        <v>87</v>
      </c>
      <c r="B82" t="e">
        <f>-Улукбек, я буду жаловаться на тебя. у своих нельзя воровать.</f>
        <v>#NAME?</v>
      </c>
    </row>
    <row r="83" spans="1:2" x14ac:dyDescent="0.25">
      <c r="A83" t="s">
        <v>88</v>
      </c>
      <c r="B83" t="s">
        <v>89</v>
      </c>
    </row>
    <row r="84" spans="1:2" x14ac:dyDescent="0.25">
      <c r="A84" t="e">
        <f>-нет, жених пил, а он Не отравился. -откуда я знаю, Как дело было?</f>
        <v>#NAME?</v>
      </c>
      <c r="B84" t="s">
        <v>90</v>
      </c>
    </row>
    <row r="85" spans="1:2" x14ac:dyDescent="0.25">
      <c r="A85" t="s">
        <v>91</v>
      </c>
      <c r="B85" t="s">
        <v>92</v>
      </c>
    </row>
    <row r="86" spans="1:2" x14ac:dyDescent="0.25">
      <c r="A86" t="s">
        <v>93</v>
      </c>
      <c r="B86" t="s">
        <v>94</v>
      </c>
    </row>
    <row r="87" spans="1:2" x14ac:dyDescent="0.25">
      <c r="A87" t="e">
        <f>-Любимое блюдо Джаника. -Котлеты по-киевски.</f>
        <v>#NAME?</v>
      </c>
      <c r="B87" t="e">
        <f>-Галя могла пойти в кухню?</f>
        <v>#NAME?</v>
      </c>
    </row>
    <row r="88" spans="1:2" x14ac:dyDescent="0.25">
      <c r="A88" t="s">
        <v>95</v>
      </c>
      <c r="B88" t="s">
        <v>96</v>
      </c>
    </row>
    <row r="89" spans="1:2" x14ac:dyDescent="0.25">
      <c r="A89" t="s">
        <v>97</v>
      </c>
      <c r="B89" t="s">
        <v>98</v>
      </c>
    </row>
    <row r="90" spans="1:2" x14ac:dyDescent="0.25">
      <c r="A90" t="e">
        <f>-нет, Не сходится. Джаник пил, ел плов и Не отравился.</f>
        <v>#NAME?</v>
      </c>
      <c r="B90" t="e">
        <f>-он Не пил. -он же пил.</f>
        <v>#NAME?</v>
      </c>
    </row>
    <row r="91" spans="1:2" x14ac:dyDescent="0.25">
      <c r="A91" t="e">
        <f>-он Не пил. -он же пил.</f>
        <v>#NAME?</v>
      </c>
      <c r="B91" t="e">
        <f>-он Не пил, ему официанты воду наливали вместо водки.</f>
        <v>#NAME?</v>
      </c>
    </row>
    <row r="92" spans="1:2" x14ac:dyDescent="0.25">
      <c r="A92" t="e">
        <f>-он Не пил, ему официанты воду наливали вместо водки.</f>
        <v>#NAME?</v>
      </c>
      <c r="B92" t="e">
        <f>-а Как так получилось, что Галин пакет оказался в коробке со специями?</f>
        <v>#NAME?</v>
      </c>
    </row>
    <row r="93" spans="1:2" x14ac:dyDescent="0.25">
      <c r="A93" t="s">
        <v>99</v>
      </c>
      <c r="B93" t="s">
        <v>100</v>
      </c>
    </row>
    <row r="94" spans="1:2" x14ac:dyDescent="0.25">
      <c r="A94" t="s">
        <v>101</v>
      </c>
      <c r="B94" t="s">
        <v>102</v>
      </c>
    </row>
    <row r="95" spans="1:2" x14ac:dyDescent="0.25">
      <c r="A95" t="s">
        <v>103</v>
      </c>
      <c r="B95" t="s">
        <v>104</v>
      </c>
    </row>
    <row r="96" spans="1:2" x14ac:dyDescent="0.25">
      <c r="A96" t="s">
        <v>105</v>
      </c>
      <c r="B96" t="s">
        <v>106</v>
      </c>
    </row>
    <row r="97" spans="1:2" x14ac:dyDescent="0.25">
      <c r="A97" t="s">
        <v>107</v>
      </c>
      <c r="B97" t="s">
        <v>108</v>
      </c>
    </row>
    <row r="98" spans="1:2" x14ac:dyDescent="0.25">
      <c r="A98" t="e">
        <f>-Может, тебе суп разогреть? Леся приготовила.</f>
        <v>#NAME?</v>
      </c>
      <c r="B98" t="e">
        <f>-Не надо.</f>
        <v>#NAME?</v>
      </c>
    </row>
    <row r="99" spans="1:2" x14ac:dyDescent="0.25">
      <c r="A99" t="s">
        <v>109</v>
      </c>
      <c r="B99" t="e">
        <f>-Лопатой греби.</f>
        <v>#NAME?</v>
      </c>
    </row>
    <row r="100" spans="1:2" x14ac:dyDescent="0.25">
      <c r="A100" t="e">
        <f>-Вдруг Ты со свининой Не ешь. в общем, жуй.</f>
        <v>#NAME?</v>
      </c>
      <c r="B100" t="s">
        <v>110</v>
      </c>
    </row>
    <row r="101" spans="1:2" x14ac:dyDescent="0.25">
      <c r="A101" t="e">
        <f>-а я... на вот, беляши с мясом забери.</f>
        <v>#NAME?</v>
      </c>
      <c r="B101" t="s">
        <v>111</v>
      </c>
    </row>
    <row r="102" spans="1:2" x14ac:dyDescent="0.25">
      <c r="A102" t="e">
        <f>-что мы, чай будем пить? -Ну да.</f>
        <v>#NAME?</v>
      </c>
      <c r="B102" t="e">
        <f>-вот я... сколько раз обжигалась, и Ничего, руки Не опускаю.</f>
        <v>#NAME?</v>
      </c>
    </row>
    <row r="103" spans="1:2" x14ac:dyDescent="0.25">
      <c r="A103" t="e">
        <f>-Смени тему. -Ой, а завтра я на Рублевку еду.</f>
        <v>#NAME?</v>
      </c>
      <c r="B103" t="s">
        <v>112</v>
      </c>
    </row>
    <row r="104" spans="1:2" x14ac:dyDescent="0.25">
      <c r="A104" t="s">
        <v>113</v>
      </c>
      <c r="B104" t="s">
        <v>114</v>
      </c>
    </row>
    <row r="105" spans="1:2" x14ac:dyDescent="0.25">
      <c r="A105" t="e">
        <f>-Едрена дрянь. -Пейте кофе, Не разговаривайте.</f>
        <v>#NAME?</v>
      </c>
      <c r="B105" t="s">
        <v>115</v>
      </c>
    </row>
    <row r="106" spans="1:2" x14ac:dyDescent="0.25">
      <c r="A106" t="s">
        <v>115</v>
      </c>
      <c r="B106" t="s">
        <v>116</v>
      </c>
    </row>
    <row r="107" spans="1:2" x14ac:dyDescent="0.25">
      <c r="A107" t="s">
        <v>117</v>
      </c>
      <c r="B107" t="e">
        <f>-Месье, Можно на пару слов?</f>
        <v>#NAME?</v>
      </c>
    </row>
    <row r="108" spans="1:2" x14ac:dyDescent="0.25">
      <c r="A108" t="e">
        <f>-я пил сильно, теперь в завязке. вот исправляюсь - кружку ищу.</f>
        <v>#NAME?</v>
      </c>
      <c r="B108" t="s">
        <v>118</v>
      </c>
    </row>
    <row r="109" spans="1:2" x14ac:dyDescent="0.25">
      <c r="A109" t="s">
        <v>119</v>
      </c>
      <c r="B109" t="e">
        <f>-Милосердный.</f>
        <v>#NAME?</v>
      </c>
    </row>
    <row r="110" spans="1:2" x14ac:dyDescent="0.25">
      <c r="A110" t="e">
        <f>-я Не пью Ни капли. Ты знаешь, Как стекло хожу.</f>
        <v>#NAME?</v>
      </c>
      <c r="B110" t="e">
        <f>-пока меня в маленькой комнате поселил для прислуги.</f>
        <v>#NAME?</v>
      </c>
    </row>
    <row r="111" spans="1:2" x14ac:dyDescent="0.25">
      <c r="A111" t="s">
        <v>120</v>
      </c>
      <c r="B111" t="s">
        <v>121</v>
      </c>
    </row>
    <row r="112" spans="1:2" x14ac:dyDescent="0.25">
      <c r="A112" t="e">
        <f>-Ладно, пойду угощение отнесу. -Папа занят.</f>
        <v>#NAME?</v>
      </c>
      <c r="B112" t="s">
        <v>122</v>
      </c>
    </row>
    <row r="113" spans="1:2" x14ac:dyDescent="0.25">
      <c r="A113" t="s">
        <v>122</v>
      </c>
      <c r="B113" t="e">
        <f>-Понятно, что Мавлюде пистолет Не нужен.</f>
        <v>#NAME?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125</v>
      </c>
      <c r="B115" t="s">
        <v>126</v>
      </c>
    </row>
    <row r="116" spans="1:2" x14ac:dyDescent="0.25">
      <c r="A116" t="s">
        <v>127</v>
      </c>
      <c r="B116" t="s">
        <v>128</v>
      </c>
    </row>
    <row r="117" spans="1:2" x14ac:dyDescent="0.25">
      <c r="A117" t="s">
        <v>129</v>
      </c>
      <c r="B117" t="s">
        <v>130</v>
      </c>
    </row>
    <row r="118" spans="1:2" x14ac:dyDescent="0.25">
      <c r="A118" t="s">
        <v>131</v>
      </c>
      <c r="B118" t="e">
        <f>-Еще раз... Что?</f>
        <v>#NAME?</v>
      </c>
    </row>
    <row r="119" spans="1:2" x14ac:dyDescent="0.25">
      <c r="A119" t="s">
        <v>132</v>
      </c>
      <c r="B119" t="s">
        <v>133</v>
      </c>
    </row>
    <row r="120" spans="1:2" x14ac:dyDescent="0.25">
      <c r="A120" t="e">
        <f>-Сплюнь. -Гена, Ты роскошный ужин обещал.</f>
        <v>#NAME?</v>
      </c>
      <c r="B120" t="e">
        <f>-я никому Ничего Не обещал.</f>
        <v>#NAME?</v>
      </c>
    </row>
    <row r="121" spans="1:2" x14ac:dyDescent="0.25">
      <c r="A121" t="s">
        <v>134</v>
      </c>
      <c r="B121" t="s">
        <v>135</v>
      </c>
    </row>
    <row r="122" spans="1:2" x14ac:dyDescent="0.25">
      <c r="A122" t="s">
        <v>136</v>
      </c>
      <c r="B122" t="s">
        <v>137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140</v>
      </c>
      <c r="B124" t="s">
        <v>141</v>
      </c>
    </row>
    <row r="125" spans="1:2" x14ac:dyDescent="0.25">
      <c r="A125" t="e">
        <f>-Знает же, что ему пить нельзя. Специально себя убивает.</f>
        <v>#NAME?</v>
      </c>
      <c r="B125" t="s">
        <v>142</v>
      </c>
    </row>
    <row r="126" spans="1:2" x14ac:dyDescent="0.25">
      <c r="A126" t="s">
        <v>143</v>
      </c>
      <c r="B126" t="s">
        <v>144</v>
      </c>
    </row>
    <row r="127" spans="1:2" x14ac:dyDescent="0.25">
      <c r="A127" t="s">
        <v>145</v>
      </c>
      <c r="B127" t="s">
        <v>146</v>
      </c>
    </row>
    <row r="128" spans="1:2" x14ac:dyDescent="0.25">
      <c r="A128" t="s">
        <v>147</v>
      </c>
      <c r="B128" t="s">
        <v>148</v>
      </c>
    </row>
    <row r="129" spans="1:2" x14ac:dyDescent="0.25">
      <c r="A129" t="s">
        <v>149</v>
      </c>
      <c r="B129" t="s">
        <v>150</v>
      </c>
    </row>
    <row r="130" spans="1:2" x14ac:dyDescent="0.25">
      <c r="A130" t="s">
        <v>150</v>
      </c>
      <c r="B130" t="e">
        <f>- Ребят, Вы свихнулись. - я сделал приличную ставку на этот заезд.</f>
        <v>#NAME?</v>
      </c>
    </row>
    <row r="131" spans="1:2" x14ac:dyDescent="0.25">
      <c r="A131" t="s">
        <v>151</v>
      </c>
      <c r="B131" t="s">
        <v>152</v>
      </c>
    </row>
    <row r="132" spans="1:2" x14ac:dyDescent="0.25">
      <c r="A132" t="s">
        <v>153</v>
      </c>
      <c r="B132" t="s">
        <v>154</v>
      </c>
    </row>
    <row r="133" spans="1:2" x14ac:dyDescent="0.25">
      <c r="A133" t="e">
        <f>- без выпивки? - что-Что?</f>
        <v>#NAME?</v>
      </c>
      <c r="B133" t="s">
        <v>155</v>
      </c>
    </row>
    <row r="134" spans="1:2" x14ac:dyDescent="0.25">
      <c r="A134" t="s">
        <v>155</v>
      </c>
      <c r="B134" t="s">
        <v>156</v>
      </c>
    </row>
    <row r="135" spans="1:2" x14ac:dyDescent="0.25">
      <c r="A135" t="s">
        <v>157</v>
      </c>
      <c r="B135" t="e">
        <f>- да я так, парочку. - сейчас утро.</f>
        <v>#NAME?</v>
      </c>
    </row>
    <row r="136" spans="1:2" x14ac:dyDescent="0.25">
      <c r="A136" t="s">
        <v>158</v>
      </c>
      <c r="B136" t="e">
        <f>- в стакане найдешь ответ. - Не знаю. Возможно, я тебя подвел.</f>
        <v>#NAME?</v>
      </c>
    </row>
    <row r="137" spans="1:2" x14ac:dyDescent="0.25">
      <c r="A137" t="s">
        <v>159</v>
      </c>
      <c r="B137" t="s">
        <v>160</v>
      </c>
    </row>
    <row r="138" spans="1:2" x14ac:dyDescent="0.25">
      <c r="A138" t="s">
        <v>161</v>
      </c>
      <c r="B138" t="e">
        <f>- я должна вернуться к ребятам. - Ах, да, конечно.</f>
        <v>#NAME?</v>
      </c>
    </row>
    <row r="139" spans="1:2" x14ac:dyDescent="0.25">
      <c r="A139" t="s">
        <v>162</v>
      </c>
      <c r="B139" t="s">
        <v>163</v>
      </c>
    </row>
    <row r="140" spans="1:2" x14ac:dyDescent="0.25">
      <c r="A140" t="s">
        <v>163</v>
      </c>
      <c r="B140" t="s">
        <v>164</v>
      </c>
    </row>
    <row r="141" spans="1:2" x14ac:dyDescent="0.25">
      <c r="A141" t="s">
        <v>165</v>
      </c>
      <c r="B141" t="s">
        <v>166</v>
      </c>
    </row>
    <row r="142" spans="1:2" x14ac:dyDescent="0.25">
      <c r="A142" t="s">
        <v>166</v>
      </c>
      <c r="B142" t="s">
        <v>167</v>
      </c>
    </row>
    <row r="143" spans="1:2" x14ac:dyDescent="0.25">
      <c r="A143" t="s">
        <v>167</v>
      </c>
      <c r="B143" t="s">
        <v>168</v>
      </c>
    </row>
    <row r="144" spans="1:2" x14ac:dyDescent="0.25">
      <c r="A144" t="s">
        <v>169</v>
      </c>
      <c r="B144" t="s">
        <v>170</v>
      </c>
    </row>
    <row r="145" spans="1:2" x14ac:dyDescent="0.25">
      <c r="A145" t="s">
        <v>171</v>
      </c>
      <c r="B145" t="s">
        <v>172</v>
      </c>
    </row>
    <row r="146" spans="1:2" x14ac:dyDescent="0.25">
      <c r="A146" t="s">
        <v>173</v>
      </c>
      <c r="B146" t="s">
        <v>174</v>
      </c>
    </row>
    <row r="147" spans="1:2" x14ac:dyDescent="0.25">
      <c r="A147" t="s">
        <v>174</v>
      </c>
      <c r="B147" t="s">
        <v>175</v>
      </c>
    </row>
    <row r="148" spans="1:2" x14ac:dyDescent="0.25">
      <c r="A148" t="s">
        <v>176</v>
      </c>
      <c r="B148" t="s">
        <v>177</v>
      </c>
    </row>
    <row r="149" spans="1:2" x14ac:dyDescent="0.25">
      <c r="A149" t="s">
        <v>178</v>
      </c>
      <c r="B149" t="s">
        <v>179</v>
      </c>
    </row>
    <row r="150" spans="1:2" x14ac:dyDescent="0.25">
      <c r="A150" t="s">
        <v>180</v>
      </c>
      <c r="B150" t="s">
        <v>181</v>
      </c>
    </row>
    <row r="151" spans="1:2" x14ac:dyDescent="0.25">
      <c r="A151" t="s">
        <v>182</v>
      </c>
      <c r="B151" t="s">
        <v>183</v>
      </c>
    </row>
    <row r="152" spans="1:2" x14ac:dyDescent="0.25">
      <c r="A152" t="s">
        <v>184</v>
      </c>
      <c r="B152" t="s">
        <v>185</v>
      </c>
    </row>
    <row r="153" spans="1:2" x14ac:dyDescent="0.25">
      <c r="A153" t="s">
        <v>186</v>
      </c>
      <c r="B153" t="s">
        <v>187</v>
      </c>
    </row>
    <row r="154" spans="1:2" x14ac:dyDescent="0.25">
      <c r="A154" t="s">
        <v>188</v>
      </c>
      <c r="B154" t="s">
        <v>189</v>
      </c>
    </row>
    <row r="155" spans="1:2" x14ac:dyDescent="0.25">
      <c r="A155" t="s">
        <v>190</v>
      </c>
      <c r="B155" t="s">
        <v>191</v>
      </c>
    </row>
    <row r="156" spans="1:2" x14ac:dyDescent="0.25">
      <c r="A156" t="s">
        <v>191</v>
      </c>
      <c r="B156" t="s">
        <v>192</v>
      </c>
    </row>
    <row r="157" spans="1:2" x14ac:dyDescent="0.25">
      <c r="A157" t="s">
        <v>192</v>
      </c>
      <c r="B157" t="s">
        <v>193</v>
      </c>
    </row>
    <row r="158" spans="1:2" x14ac:dyDescent="0.25">
      <c r="A158" t="s">
        <v>194</v>
      </c>
      <c r="B158" t="s">
        <v>195</v>
      </c>
    </row>
    <row r="159" spans="1:2" x14ac:dyDescent="0.25">
      <c r="A159" t="s">
        <v>196</v>
      </c>
      <c r="B159" t="s">
        <v>197</v>
      </c>
    </row>
    <row r="160" spans="1:2" x14ac:dyDescent="0.25">
      <c r="A160" t="s">
        <v>198</v>
      </c>
      <c r="B160" t="s">
        <v>199</v>
      </c>
    </row>
    <row r="161" spans="1:2" x14ac:dyDescent="0.25">
      <c r="A161" t="s">
        <v>200</v>
      </c>
      <c r="B161" t="s">
        <v>201</v>
      </c>
    </row>
    <row r="162" spans="1:2" x14ac:dyDescent="0.25">
      <c r="A162" t="s">
        <v>202</v>
      </c>
      <c r="B162" t="s">
        <v>203</v>
      </c>
    </row>
    <row r="163" spans="1:2" x14ac:dyDescent="0.25">
      <c r="A163" t="s">
        <v>204</v>
      </c>
      <c r="B163" t="s">
        <v>205</v>
      </c>
    </row>
    <row r="164" spans="1:2" x14ac:dyDescent="0.25">
      <c r="A164" t="s">
        <v>206</v>
      </c>
      <c r="B164" t="s">
        <v>207</v>
      </c>
    </row>
    <row r="165" spans="1:2" x14ac:dyDescent="0.25">
      <c r="A165" t="e">
        <f>- а что у вас на десерт? - Салат из свежих фруктов.</f>
        <v>#NAME?</v>
      </c>
      <c r="B165" t="e">
        <f>- а Еще Что? - Больше ничего.</f>
        <v>#NAME?</v>
      </c>
    </row>
    <row r="166" spans="1:2" x14ac:dyDescent="0.25">
      <c r="A166" t="s">
        <v>208</v>
      </c>
      <c r="B166" t="s">
        <v>209</v>
      </c>
    </row>
    <row r="167" spans="1:2" x14ac:dyDescent="0.25">
      <c r="A167" t="s">
        <v>210</v>
      </c>
      <c r="B167" t="e">
        <f>- Домой их тоже Ты понесешь? - Но они же инвалиды...</f>
        <v>#NAME?</v>
      </c>
    </row>
    <row r="168" spans="1:2" x14ac:dyDescent="0.25">
      <c r="A168" t="s">
        <v>211</v>
      </c>
      <c r="B168" t="s">
        <v>212</v>
      </c>
    </row>
    <row r="169" spans="1:2" x14ac:dyDescent="0.25">
      <c r="A169" t="s">
        <v>213</v>
      </c>
      <c r="B169" t="s">
        <v>214</v>
      </c>
    </row>
    <row r="170" spans="1:2" x14ac:dyDescent="0.25">
      <c r="A170" t="s">
        <v>215</v>
      </c>
      <c r="B170" t="s">
        <v>216</v>
      </c>
    </row>
    <row r="171" spans="1:2" x14ac:dyDescent="0.25">
      <c r="A171" t="s">
        <v>217</v>
      </c>
      <c r="B171" t="s">
        <v>218</v>
      </c>
    </row>
    <row r="172" spans="1:2" x14ac:dyDescent="0.25">
      <c r="A172" t="s">
        <v>219</v>
      </c>
      <c r="B172" t="s">
        <v>220</v>
      </c>
    </row>
    <row r="173" spans="1:2" x14ac:dyDescent="0.25">
      <c r="A173" t="s">
        <v>221</v>
      </c>
      <c r="B173" t="s">
        <v>222</v>
      </c>
    </row>
    <row r="174" spans="1:2" x14ac:dyDescent="0.25">
      <c r="A174" t="s">
        <v>223</v>
      </c>
      <c r="B174" t="s">
        <v>224</v>
      </c>
    </row>
    <row r="175" spans="1:2" x14ac:dyDescent="0.25">
      <c r="A175" t="s">
        <v>225</v>
      </c>
      <c r="B175" t="s">
        <v>226</v>
      </c>
    </row>
    <row r="176" spans="1:2" x14ac:dyDescent="0.25">
      <c r="A176" t="s">
        <v>227</v>
      </c>
      <c r="B176" t="s">
        <v>228</v>
      </c>
    </row>
    <row r="177" spans="1:2" x14ac:dyDescent="0.25">
      <c r="A177" t="s">
        <v>229</v>
      </c>
      <c r="B177" t="s">
        <v>230</v>
      </c>
    </row>
    <row r="178" spans="1:2" x14ac:dyDescent="0.25">
      <c r="A178" t="s">
        <v>231</v>
      </c>
      <c r="B178" t="s">
        <v>232</v>
      </c>
    </row>
    <row r="179" spans="1:2" x14ac:dyDescent="0.25">
      <c r="A179" t="s">
        <v>233</v>
      </c>
      <c r="B179" t="s">
        <v>234</v>
      </c>
    </row>
    <row r="180" spans="1:2" x14ac:dyDescent="0.25">
      <c r="A180" t="s">
        <v>235</v>
      </c>
      <c r="B180" t="s">
        <v>236</v>
      </c>
    </row>
    <row r="181" spans="1:2" x14ac:dyDescent="0.25">
      <c r="A181" t="s">
        <v>237</v>
      </c>
      <c r="B181" t="s">
        <v>238</v>
      </c>
    </row>
    <row r="182" spans="1:2" x14ac:dyDescent="0.25">
      <c r="A182" t="s">
        <v>239</v>
      </c>
      <c r="B182" t="s">
        <v>240</v>
      </c>
    </row>
    <row r="183" spans="1:2" x14ac:dyDescent="0.25">
      <c r="A183" t="s">
        <v>241</v>
      </c>
      <c r="B183" t="s">
        <v>242</v>
      </c>
    </row>
    <row r="184" spans="1:2" x14ac:dyDescent="0.25">
      <c r="A184" t="e">
        <f>- что будете пить? - я схожу с тобой.</f>
        <v>#NAME?</v>
      </c>
      <c r="B184" t="s">
        <v>243</v>
      </c>
    </row>
    <row r="185" spans="1:2" x14ac:dyDescent="0.25">
      <c r="A185" t="s">
        <v>244</v>
      </c>
      <c r="B185" t="s">
        <v>245</v>
      </c>
    </row>
    <row r="186" spans="1:2" x14ac:dyDescent="0.25">
      <c r="A186" t="s">
        <v>246</v>
      </c>
      <c r="B186" t="s">
        <v>247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250</v>
      </c>
      <c r="B188" t="s">
        <v>251</v>
      </c>
    </row>
    <row r="189" spans="1:2" x14ac:dyDescent="0.25">
      <c r="A189" t="s">
        <v>252</v>
      </c>
      <c r="B189" t="s">
        <v>253</v>
      </c>
    </row>
    <row r="190" spans="1:2" x14ac:dyDescent="0.25">
      <c r="A190" t="s">
        <v>254</v>
      </c>
      <c r="B190" t="s">
        <v>255</v>
      </c>
    </row>
    <row r="191" spans="1:2" x14ac:dyDescent="0.25">
      <c r="A191" t="s">
        <v>256</v>
      </c>
      <c r="B191" t="s">
        <v>257</v>
      </c>
    </row>
    <row r="192" spans="1:2" x14ac:dyDescent="0.25">
      <c r="A192" t="s">
        <v>258</v>
      </c>
      <c r="B192" t="s">
        <v>259</v>
      </c>
    </row>
    <row r="193" spans="1:2" x14ac:dyDescent="0.25">
      <c r="A193" t="s">
        <v>260</v>
      </c>
      <c r="B193" t="s">
        <v>261</v>
      </c>
    </row>
    <row r="194" spans="1:2" x14ac:dyDescent="0.25">
      <c r="A194" t="s">
        <v>262</v>
      </c>
      <c r="B194" t="s">
        <v>263</v>
      </c>
    </row>
    <row r="195" spans="1:2" x14ac:dyDescent="0.25">
      <c r="A195" t="s">
        <v>264</v>
      </c>
      <c r="B195" t="s">
        <v>265</v>
      </c>
    </row>
    <row r="196" spans="1:2" x14ac:dyDescent="0.25">
      <c r="A196" t="e">
        <f>-так ее Муж приглашает вас на обед? -Ты меня достал.</f>
        <v>#NAME?</v>
      </c>
      <c r="B196" t="s">
        <v>266</v>
      </c>
    </row>
    <row r="197" spans="1:2" x14ac:dyDescent="0.25">
      <c r="A197" t="s">
        <v>267</v>
      </c>
      <c r="B197" t="s">
        <v>268</v>
      </c>
    </row>
    <row r="198" spans="1:2" x14ac:dyDescent="0.25">
      <c r="A198" t="s">
        <v>269</v>
      </c>
      <c r="B198" t="s">
        <v>270</v>
      </c>
    </row>
    <row r="199" spans="1:2" x14ac:dyDescent="0.25">
      <c r="A199" t="s">
        <v>271</v>
      </c>
      <c r="B199" t="s">
        <v>272</v>
      </c>
    </row>
    <row r="200" spans="1:2" x14ac:dyDescent="0.25">
      <c r="A200" t="e">
        <f>- Она ушла. сказала, что возьмет твой мотороллер и вернёт его в обед.</f>
        <v>#NAME?</v>
      </c>
      <c r="B200" t="e">
        <f>- Да?</f>
        <v>#NAME?</v>
      </c>
    </row>
    <row r="201" spans="1:2" x14ac:dyDescent="0.25">
      <c r="A201" t="s">
        <v>273</v>
      </c>
      <c r="B201" t="e">
        <f>- Хорошо.</f>
        <v>#NAME?</v>
      </c>
    </row>
    <row r="202" spans="1:2" x14ac:dyDescent="0.25">
      <c r="A202" t="s">
        <v>274</v>
      </c>
      <c r="B202" t="s">
        <v>275</v>
      </c>
    </row>
    <row r="203" spans="1:2" x14ac:dyDescent="0.25">
      <c r="A203" t="e">
        <f>- у меня опять сердцебиение. я пью лекарство - оно Не помогает.</f>
        <v>#NAME?</v>
      </c>
      <c r="B203" t="s">
        <v>276</v>
      </c>
    </row>
    <row r="204" spans="1:2" x14ac:dyDescent="0.25">
      <c r="A204" t="e">
        <f>- Элен зайдёт после обеда.</f>
        <v>#NAME?</v>
      </c>
      <c r="B204" t="s">
        <v>277</v>
      </c>
    </row>
    <row r="205" spans="1:2" x14ac:dyDescent="0.25">
      <c r="A205" t="s">
        <v>278</v>
      </c>
      <c r="B205" t="s">
        <v>279</v>
      </c>
    </row>
    <row r="206" spans="1:2" x14ac:dyDescent="0.25">
      <c r="A206" t="s">
        <v>280</v>
      </c>
      <c r="B206" t="s">
        <v>281</v>
      </c>
    </row>
    <row r="207" spans="1:2" x14ac:dyDescent="0.25">
      <c r="A207" t="s">
        <v>282</v>
      </c>
      <c r="B207" t="s">
        <v>283</v>
      </c>
    </row>
    <row r="208" spans="1:2" x14ac:dyDescent="0.25">
      <c r="A208" t="s">
        <v>284</v>
      </c>
      <c r="B208" t="s">
        <v>285</v>
      </c>
    </row>
    <row r="209" spans="1:2" x14ac:dyDescent="0.25">
      <c r="A209" t="s">
        <v>286</v>
      </c>
      <c r="B209" t="s">
        <v>287</v>
      </c>
    </row>
    <row r="210" spans="1:2" x14ac:dyDescent="0.25">
      <c r="A210" t="s">
        <v>288</v>
      </c>
      <c r="B210" t="s">
        <v>289</v>
      </c>
    </row>
    <row r="211" spans="1:2" x14ac:dyDescent="0.25">
      <c r="A211" t="s">
        <v>290</v>
      </c>
      <c r="B211" t="s">
        <v>291</v>
      </c>
    </row>
    <row r="212" spans="1:2" x14ac:dyDescent="0.25">
      <c r="A212" t="e">
        <f>- Папа придёт завтра на обед. - Спасибо.</f>
        <v>#NAME?</v>
      </c>
      <c r="B212" t="s">
        <v>292</v>
      </c>
    </row>
    <row r="213" spans="1:2" x14ac:dyDescent="0.25">
      <c r="A213" t="s">
        <v>293</v>
      </c>
      <c r="B213" t="s">
        <v>294</v>
      </c>
    </row>
    <row r="214" spans="1:2" x14ac:dyDescent="0.25">
      <c r="A214" t="s">
        <v>295</v>
      </c>
      <c r="B214" t="s">
        <v>296</v>
      </c>
    </row>
    <row r="215" spans="1:2" x14ac:dyDescent="0.25">
      <c r="A215" t="s">
        <v>296</v>
      </c>
      <c r="B215" t="s">
        <v>297</v>
      </c>
    </row>
    <row r="216" spans="1:2" x14ac:dyDescent="0.25">
      <c r="A216" t="s">
        <v>298</v>
      </c>
      <c r="B216" t="s">
        <v>299</v>
      </c>
    </row>
    <row r="217" spans="1:2" x14ac:dyDescent="0.25">
      <c r="A217" t="s">
        <v>300</v>
      </c>
      <c r="B217" t="s">
        <v>301</v>
      </c>
    </row>
    <row r="218" spans="1:2" x14ac:dyDescent="0.25">
      <c r="A218" t="s">
        <v>301</v>
      </c>
      <c r="B218" t="s">
        <v>302</v>
      </c>
    </row>
    <row r="219" spans="1:2" x14ac:dyDescent="0.25">
      <c r="A219" t="s">
        <v>303</v>
      </c>
      <c r="B219" t="s">
        <v>304</v>
      </c>
    </row>
    <row r="220" spans="1:2" x14ac:dyDescent="0.25">
      <c r="A220" t="s">
        <v>305</v>
      </c>
      <c r="B220" t="s">
        <v>306</v>
      </c>
    </row>
    <row r="221" spans="1:2" x14ac:dyDescent="0.25">
      <c r="A221" t="s">
        <v>307</v>
      </c>
      <c r="B221" t="s">
        <v>308</v>
      </c>
    </row>
    <row r="222" spans="1:2" x14ac:dyDescent="0.25">
      <c r="A222" t="s">
        <v>309</v>
      </c>
      <c r="B222" t="e">
        <f>- Сейчас. - нельзя.</f>
        <v>#NAME?</v>
      </c>
    </row>
    <row r="223" spans="1:2" x14ac:dyDescent="0.25">
      <c r="A223" t="e">
        <f>- так что, что Вы будете пить?</f>
        <v>#NAME?</v>
      </c>
      <c r="B223" t="s">
        <v>310</v>
      </c>
    </row>
    <row r="224" spans="1:2" x14ac:dyDescent="0.25">
      <c r="A224" t="s">
        <v>311</v>
      </c>
      <c r="B224" t="e">
        <f>- Ах, вот [3]!А Может быть</f>
        <v>#NAME?</v>
      </c>
    </row>
    <row r="225" spans="1:2" x14ac:dyDescent="0.25">
      <c r="A225" t="s">
        <v>312</v>
      </c>
      <c r="B225" t="s">
        <v>313</v>
      </c>
    </row>
    <row r="226" spans="1:2" x14ac:dyDescent="0.25">
      <c r="A226" t="s">
        <v>314</v>
      </c>
      <c r="B226" t="e">
        <f>- Любовь Петровна? - да.</f>
        <v>#NAME?</v>
      </c>
    </row>
    <row r="227" spans="1:2" x14ac:dyDescent="0.25">
      <c r="A227" t="s">
        <v>315</v>
      </c>
      <c r="B227" t="e">
        <f>- а рамы у вас есть?</f>
        <v>#NAME?</v>
      </c>
    </row>
    <row r="228" spans="1:2" x14ac:dyDescent="0.25">
      <c r="A228" t="e">
        <f>- Камин дрова жрет.</f>
        <v>#NAME?</v>
      </c>
      <c r="B228" t="s">
        <v>316</v>
      </c>
    </row>
    <row r="229" spans="1:2" x14ac:dyDescent="0.25">
      <c r="A229" t="s">
        <v>317</v>
      </c>
      <c r="B229" t="s">
        <v>318</v>
      </c>
    </row>
    <row r="230" spans="1:2" x14ac:dyDescent="0.25">
      <c r="A230" t="s">
        <v>319</v>
      </c>
      <c r="B230" t="s">
        <v>320</v>
      </c>
    </row>
    <row r="231" spans="1:2" x14ac:dyDescent="0.25">
      <c r="A231" t="s">
        <v>321</v>
      </c>
      <c r="B231" t="s">
        <v>322</v>
      </c>
    </row>
    <row r="232" spans="1:2" x14ac:dyDescent="0.25">
      <c r="A232" t="s">
        <v>323</v>
      </c>
      <c r="B232" t="s">
        <v>324</v>
      </c>
    </row>
    <row r="233" spans="1:2" x14ac:dyDescent="0.25">
      <c r="A233" t="s">
        <v>325</v>
      </c>
      <c r="B233" t="s">
        <v>326</v>
      </c>
    </row>
    <row r="234" spans="1:2" x14ac:dyDescent="0.25">
      <c r="A234" t="s">
        <v>327</v>
      </c>
      <c r="B234" t="s">
        <v>328</v>
      </c>
    </row>
    <row r="235" spans="1:2" x14ac:dyDescent="0.25">
      <c r="A235" t="s">
        <v>329</v>
      </c>
      <c r="B235" t="s">
        <v>330</v>
      </c>
    </row>
    <row r="236" spans="1:2" x14ac:dyDescent="0.25">
      <c r="A236" t="s">
        <v>331</v>
      </c>
      <c r="B236" t="s">
        <v>332</v>
      </c>
    </row>
    <row r="237" spans="1:2" x14ac:dyDescent="0.25">
      <c r="A237" t="s">
        <v>333</v>
      </c>
      <c r="B237" t="s">
        <v>334</v>
      </c>
    </row>
    <row r="238" spans="1:2" x14ac:dyDescent="0.25">
      <c r="A238" t="s">
        <v>335</v>
      </c>
      <c r="B238" t="s">
        <v>336</v>
      </c>
    </row>
    <row r="239" spans="1:2" x14ac:dyDescent="0.25">
      <c r="A239" t="s">
        <v>337</v>
      </c>
      <c r="B239" t="s">
        <v>338</v>
      </c>
    </row>
    <row r="240" spans="1:2" x14ac:dyDescent="0.25">
      <c r="A240" t="s">
        <v>339</v>
      </c>
      <c r="B240" t="s">
        <v>340</v>
      </c>
    </row>
    <row r="241" spans="1:2" x14ac:dyDescent="0.25">
      <c r="A241" t="s">
        <v>341</v>
      </c>
      <c r="B241" t="s">
        <v>342</v>
      </c>
    </row>
    <row r="242" spans="1:2" x14ac:dyDescent="0.25">
      <c r="A242" t="s">
        <v>342</v>
      </c>
      <c r="B242" t="s">
        <v>342</v>
      </c>
    </row>
    <row r="243" spans="1:2" x14ac:dyDescent="0.25">
      <c r="A243" t="s">
        <v>342</v>
      </c>
      <c r="B243" t="s">
        <v>343</v>
      </c>
    </row>
    <row r="244" spans="1:2" x14ac:dyDescent="0.25">
      <c r="A244" t="s">
        <v>343</v>
      </c>
      <c r="B244" t="s">
        <v>344</v>
      </c>
    </row>
    <row r="245" spans="1:2" x14ac:dyDescent="0.25">
      <c r="A245" t="s">
        <v>345</v>
      </c>
      <c r="B245" t="s">
        <v>346</v>
      </c>
    </row>
    <row r="246" spans="1:2" x14ac:dyDescent="0.25">
      <c r="A246" t="s">
        <v>347</v>
      </c>
      <c r="B246" t="s">
        <v>348</v>
      </c>
    </row>
    <row r="247" spans="1:2" x14ac:dyDescent="0.25">
      <c r="A247" t="e">
        <f>-а после обеда? -Ничего определённого.</f>
        <v>#NAME?</v>
      </c>
      <c r="B247" t="s">
        <v>349</v>
      </c>
    </row>
    <row r="248" spans="1:2" x14ac:dyDescent="0.25">
      <c r="A248" t="s">
        <v>350</v>
      </c>
      <c r="B248" t="s">
        <v>351</v>
      </c>
    </row>
    <row r="249" spans="1:2" x14ac:dyDescent="0.25">
      <c r="A249" t="s">
        <v>352</v>
      </c>
      <c r="B249" t="s">
        <v>353</v>
      </c>
    </row>
    <row r="250" spans="1:2" x14ac:dyDescent="0.25">
      <c r="A250" t="e">
        <f>- Увидимся. - Твоя очередь покупать обед.</f>
        <v>#NAME?</v>
      </c>
      <c r="B250" t="s">
        <v>354</v>
      </c>
    </row>
    <row r="251" spans="1:2" x14ac:dyDescent="0.25">
      <c r="A251" t="s">
        <v>355</v>
      </c>
      <c r="B251" t="s">
        <v>356</v>
      </c>
    </row>
    <row r="252" spans="1:2" x14ac:dyDescent="0.25">
      <c r="A252" t="s">
        <v>357</v>
      </c>
      <c r="B252" t="s">
        <v>358</v>
      </c>
    </row>
    <row r="253" spans="1:2" x14ac:dyDescent="0.25">
      <c r="A253" t="s">
        <v>359</v>
      </c>
      <c r="B253" t="s">
        <v>360</v>
      </c>
    </row>
    <row r="254" spans="1:2" x14ac:dyDescent="0.25">
      <c r="A254" t="s">
        <v>361</v>
      </c>
      <c r="B254" t="e">
        <f>- я Не останусь. - я Не плохой повар.</f>
        <v>#NAME?</v>
      </c>
    </row>
    <row r="255" spans="1:2" x14ac:dyDescent="0.25">
      <c r="A255" t="s">
        <v>362</v>
      </c>
      <c r="B255" t="s">
        <v>363</v>
      </c>
    </row>
    <row r="256" spans="1:2" x14ac:dyDescent="0.25">
      <c r="A256" t="s">
        <v>364</v>
      </c>
      <c r="B256" t="s">
        <v>365</v>
      </c>
    </row>
    <row r="257" spans="1:2" x14ac:dyDescent="0.25">
      <c r="A257" t="s">
        <v>366</v>
      </c>
      <c r="B257" t="s">
        <v>367</v>
      </c>
    </row>
    <row r="258" spans="1:2" x14ac:dyDescent="0.25">
      <c r="A258" t="s">
        <v>368</v>
      </c>
      <c r="B258" t="s">
        <v>369</v>
      </c>
    </row>
    <row r="259" spans="1:2" x14ac:dyDescent="0.25">
      <c r="A259" t="s">
        <v>370</v>
      </c>
      <c r="B259" t="s">
        <v>371</v>
      </c>
    </row>
    <row r="260" spans="1:2" x14ac:dyDescent="0.25">
      <c r="A260" t="s">
        <v>372</v>
      </c>
      <c r="B260" t="e">
        <f>- Как угодно. - Альфред.</f>
        <v>#NAME?</v>
      </c>
    </row>
    <row r="261" spans="1:2" x14ac:dyDescent="0.25">
      <c r="A261" t="s">
        <v>373</v>
      </c>
      <c r="B261" t="s">
        <v>374</v>
      </c>
    </row>
    <row r="262" spans="1:2" x14ac:dyDescent="0.25">
      <c r="A262" t="s">
        <v>375</v>
      </c>
      <c r="B262" t="s">
        <v>376</v>
      </c>
    </row>
    <row r="263" spans="1:2" x14ac:dyDescent="0.25">
      <c r="A263" t="s">
        <v>377</v>
      </c>
      <c r="B263" t="s">
        <v>378</v>
      </c>
    </row>
    <row r="264" spans="1:2" x14ac:dyDescent="0.25">
      <c r="A264" t="s">
        <v>379</v>
      </c>
      <c r="B264" t="s">
        <v>380</v>
      </c>
    </row>
    <row r="265" spans="1:2" x14ac:dyDescent="0.25">
      <c r="A265" t="s">
        <v>380</v>
      </c>
      <c r="B265" t="s">
        <v>381</v>
      </c>
    </row>
    <row r="266" spans="1:2" x14ac:dyDescent="0.25">
      <c r="A266" t="s">
        <v>382</v>
      </c>
      <c r="B266" t="s">
        <v>383</v>
      </c>
    </row>
    <row r="267" spans="1:2" x14ac:dyDescent="0.25">
      <c r="A267" t="s">
        <v>384</v>
      </c>
      <c r="B267" t="s">
        <v>385</v>
      </c>
    </row>
    <row r="268" spans="1:2" x14ac:dyDescent="0.25">
      <c r="A268" t="s">
        <v>386</v>
      </c>
      <c r="B268" t="s">
        <v>387</v>
      </c>
    </row>
    <row r="269" spans="1:2" x14ac:dyDescent="0.25">
      <c r="A269" t="s">
        <v>388</v>
      </c>
      <c r="B269" t="s">
        <v>389</v>
      </c>
    </row>
    <row r="270" spans="1:2" x14ac:dyDescent="0.25">
      <c r="A270" t="s">
        <v>390</v>
      </c>
      <c r="B270" t="s">
        <v>391</v>
      </c>
    </row>
    <row r="271" spans="1:2" x14ac:dyDescent="0.25">
      <c r="A271" t="s">
        <v>392</v>
      </c>
      <c r="B271" t="s">
        <v>393</v>
      </c>
    </row>
    <row r="272" spans="1:2" x14ac:dyDescent="0.25">
      <c r="A272" t="s">
        <v>394</v>
      </c>
      <c r="B272" t="s">
        <v>395</v>
      </c>
    </row>
    <row r="273" spans="1:2" x14ac:dyDescent="0.25">
      <c r="A273" t="s">
        <v>395</v>
      </c>
      <c r="B273" t="s">
        <v>396</v>
      </c>
    </row>
    <row r="274" spans="1:2" x14ac:dyDescent="0.25">
      <c r="A274" t="s">
        <v>397</v>
      </c>
      <c r="B274" t="s">
        <v>398</v>
      </c>
    </row>
    <row r="275" spans="1:2" x14ac:dyDescent="0.25">
      <c r="A275" t="s">
        <v>399</v>
      </c>
      <c r="B275" t="s">
        <v>400</v>
      </c>
    </row>
    <row r="276" spans="1:2" x14ac:dyDescent="0.25">
      <c r="A276" t="e">
        <f>- нет, серьезно. Ты ведь Не пьешь. - Нет.</f>
        <v>#NAME?</v>
      </c>
      <c r="B276" t="e">
        <f>- и Не куришь. - Нет.</f>
        <v>#NAME?</v>
      </c>
    </row>
    <row r="277" spans="1:2" x14ac:dyDescent="0.25">
      <c r="A277" t="s">
        <v>401</v>
      </c>
      <c r="B277" t="s">
        <v>402</v>
      </c>
    </row>
    <row r="278" spans="1:2" x14ac:dyDescent="0.25">
      <c r="A278" t="s">
        <v>401</v>
      </c>
      <c r="B278" t="s">
        <v>403</v>
      </c>
    </row>
    <row r="279" spans="1:2" x14ac:dyDescent="0.25">
      <c r="A279" t="s">
        <v>404</v>
      </c>
      <c r="B279" t="s">
        <v>405</v>
      </c>
    </row>
    <row r="280" spans="1:2" x14ac:dyDescent="0.25">
      <c r="A280" t="s">
        <v>406</v>
      </c>
      <c r="B280" t="s">
        <v>407</v>
      </c>
    </row>
    <row r="281" spans="1:2" x14ac:dyDescent="0.25">
      <c r="A281" t="s">
        <v>408</v>
      </c>
      <c r="B281" t="s">
        <v>409</v>
      </c>
    </row>
    <row r="282" spans="1:2" x14ac:dyDescent="0.25">
      <c r="A282" t="s">
        <v>410</v>
      </c>
      <c r="B282" t="s">
        <v>411</v>
      </c>
    </row>
    <row r="283" spans="1:2" x14ac:dyDescent="0.25">
      <c r="A283" t="s">
        <v>412</v>
      </c>
      <c r="B283" t="s">
        <v>413</v>
      </c>
    </row>
    <row r="284" spans="1:2" x14ac:dyDescent="0.25">
      <c r="A284" t="e">
        <f>- Давай. Засунь мясо ему в рот. - (Джулс) он съест.</f>
        <v>#NAME?</v>
      </c>
      <c r="B284" t="e">
        <f>- (Брайан) я жду. (пес лает) (Донни кричит)</f>
        <v>#NAME?</v>
      </c>
    </row>
    <row r="285" spans="1:2" x14ac:dyDescent="0.25">
      <c r="A285" t="s">
        <v>414</v>
      </c>
      <c r="B285" t="s">
        <v>415</v>
      </c>
    </row>
    <row r="286" spans="1:2" x14ac:dyDescent="0.25">
      <c r="A286" t="s">
        <v>416</v>
      </c>
      <c r="B286" t="s">
        <v>417</v>
      </c>
    </row>
    <row r="287" spans="1:2" x14ac:dyDescent="0.25">
      <c r="A287" t="s">
        <v>418</v>
      </c>
      <c r="B287" t="s">
        <v>419</v>
      </c>
    </row>
    <row r="288" spans="1:2" x14ac:dyDescent="0.25">
      <c r="A288" t="s">
        <v>420</v>
      </c>
      <c r="B288" t="s">
        <v>421</v>
      </c>
    </row>
    <row r="289" spans="1:2" x14ac:dyDescent="0.25">
      <c r="A289" t="s">
        <v>422</v>
      </c>
      <c r="B289" t="s">
        <v>423</v>
      </c>
    </row>
    <row r="290" spans="1:2" x14ac:dyDescent="0.25">
      <c r="A290" t="s">
        <v>424</v>
      </c>
      <c r="B290" t="s">
        <v>425</v>
      </c>
    </row>
    <row r="291" spans="1:2" x14ac:dyDescent="0.25">
      <c r="A291" t="s">
        <v>426</v>
      </c>
      <c r="B291" t="s">
        <v>427</v>
      </c>
    </row>
    <row r="292" spans="1:2" x14ac:dyDescent="0.25">
      <c r="A292" t="s">
        <v>428</v>
      </c>
      <c r="B292" t="s">
        <v>429</v>
      </c>
    </row>
    <row r="293" spans="1:2" x14ac:dyDescent="0.25">
      <c r="A293" t="s">
        <v>430</v>
      </c>
      <c r="B293" t="s">
        <v>431</v>
      </c>
    </row>
    <row r="294" spans="1:2" x14ac:dyDescent="0.25">
      <c r="A294" t="s">
        <v>432</v>
      </c>
      <c r="B294" t="s">
        <v>433</v>
      </c>
    </row>
    <row r="295" spans="1:2" x14ac:dyDescent="0.25">
      <c r="A295" t="s">
        <v>434</v>
      </c>
      <c r="B295" t="s">
        <v>435</v>
      </c>
    </row>
    <row r="296" spans="1:2" x14ac:dyDescent="0.25">
      <c r="A296" t="s">
        <v>436</v>
      </c>
      <c r="B296" t="s">
        <v>437</v>
      </c>
    </row>
    <row r="297" spans="1:2" x14ac:dyDescent="0.25">
      <c r="A297" t="s">
        <v>438</v>
      </c>
      <c r="B297" t="s">
        <v>439</v>
      </c>
    </row>
    <row r="298" spans="1:2" x14ac:dyDescent="0.25">
      <c r="A298" t="s">
        <v>440</v>
      </c>
      <c r="B298" t="s">
        <v>441</v>
      </c>
    </row>
    <row r="299" spans="1:2" x14ac:dyDescent="0.25">
      <c r="A299" t="s">
        <v>442</v>
      </c>
      <c r="B299" t="s">
        <v>443</v>
      </c>
    </row>
    <row r="300" spans="1:2" x14ac:dyDescent="0.25">
      <c r="A300" t="s">
        <v>444</v>
      </c>
      <c r="B300" t="s">
        <v>445</v>
      </c>
    </row>
    <row r="301" spans="1:2" x14ac:dyDescent="0.25">
      <c r="A301" t="s">
        <v>445</v>
      </c>
      <c r="B301" t="s">
        <v>446</v>
      </c>
    </row>
    <row r="302" spans="1:2" x14ac:dyDescent="0.25">
      <c r="A302" t="s">
        <v>447</v>
      </c>
      <c r="B302" t="s">
        <v>448</v>
      </c>
    </row>
    <row r="303" spans="1:2" x14ac:dyDescent="0.25">
      <c r="A303" t="s">
        <v>449</v>
      </c>
      <c r="B303" t="s">
        <v>450</v>
      </c>
    </row>
    <row r="304" spans="1:2" x14ac:dyDescent="0.25">
      <c r="A304" t="s">
        <v>451</v>
      </c>
      <c r="B304" t="s">
        <v>452</v>
      </c>
    </row>
    <row r="305" spans="1:2" x14ac:dyDescent="0.25">
      <c r="A305" t="s">
        <v>453</v>
      </c>
      <c r="B305" t="s">
        <v>454</v>
      </c>
    </row>
    <row r="306" spans="1:2" x14ac:dyDescent="0.25">
      <c r="A306" t="s">
        <v>455</v>
      </c>
      <c r="B306" t="s">
        <v>456</v>
      </c>
    </row>
    <row r="307" spans="1:2" x14ac:dyDescent="0.25">
      <c r="A307" t="s">
        <v>457</v>
      </c>
      <c r="B307" t="s">
        <v>458</v>
      </c>
    </row>
    <row r="308" spans="1:2" x14ac:dyDescent="0.25">
      <c r="A308" t="s">
        <v>459</v>
      </c>
      <c r="B308" t="s">
        <v>460</v>
      </c>
    </row>
    <row r="309" spans="1:2" x14ac:dyDescent="0.25">
      <c r="A309" t="s">
        <v>461</v>
      </c>
      <c r="B309" t="s">
        <v>462</v>
      </c>
    </row>
    <row r="310" spans="1:2" x14ac:dyDescent="0.25">
      <c r="A310" t="s">
        <v>463</v>
      </c>
      <c r="B310" t="s">
        <v>464</v>
      </c>
    </row>
    <row r="311" spans="1:2" x14ac:dyDescent="0.25">
      <c r="A311" t="e">
        <f>- Вы кушали? - да. Спасибо.</f>
        <v>#NAME?</v>
      </c>
      <c r="B311" t="s">
        <v>465</v>
      </c>
    </row>
    <row r="312" spans="1:2" x14ac:dyDescent="0.25">
      <c r="A312" t="s">
        <v>466</v>
      </c>
      <c r="B312" t="s">
        <v>467</v>
      </c>
    </row>
    <row r="313" spans="1:2" x14ac:dyDescent="0.25">
      <c r="A313" t="e">
        <f>- Выпей. - нет, я Не хочу пить.</f>
        <v>#NAME?</v>
      </c>
      <c r="B313" t="e">
        <f>- что тогда случилось? - Мне Тут страшно.</f>
        <v>#NAME?</v>
      </c>
    </row>
    <row r="314" spans="1:2" x14ac:dyDescent="0.25">
      <c r="A314" t="s">
        <v>468</v>
      </c>
      <c r="B314" t="s">
        <v>469</v>
      </c>
    </row>
    <row r="315" spans="1:2" x14ac:dyDescent="0.25">
      <c r="A315" t="s">
        <v>470</v>
      </c>
      <c r="B315" t="s">
        <v>471</v>
      </c>
    </row>
    <row r="316" spans="1:2" x14ac:dyDescent="0.25">
      <c r="A316" t="s">
        <v>472</v>
      </c>
      <c r="B316" t="s">
        <v>473</v>
      </c>
    </row>
    <row r="317" spans="1:2" x14ac:dyDescent="0.25">
      <c r="A317" t="s">
        <v>473</v>
      </c>
      <c r="B317" t="s">
        <v>474</v>
      </c>
    </row>
    <row r="318" spans="1:2" x14ac:dyDescent="0.25">
      <c r="A318" t="s">
        <v>474</v>
      </c>
      <c r="B318" t="s">
        <v>475</v>
      </c>
    </row>
    <row r="319" spans="1:2" x14ac:dyDescent="0.25">
      <c r="A319" t="e">
        <f>- Сюрприз. я еду с тобой. - это невозможно.</f>
        <v>#NAME?</v>
      </c>
      <c r="B319" t="s">
        <v>476</v>
      </c>
    </row>
    <row r="320" spans="1:2" x14ac:dyDescent="0.25">
      <c r="A320" t="e">
        <f>- я все равно еду с тобой. - Не будь такой упрямой.</f>
        <v>#NAME?</v>
      </c>
      <c r="B320" t="e">
        <f>- Ну, так Что? я еду. - знаешь Что?</f>
        <v>#NAME?</v>
      </c>
    </row>
    <row r="321" spans="1:2" x14ac:dyDescent="0.25">
      <c r="A321" t="e">
        <f>- Ну, так Что? я еду. - знаешь Что?</f>
        <v>#NAME?</v>
      </c>
      <c r="B321" t="e">
        <f>- у меня тоже есть для тебя Сюрприз. - что это?</f>
        <v>#NAME?</v>
      </c>
    </row>
    <row r="322" spans="1:2" x14ac:dyDescent="0.25">
      <c r="A322" t="s">
        <v>477</v>
      </c>
      <c r="B322" t="s">
        <v>478</v>
      </c>
    </row>
    <row r="323" spans="1:2" x14ac:dyDescent="0.25">
      <c r="A323" t="s">
        <v>479</v>
      </c>
      <c r="B323" t="s">
        <v>480</v>
      </c>
    </row>
    <row r="324" spans="1:2" x14ac:dyDescent="0.25">
      <c r="A324" t="s">
        <v>481</v>
      </c>
      <c r="B324" t="s">
        <v>482</v>
      </c>
    </row>
    <row r="325" spans="1:2" x14ac:dyDescent="0.25">
      <c r="A325" t="s">
        <v>483</v>
      </c>
      <c r="B325" t="s">
        <v>484</v>
      </c>
    </row>
    <row r="326" spans="1:2" x14ac:dyDescent="0.25">
      <c r="A326" t="s">
        <v>485</v>
      </c>
      <c r="B326" t="e">
        <f>- Как дела? - всё Хорошо. а Как вы?</f>
        <v>#NAME?</v>
      </c>
    </row>
    <row r="327" spans="1:2" x14ac:dyDescent="0.25">
      <c r="A327" t="s">
        <v>486</v>
      </c>
      <c r="B327" t="e">
        <f>- а я хочу завтрак. - у нас Вы его Не получите.</f>
        <v>#NAME?</v>
      </c>
    </row>
    <row r="328" spans="1:2" x14ac:dyDescent="0.25">
      <c r="A328" t="e">
        <f>- а я хочу завтрак. - у нас Вы его Не получите.</f>
        <v>#NAME?</v>
      </c>
      <c r="B328" t="s">
        <v>487</v>
      </c>
    </row>
    <row r="329" spans="1:2" x14ac:dyDescent="0.25">
      <c r="A329" t="e">
        <f>- я хочу позавтракать. - с завтраками мы закончили.</f>
        <v>#NAME?</v>
      </c>
      <c r="B329" t="s">
        <v>488</v>
      </c>
    </row>
    <row r="330" spans="1:2" x14ac:dyDescent="0.25">
      <c r="A330" t="s">
        <v>489</v>
      </c>
      <c r="B330" t="s">
        <v>490</v>
      </c>
    </row>
    <row r="331" spans="1:2" x14ac:dyDescent="0.25">
      <c r="A331" t="s">
        <v>491</v>
      </c>
      <c r="B331" t="s">
        <v>492</v>
      </c>
    </row>
    <row r="332" spans="1:2" x14ac:dyDescent="0.25">
      <c r="A332" t="s">
        <v>492</v>
      </c>
      <c r="B332" t="s">
        <v>493</v>
      </c>
    </row>
    <row r="333" spans="1:2" x14ac:dyDescent="0.25">
      <c r="A333" t="s">
        <v>494</v>
      </c>
      <c r="B333" t="s">
        <v>495</v>
      </c>
    </row>
    <row r="334" spans="1:2" x14ac:dyDescent="0.25">
      <c r="A334" t="s">
        <v>495</v>
      </c>
      <c r="B334" t="s">
        <v>496</v>
      </c>
    </row>
    <row r="335" spans="1:2" x14ac:dyDescent="0.25">
      <c r="A335" t="s">
        <v>497</v>
      </c>
      <c r="B335" t="e">
        <f>- Можно? - да, сэр.</f>
        <v>#NAME?</v>
      </c>
    </row>
    <row r="336" spans="1:2" x14ac:dyDescent="0.25">
      <c r="A336" t="s">
        <v>498</v>
      </c>
      <c r="B336" t="s">
        <v>499</v>
      </c>
    </row>
    <row r="337" spans="1:2" x14ac:dyDescent="0.25">
      <c r="A337" t="s">
        <v>500</v>
      </c>
      <c r="B337" t="s">
        <v>501</v>
      </c>
    </row>
    <row r="338" spans="1:2" x14ac:dyDescent="0.25">
      <c r="A338" t="s">
        <v>502</v>
      </c>
      <c r="B338" t="s">
        <v>503</v>
      </c>
    </row>
    <row r="339" spans="1:2" x14ac:dyDescent="0.25">
      <c r="A339" t="s">
        <v>504</v>
      </c>
      <c r="B339" t="s">
        <v>505</v>
      </c>
    </row>
    <row r="340" spans="1:2" x14ac:dyDescent="0.25">
      <c r="A340" t="s">
        <v>506</v>
      </c>
      <c r="B340" t="s">
        <v>507</v>
      </c>
    </row>
    <row r="341" spans="1:2" x14ac:dyDescent="0.25">
      <c r="A341" t="s">
        <v>508</v>
      </c>
      <c r="B341" t="s">
        <v>509</v>
      </c>
    </row>
    <row r="342" spans="1:2" x14ac:dyDescent="0.25">
      <c r="A342" t="s">
        <v>510</v>
      </c>
      <c r="B342" t="s">
        <v>511</v>
      </c>
    </row>
    <row r="343" spans="1:2" x14ac:dyDescent="0.25">
      <c r="A343" t="e">
        <f>- нашу пищу. и Еще одна вещь...</f>
        <v>#NAME?</v>
      </c>
      <c r="B343" t="s">
        <v>512</v>
      </c>
    </row>
    <row r="344" spans="1:2" x14ac:dyDescent="0.25">
      <c r="A344" t="s">
        <v>513</v>
      </c>
      <c r="B344" t="s">
        <v>514</v>
      </c>
    </row>
    <row r="345" spans="1:2" x14ac:dyDescent="0.25">
      <c r="A345" t="s">
        <v>515</v>
      </c>
      <c r="B345" t="s">
        <v>516</v>
      </c>
    </row>
    <row r="346" spans="1:2" x14ac:dyDescent="0.25">
      <c r="A346" t="s">
        <v>517</v>
      </c>
      <c r="B346" t="s">
        <v>518</v>
      </c>
    </row>
    <row r="347" spans="1:2" x14ac:dyDescent="0.25">
      <c r="A347" t="s">
        <v>518</v>
      </c>
      <c r="B347" t="s">
        <v>519</v>
      </c>
    </row>
    <row r="348" spans="1:2" x14ac:dyDescent="0.25">
      <c r="A348" t="s">
        <v>520</v>
      </c>
      <c r="B348" t="s">
        <v>521</v>
      </c>
    </row>
    <row r="349" spans="1:2" x14ac:dyDescent="0.25">
      <c r="A349" t="s">
        <v>522</v>
      </c>
      <c r="B349" t="s">
        <v>523</v>
      </c>
    </row>
    <row r="350" spans="1:2" x14ac:dyDescent="0.25">
      <c r="A350" t="s">
        <v>524</v>
      </c>
      <c r="B350" t="s">
        <v>525</v>
      </c>
    </row>
    <row r="351" spans="1:2" x14ac:dyDescent="0.25">
      <c r="A351" t="s">
        <v>526</v>
      </c>
      <c r="B351" t="s">
        <v>527</v>
      </c>
    </row>
    <row r="352" spans="1:2" x14ac:dyDescent="0.25">
      <c r="A352" t="s">
        <v>528</v>
      </c>
      <c r="B352" t="s">
        <v>529</v>
      </c>
    </row>
    <row r="353" spans="1:2" x14ac:dyDescent="0.25">
      <c r="A353" t="s">
        <v>530</v>
      </c>
      <c r="B353" t="s">
        <v>531</v>
      </c>
    </row>
    <row r="354" spans="1:2" x14ac:dyDescent="0.25">
      <c r="A354" t="s">
        <v>532</v>
      </c>
      <c r="B354" t="s">
        <v>533</v>
      </c>
    </row>
    <row r="355" spans="1:2" x14ac:dyDescent="0.25">
      <c r="A355" t="s">
        <v>533</v>
      </c>
      <c r="B355" t="s">
        <v>534</v>
      </c>
    </row>
    <row r="356" spans="1:2" x14ac:dyDescent="0.25">
      <c r="A356" t="s">
        <v>535</v>
      </c>
      <c r="B356" t="s">
        <v>536</v>
      </c>
    </row>
    <row r="357" spans="1:2" x14ac:dyDescent="0.25">
      <c r="A357" t="s">
        <v>537</v>
      </c>
      <c r="B357" t="s">
        <v>538</v>
      </c>
    </row>
    <row r="358" spans="1:2" x14ac:dyDescent="0.25">
      <c r="A358" t="s">
        <v>538</v>
      </c>
      <c r="B358" t="s">
        <v>539</v>
      </c>
    </row>
    <row r="359" spans="1:2" x14ac:dyDescent="0.25">
      <c r="A359" t="s">
        <v>540</v>
      </c>
      <c r="B359" t="s">
        <v>541</v>
      </c>
    </row>
    <row r="360" spans="1:2" x14ac:dyDescent="0.25">
      <c r="A360" t="s">
        <v>542</v>
      </c>
      <c r="B360" t="s">
        <v>543</v>
      </c>
    </row>
    <row r="361" spans="1:2" x14ac:dyDescent="0.25">
      <c r="A361" t="s">
        <v>544</v>
      </c>
      <c r="B361" t="s">
        <v>545</v>
      </c>
    </row>
    <row r="362" spans="1:2" x14ac:dyDescent="0.25">
      <c r="A362" t="e">
        <f>- Вот. всё ещё хотите пить? - да.</f>
        <v>#NAME?</v>
      </c>
      <c r="B362" t="e">
        <f>- Спасибо вам большое. - Не за что.</f>
        <v>#NAME?</v>
      </c>
    </row>
    <row r="363" spans="1:2" x14ac:dyDescent="0.25">
      <c r="A363" t="e">
        <f>- и всему остальному. - так Ты пьёшь из-за этого?</f>
        <v>#NAME?</v>
      </c>
      <c r="B363" t="s">
        <v>546</v>
      </c>
    </row>
    <row r="364" spans="1:2" x14ac:dyDescent="0.25">
      <c r="A364" t="s">
        <v>547</v>
      </c>
      <c r="B364" t="s">
        <v>548</v>
      </c>
    </row>
    <row r="365" spans="1:2" x14ac:dyDescent="0.25">
      <c r="A365" t="s">
        <v>549</v>
      </c>
      <c r="B365" t="s">
        <v>550</v>
      </c>
    </row>
    <row r="366" spans="1:2" x14ac:dyDescent="0.25">
      <c r="A366" t="s">
        <v>551</v>
      </c>
      <c r="B366" t="s">
        <v>552</v>
      </c>
    </row>
    <row r="367" spans="1:2" x14ac:dyDescent="0.25">
      <c r="A367" t="s">
        <v>552</v>
      </c>
      <c r="B367" t="s">
        <v>553</v>
      </c>
    </row>
    <row r="368" spans="1:2" x14ac:dyDescent="0.25">
      <c r="A368" t="s">
        <v>554</v>
      </c>
      <c r="B368" t="s">
        <v>555</v>
      </c>
    </row>
    <row r="369" spans="1:2" x14ac:dyDescent="0.25">
      <c r="A369" t="s">
        <v>556</v>
      </c>
      <c r="B369" t="s">
        <v>557</v>
      </c>
    </row>
    <row r="370" spans="1:2" x14ac:dyDescent="0.25">
      <c r="A370" t="s">
        <v>558</v>
      </c>
      <c r="B370" t="s">
        <v>559</v>
      </c>
    </row>
    <row r="371" spans="1:2" x14ac:dyDescent="0.25">
      <c r="A371" t="s">
        <v>560</v>
      </c>
      <c r="B371" t="s">
        <v>561</v>
      </c>
    </row>
    <row r="372" spans="1:2" x14ac:dyDescent="0.25">
      <c r="A372" t="s">
        <v>562</v>
      </c>
      <c r="B372" t="s">
        <v>563</v>
      </c>
    </row>
    <row r="373" spans="1:2" x14ac:dyDescent="0.25">
      <c r="A373" t="e">
        <f>- да. - откуда деньги на выпивку, у тебя же их нет?</f>
        <v>#NAME?</v>
      </c>
      <c r="B373" t="e">
        <f>- я найду работу. - как?</f>
        <v>#NAME?</v>
      </c>
    </row>
    <row r="374" spans="1:2" x14ac:dyDescent="0.25">
      <c r="A374" t="s">
        <v>564</v>
      </c>
      <c r="B374" t="e">
        <f>- Ты что, есть Не хочешь? - Нет. я сыт, Спасибо.</f>
        <v>#NAME?</v>
      </c>
    </row>
    <row r="375" spans="1:2" x14ac:dyDescent="0.25">
      <c r="A375" t="s">
        <v>565</v>
      </c>
      <c r="B375" t="s">
        <v>566</v>
      </c>
    </row>
    <row r="376" spans="1:2" x14ac:dyDescent="0.25">
      <c r="A376" t="s">
        <v>567</v>
      </c>
      <c r="B376" t="s">
        <v>568</v>
      </c>
    </row>
    <row r="377" spans="1:2" x14ac:dyDescent="0.25">
      <c r="A377" t="s">
        <v>569</v>
      </c>
      <c r="B377" t="s">
        <v>570</v>
      </c>
    </row>
    <row r="378" spans="1:2" x14ac:dyDescent="0.25">
      <c r="A378" t="s">
        <v>571</v>
      </c>
      <c r="B378" t="s">
        <v>572</v>
      </c>
    </row>
    <row r="379" spans="1:2" x14ac:dyDescent="0.25">
      <c r="A379" t="s">
        <v>573</v>
      </c>
      <c r="B379" t="s">
        <v>574</v>
      </c>
    </row>
    <row r="380" spans="1:2" x14ac:dyDescent="0.25">
      <c r="A380" t="s">
        <v>575</v>
      </c>
      <c r="B380" t="s">
        <v>576</v>
      </c>
    </row>
    <row r="381" spans="1:2" x14ac:dyDescent="0.25">
      <c r="A381" t="s">
        <v>576</v>
      </c>
      <c r="B381" t="s">
        <v>577</v>
      </c>
    </row>
    <row r="382" spans="1:2" x14ac:dyDescent="0.25">
      <c r="A382" t="s">
        <v>577</v>
      </c>
      <c r="B382" t="e">
        <f>- вот блядь. - а вот и он.</f>
        <v>#NAME?</v>
      </c>
    </row>
    <row r="383" spans="1:2" x14ac:dyDescent="0.25">
      <c r="A383" t="s">
        <v>578</v>
      </c>
      <c r="B383" t="s">
        <v>579</v>
      </c>
    </row>
    <row r="384" spans="1:2" x14ac:dyDescent="0.25">
      <c r="A384" t="s">
        <v>580</v>
      </c>
      <c r="B384" t="s">
        <v>581</v>
      </c>
    </row>
    <row r="385" spans="1:2" x14ac:dyDescent="0.25">
      <c r="A385" t="s">
        <v>582</v>
      </c>
      <c r="B385" t="s">
        <v>583</v>
      </c>
    </row>
    <row r="386" spans="1:2" x14ac:dyDescent="0.25">
      <c r="A386" t="s">
        <v>584</v>
      </c>
      <c r="B386" t="s">
        <v>585</v>
      </c>
    </row>
    <row r="387" spans="1:2" x14ac:dyDescent="0.25">
      <c r="A387" t="s">
        <v>586</v>
      </c>
      <c r="B387" t="s">
        <v>587</v>
      </c>
    </row>
    <row r="388" spans="1:2" x14ac:dyDescent="0.25">
      <c r="A388" t="s">
        <v>588</v>
      </c>
      <c r="B388" t="s">
        <v>589</v>
      </c>
    </row>
    <row r="389" spans="1:2" x14ac:dyDescent="0.25">
      <c r="A389" t="s">
        <v>590</v>
      </c>
      <c r="B389" t="s">
        <v>591</v>
      </c>
    </row>
    <row r="390" spans="1:2" x14ac:dyDescent="0.25">
      <c r="A390" t="s">
        <v>592</v>
      </c>
      <c r="B390" t="s">
        <v>593</v>
      </c>
    </row>
    <row r="391" spans="1:2" x14ac:dyDescent="0.25">
      <c r="A391" t="s">
        <v>594</v>
      </c>
      <c r="B391" t="s">
        <v>595</v>
      </c>
    </row>
    <row r="392" spans="1:2" x14ac:dyDescent="0.25">
      <c r="A392" t="s">
        <v>596</v>
      </c>
      <c r="B392" t="s">
        <v>597</v>
      </c>
    </row>
    <row r="393" spans="1:2" x14ac:dyDescent="0.25">
      <c r="A393" t="s">
        <v>598</v>
      </c>
      <c r="B393" t="s">
        <v>599</v>
      </c>
    </row>
    <row r="394" spans="1:2" x14ac:dyDescent="0.25">
      <c r="A394" t="s">
        <v>600</v>
      </c>
      <c r="B394" t="e">
        <f>- Проблема? - нет</f>
        <v>#NAME?</v>
      </c>
    </row>
    <row r="395" spans="1:2" x14ac:dyDescent="0.25">
      <c r="A395" t="e">
        <f>- это ваша говядина? - нет, сэр</f>
        <v>#NAME?</v>
      </c>
      <c r="B395" t="s">
        <v>601</v>
      </c>
    </row>
    <row r="396" spans="1:2" x14ac:dyDescent="0.25">
      <c r="A396" t="s">
        <v>602</v>
      </c>
      <c r="B396" t="s">
        <v>603</v>
      </c>
    </row>
    <row r="397" spans="1:2" x14ac:dyDescent="0.25">
      <c r="A397" t="e">
        <f>- я опаздываю. Подвезти тебя? - я Не еду. Пообещал побыть с отцом.</f>
        <v>#NAME?</v>
      </c>
      <c r="B397" t="s">
        <v>604</v>
      </c>
    </row>
    <row r="398" spans="1:2" x14ac:dyDescent="0.25">
      <c r="A398" t="s">
        <v>605</v>
      </c>
      <c r="B398" t="e">
        <f>- Не надо плакать. - Почему?</f>
        <v>#NAME?</v>
      </c>
    </row>
    <row r="399" spans="1:2" x14ac:dyDescent="0.25">
      <c r="A399" t="e">
        <f>- Каким образом? - я приношу ему еду.</f>
        <v>#NAME?</v>
      </c>
      <c r="B399" t="s">
        <v>606</v>
      </c>
    </row>
    <row r="400" spans="1:2" x14ac:dyDescent="0.25">
      <c r="A400" t="e">
        <f>- у меня еда между зубов застряла? - Кто там у тебя в списке?</f>
        <v>#NAME?</v>
      </c>
      <c r="B400" t="e">
        <f>- Ты им деньги выплачиваешь? - нет, это делаю Не я.</f>
        <v>#NAME?</v>
      </c>
    </row>
    <row r="401" spans="1:2" x14ac:dyDescent="0.25">
      <c r="A401" t="e">
        <f>- Но я готовлю суп. - я серьезно. Сваливай.</f>
        <v>#NAME?</v>
      </c>
      <c r="B401" t="s">
        <v>607</v>
      </c>
    </row>
    <row r="402" spans="1:2" x14ac:dyDescent="0.25">
      <c r="A402" t="s">
        <v>608</v>
      </c>
      <c r="B402" t="e">
        <f>- что стряслось? - это из-за фильма. Уходи немедленно.</f>
        <v>#NAME?</v>
      </c>
    </row>
    <row r="403" spans="1:2" x14ac:dyDescent="0.25">
      <c r="A403" t="s">
        <v>609</v>
      </c>
      <c r="B403" t="s">
        <v>610</v>
      </c>
    </row>
    <row r="404" spans="1:2" x14ac:dyDescent="0.25">
      <c r="A404" t="s">
        <v>611</v>
      </c>
      <c r="B404" t="s">
        <v>612</v>
      </c>
    </row>
    <row r="405" spans="1:2" x14ac:dyDescent="0.25">
      <c r="A405" t="s">
        <v>401</v>
      </c>
      <c r="B405" t="s">
        <v>613</v>
      </c>
    </row>
    <row r="406" spans="1:2" x14ac:dyDescent="0.25">
      <c r="A406" t="s">
        <v>614</v>
      </c>
      <c r="B406" t="s">
        <v>615</v>
      </c>
    </row>
    <row r="407" spans="1:2" x14ac:dyDescent="0.25">
      <c r="A407" t="s">
        <v>609</v>
      </c>
      <c r="B407" t="s">
        <v>610</v>
      </c>
    </row>
    <row r="408" spans="1:2" x14ac:dyDescent="0.25">
      <c r="A408" t="s">
        <v>611</v>
      </c>
      <c r="B408" t="s">
        <v>612</v>
      </c>
    </row>
    <row r="409" spans="1:2" x14ac:dyDescent="0.25">
      <c r="A409" t="s">
        <v>401</v>
      </c>
      <c r="B409" t="s">
        <v>613</v>
      </c>
    </row>
    <row r="410" spans="1:2" x14ac:dyDescent="0.25">
      <c r="A410" t="s">
        <v>614</v>
      </c>
      <c r="B410" t="s">
        <v>615</v>
      </c>
    </row>
    <row r="411" spans="1:2" x14ac:dyDescent="0.25">
      <c r="A411" t="s">
        <v>616</v>
      </c>
      <c r="B411" t="s">
        <v>617</v>
      </c>
    </row>
    <row r="412" spans="1:2" x14ac:dyDescent="0.25">
      <c r="A412" t="s">
        <v>618</v>
      </c>
      <c r="B412" t="s">
        <v>619</v>
      </c>
    </row>
    <row r="413" spans="1:2" x14ac:dyDescent="0.25">
      <c r="A413" t="s">
        <v>619</v>
      </c>
      <c r="B413" t="s">
        <v>620</v>
      </c>
    </row>
    <row r="414" spans="1:2" x14ac:dyDescent="0.25">
      <c r="A414" t="s">
        <v>621</v>
      </c>
      <c r="B414" t="s">
        <v>622</v>
      </c>
    </row>
    <row r="415" spans="1:2" x14ac:dyDescent="0.25">
      <c r="A415" t="s">
        <v>623</v>
      </c>
      <c r="B415" t="e">
        <f>- Хорошо, я тебя люблю. - я тебя тоже люблю.</f>
        <v>#NAME?</v>
      </c>
    </row>
    <row r="416" spans="1:2" x14ac:dyDescent="0.25">
      <c r="A416" t="s">
        <v>624</v>
      </c>
      <c r="B416" t="s">
        <v>625</v>
      </c>
    </row>
    <row r="417" spans="1:2" x14ac:dyDescent="0.25">
      <c r="A417" t="s">
        <v>626</v>
      </c>
      <c r="B417" t="s">
        <v>627</v>
      </c>
    </row>
    <row r="418" spans="1:2" x14ac:dyDescent="0.25">
      <c r="A418" t="s">
        <v>628</v>
      </c>
      <c r="B418" t="s">
        <v>629</v>
      </c>
    </row>
    <row r="419" spans="1:2" x14ac:dyDescent="0.25">
      <c r="A419" t="s">
        <v>630</v>
      </c>
      <c r="B419" t="s">
        <v>631</v>
      </c>
    </row>
    <row r="420" spans="1:2" x14ac:dyDescent="0.25">
      <c r="A420" t="s">
        <v>632</v>
      </c>
      <c r="B420" t="s">
        <v>633</v>
      </c>
    </row>
    <row r="421" spans="1:2" x14ac:dyDescent="0.25">
      <c r="A421" t="s">
        <v>634</v>
      </c>
      <c r="B421" t="s">
        <v>635</v>
      </c>
    </row>
    <row r="422" spans="1:2" x14ac:dyDescent="0.25">
      <c r="A422" t="s">
        <v>636</v>
      </c>
      <c r="B422" t="s">
        <v>637</v>
      </c>
    </row>
    <row r="423" spans="1:2" x14ac:dyDescent="0.25">
      <c r="A423" t="s">
        <v>638</v>
      </c>
      <c r="B423" t="s">
        <v>639</v>
      </c>
    </row>
    <row r="424" spans="1:2" x14ac:dyDescent="0.25">
      <c r="A424" t="s">
        <v>640</v>
      </c>
      <c r="B424" t="s">
        <v>641</v>
      </c>
    </row>
    <row r="425" spans="1:2" x14ac:dyDescent="0.25">
      <c r="A425" t="s">
        <v>642</v>
      </c>
      <c r="B425" t="s">
        <v>643</v>
      </c>
    </row>
    <row r="426" spans="1:2" x14ac:dyDescent="0.25">
      <c r="A426" t="s">
        <v>644</v>
      </c>
      <c r="B426" t="s">
        <v>645</v>
      </c>
    </row>
    <row r="427" spans="1:2" x14ac:dyDescent="0.25">
      <c r="A427" t="s">
        <v>646</v>
      </c>
      <c r="B427" t="s">
        <v>647</v>
      </c>
    </row>
    <row r="428" spans="1:2" x14ac:dyDescent="0.25">
      <c r="A428" t="s">
        <v>647</v>
      </c>
      <c r="B428" t="s">
        <v>648</v>
      </c>
    </row>
    <row r="429" spans="1:2" x14ac:dyDescent="0.25">
      <c r="A429" t="s">
        <v>648</v>
      </c>
      <c r="B429" t="s">
        <v>649</v>
      </c>
    </row>
    <row r="430" spans="1:2" x14ac:dyDescent="0.25">
      <c r="A430" t="e">
        <f>- Эй, девушка, вина. - Друг, или Не много Ты пьешь?</f>
        <v>#NAME?</v>
      </c>
      <c r="B430" t="s">
        <v>650</v>
      </c>
    </row>
    <row r="431" spans="1:2" x14ac:dyDescent="0.25">
      <c r="A431" t="s">
        <v>651</v>
      </c>
      <c r="B431" t="e">
        <f>- с ними был воин. Кто еще? - я Не понимаю О чем ты.</f>
        <v>#NAME?</v>
      </c>
    </row>
    <row r="432" spans="1:2" x14ac:dyDescent="0.25">
      <c r="A432" t="s">
        <v>652</v>
      </c>
      <c r="B432" t="s">
        <v>653</v>
      </c>
    </row>
    <row r="433" spans="1:2" x14ac:dyDescent="0.25">
      <c r="A433" t="e">
        <f>- Лу, все в порядке? - пить захотелось.</f>
        <v>#NAME?</v>
      </c>
      <c r="B433" t="s">
        <v>654</v>
      </c>
    </row>
    <row r="434" spans="1:2" x14ac:dyDescent="0.25">
      <c r="A434" t="s">
        <v>655</v>
      </c>
      <c r="B434" t="s">
        <v>656</v>
      </c>
    </row>
    <row r="435" spans="1:2" x14ac:dyDescent="0.25">
      <c r="A435" t="s">
        <v>657</v>
      </c>
      <c r="B435" t="s">
        <v>658</v>
      </c>
    </row>
    <row r="436" spans="1:2" x14ac:dyDescent="0.25">
      <c r="A436" t="s">
        <v>659</v>
      </c>
      <c r="B436" t="e">
        <f>- да иди Ты, Стив. - Слушай, прости, хорошо?</f>
        <v>#NAME?</v>
      </c>
    </row>
    <row r="437" spans="1:2" x14ac:dyDescent="0.25">
      <c r="A437" t="s">
        <v>660</v>
      </c>
      <c r="B437" t="s">
        <v>661</v>
      </c>
    </row>
    <row r="438" spans="1:2" x14ac:dyDescent="0.25">
      <c r="A438" t="s">
        <v>662</v>
      </c>
      <c r="B438" t="s">
        <v>663</v>
      </c>
    </row>
    <row r="439" spans="1:2" x14ac:dyDescent="0.25">
      <c r="A439" t="s">
        <v>664</v>
      </c>
      <c r="B439" t="s">
        <v>665</v>
      </c>
    </row>
    <row r="440" spans="1:2" x14ac:dyDescent="0.25">
      <c r="A440" t="s">
        <v>666</v>
      </c>
      <c r="B440" t="s">
        <v>667</v>
      </c>
    </row>
    <row r="441" spans="1:2" x14ac:dyDescent="0.25">
      <c r="A441" t="s">
        <v>668</v>
      </c>
      <c r="B441" t="s">
        <v>669</v>
      </c>
    </row>
    <row r="442" spans="1:2" x14ac:dyDescent="0.25">
      <c r="A442" t="s">
        <v>669</v>
      </c>
      <c r="B442" t="s">
        <v>670</v>
      </c>
    </row>
    <row r="443" spans="1:2" x14ac:dyDescent="0.25">
      <c r="A443" t="s">
        <v>671</v>
      </c>
      <c r="B443" t="s">
        <v>672</v>
      </c>
    </row>
    <row r="444" spans="1:2" x14ac:dyDescent="0.25">
      <c r="A444" t="s">
        <v>673</v>
      </c>
      <c r="B444" t="s">
        <v>674</v>
      </c>
    </row>
    <row r="445" spans="1:2" x14ac:dyDescent="0.25">
      <c r="A445" t="s">
        <v>675</v>
      </c>
      <c r="B445" t="s">
        <v>676</v>
      </c>
    </row>
    <row r="446" spans="1:2" x14ac:dyDescent="0.25">
      <c r="A446" t="s">
        <v>677</v>
      </c>
      <c r="B446" t="s">
        <v>678</v>
      </c>
    </row>
    <row r="447" spans="1:2" x14ac:dyDescent="0.25">
      <c r="A447" t="s">
        <v>679</v>
      </c>
      <c r="B447" t="s">
        <v>680</v>
      </c>
    </row>
    <row r="448" spans="1:2" x14ac:dyDescent="0.25">
      <c r="A448" t="s">
        <v>681</v>
      </c>
      <c r="B448" t="s">
        <v>682</v>
      </c>
    </row>
    <row r="449" spans="1:2" x14ac:dyDescent="0.25">
      <c r="A449" t="s">
        <v>679</v>
      </c>
      <c r="B449" t="s">
        <v>680</v>
      </c>
    </row>
    <row r="450" spans="1:2" x14ac:dyDescent="0.25">
      <c r="A450" t="s">
        <v>681</v>
      </c>
      <c r="B450" t="s">
        <v>682</v>
      </c>
    </row>
    <row r="451" spans="1:2" x14ac:dyDescent="0.25">
      <c r="A451" t="s">
        <v>683</v>
      </c>
      <c r="B451" t="s">
        <v>684</v>
      </c>
    </row>
    <row r="452" spans="1:2" x14ac:dyDescent="0.25">
      <c r="A452" t="s">
        <v>685</v>
      </c>
      <c r="B452" t="s">
        <v>686</v>
      </c>
    </row>
    <row r="453" spans="1:2" x14ac:dyDescent="0.25">
      <c r="A453" t="s">
        <v>687</v>
      </c>
      <c r="B453" t="s">
        <v>688</v>
      </c>
    </row>
    <row r="454" spans="1:2" x14ac:dyDescent="0.25">
      <c r="A454" t="s">
        <v>689</v>
      </c>
      <c r="B454" t="s">
        <v>690</v>
      </c>
    </row>
    <row r="455" spans="1:2" x14ac:dyDescent="0.25">
      <c r="A455" t="s">
        <v>691</v>
      </c>
      <c r="B455" t="s">
        <v>692</v>
      </c>
    </row>
    <row r="456" spans="1:2" x14ac:dyDescent="0.25">
      <c r="A456" t="s">
        <v>693</v>
      </c>
      <c r="B456" t="s">
        <v>694</v>
      </c>
    </row>
    <row r="457" spans="1:2" x14ac:dyDescent="0.25">
      <c r="A457" t="s">
        <v>695</v>
      </c>
      <c r="B457" t="s">
        <v>696</v>
      </c>
    </row>
    <row r="458" spans="1:2" x14ac:dyDescent="0.25">
      <c r="A458" t="s">
        <v>697</v>
      </c>
      <c r="B458" t="s">
        <v>698</v>
      </c>
    </row>
    <row r="459" spans="1:2" x14ac:dyDescent="0.25">
      <c r="A459" t="s">
        <v>699</v>
      </c>
      <c r="B459" t="s">
        <v>700</v>
      </c>
    </row>
    <row r="460" spans="1:2" x14ac:dyDescent="0.25">
      <c r="A460" t="s">
        <v>701</v>
      </c>
      <c r="B460" t="s">
        <v>702</v>
      </c>
    </row>
    <row r="461" spans="1:2" x14ac:dyDescent="0.25">
      <c r="A461" t="s">
        <v>703</v>
      </c>
      <c r="B461" t="s">
        <v>704</v>
      </c>
    </row>
    <row r="462" spans="1:2" x14ac:dyDescent="0.25">
      <c r="A462" t="s">
        <v>705</v>
      </c>
      <c r="B462" t="s">
        <v>706</v>
      </c>
    </row>
    <row r="463" spans="1:2" x14ac:dyDescent="0.25">
      <c r="A463" t="s">
        <v>707</v>
      </c>
      <c r="B463" t="s">
        <v>708</v>
      </c>
    </row>
    <row r="464" spans="1:2" x14ac:dyDescent="0.25">
      <c r="A464" t="s">
        <v>709</v>
      </c>
      <c r="B464" t="s">
        <v>710</v>
      </c>
    </row>
    <row r="465" spans="1:2" x14ac:dyDescent="0.25">
      <c r="A465" t="s">
        <v>711</v>
      </c>
      <c r="B465" t="s">
        <v>712</v>
      </c>
    </row>
    <row r="466" spans="1:2" x14ac:dyDescent="0.25">
      <c r="A466" t="s">
        <v>713</v>
      </c>
      <c r="B466" t="s">
        <v>714</v>
      </c>
    </row>
    <row r="467" spans="1:2" x14ac:dyDescent="0.25">
      <c r="A467" t="s">
        <v>715</v>
      </c>
      <c r="B467" t="s">
        <v>716</v>
      </c>
    </row>
    <row r="468" spans="1:2" x14ac:dyDescent="0.25">
      <c r="A468" t="s">
        <v>717</v>
      </c>
      <c r="B468" t="s">
        <v>718</v>
      </c>
    </row>
    <row r="469" spans="1:2" x14ac:dyDescent="0.25">
      <c r="A469" t="s">
        <v>719</v>
      </c>
      <c r="B469" t="s">
        <v>720</v>
      </c>
    </row>
    <row r="470" spans="1:2" x14ac:dyDescent="0.25">
      <c r="A470" t="s">
        <v>721</v>
      </c>
      <c r="B470" t="s">
        <v>722</v>
      </c>
    </row>
    <row r="471" spans="1:2" x14ac:dyDescent="0.25">
      <c r="A471" t="s">
        <v>723</v>
      </c>
      <c r="B471" t="s">
        <v>724</v>
      </c>
    </row>
    <row r="472" spans="1:2" x14ac:dyDescent="0.25">
      <c r="A472" t="s">
        <v>725</v>
      </c>
      <c r="B472" t="s">
        <v>726</v>
      </c>
    </row>
    <row r="473" spans="1:2" x14ac:dyDescent="0.25">
      <c r="A473" t="s">
        <v>727</v>
      </c>
      <c r="B473" t="s">
        <v>728</v>
      </c>
    </row>
    <row r="474" spans="1:2" x14ac:dyDescent="0.25">
      <c r="A474" t="s">
        <v>729</v>
      </c>
      <c r="B474" t="s">
        <v>730</v>
      </c>
    </row>
    <row r="475" spans="1:2" x14ac:dyDescent="0.25">
      <c r="A475" t="s">
        <v>731</v>
      </c>
      <c r="B475" t="s">
        <v>732</v>
      </c>
    </row>
    <row r="476" spans="1:2" x14ac:dyDescent="0.25">
      <c r="A476" t="s">
        <v>729</v>
      </c>
      <c r="B476" t="s">
        <v>730</v>
      </c>
    </row>
    <row r="477" spans="1:2" x14ac:dyDescent="0.25">
      <c r="A477" t="s">
        <v>731</v>
      </c>
      <c r="B477" t="s">
        <v>732</v>
      </c>
    </row>
    <row r="478" spans="1:2" x14ac:dyDescent="0.25">
      <c r="A478" t="s">
        <v>733</v>
      </c>
      <c r="B478" t="s">
        <v>734</v>
      </c>
    </row>
    <row r="479" spans="1:2" x14ac:dyDescent="0.25">
      <c r="A479" t="s">
        <v>735</v>
      </c>
      <c r="B479" t="s">
        <v>736</v>
      </c>
    </row>
    <row r="480" spans="1:2" x14ac:dyDescent="0.25">
      <c r="A480" t="s">
        <v>737</v>
      </c>
      <c r="B480" t="s">
        <v>738</v>
      </c>
    </row>
    <row r="481" spans="1:2" x14ac:dyDescent="0.25">
      <c r="A481" t="s">
        <v>739</v>
      </c>
      <c r="B481" t="s">
        <v>740</v>
      </c>
    </row>
    <row r="482" spans="1:2" x14ac:dyDescent="0.25">
      <c r="A482" t="s">
        <v>741</v>
      </c>
      <c r="B482" t="s">
        <v>742</v>
      </c>
    </row>
    <row r="483" spans="1:2" x14ac:dyDescent="0.25">
      <c r="A483" t="s">
        <v>743</v>
      </c>
      <c r="B483" t="s">
        <v>744</v>
      </c>
    </row>
    <row r="484" spans="1:2" x14ac:dyDescent="0.25">
      <c r="A484" t="s">
        <v>745</v>
      </c>
      <c r="B484" t="s">
        <v>746</v>
      </c>
    </row>
    <row r="485" spans="1:2" x14ac:dyDescent="0.25">
      <c r="A485" t="s">
        <v>747</v>
      </c>
      <c r="B485" t="s">
        <v>748</v>
      </c>
    </row>
    <row r="486" spans="1:2" x14ac:dyDescent="0.25">
      <c r="A486" t="s">
        <v>749</v>
      </c>
      <c r="B486" t="s">
        <v>750</v>
      </c>
    </row>
    <row r="487" spans="1:2" x14ac:dyDescent="0.25">
      <c r="A487" t="s">
        <v>751</v>
      </c>
      <c r="B487" t="s">
        <v>752</v>
      </c>
    </row>
    <row r="488" spans="1:2" x14ac:dyDescent="0.25">
      <c r="A488" t="s">
        <v>753</v>
      </c>
      <c r="B488" t="e">
        <f>- Жак? Твои друзья.</f>
        <v>#NAME?</v>
      </c>
    </row>
    <row r="489" spans="1:2" x14ac:dyDescent="0.25">
      <c r="A489" t="s">
        <v>754</v>
      </c>
      <c r="B489" t="s">
        <v>755</v>
      </c>
    </row>
    <row r="490" spans="1:2" x14ac:dyDescent="0.25">
      <c r="A490" t="s">
        <v>756</v>
      </c>
      <c r="B490" t="s">
        <v>757</v>
      </c>
    </row>
    <row r="491" spans="1:2" x14ac:dyDescent="0.25">
      <c r="A491" t="s">
        <v>758</v>
      </c>
      <c r="B491" t="s">
        <v>759</v>
      </c>
    </row>
    <row r="492" spans="1:2" x14ac:dyDescent="0.25">
      <c r="A492" t="s">
        <v>760</v>
      </c>
      <c r="B492" t="s">
        <v>761</v>
      </c>
    </row>
    <row r="493" spans="1:2" x14ac:dyDescent="0.25">
      <c r="A493" t="s">
        <v>762</v>
      </c>
      <c r="B493" t="s">
        <v>763</v>
      </c>
    </row>
    <row r="494" spans="1:2" x14ac:dyDescent="0.25">
      <c r="A494" t="s">
        <v>764</v>
      </c>
      <c r="B494" t="s">
        <v>765</v>
      </c>
    </row>
    <row r="495" spans="1:2" x14ac:dyDescent="0.25">
      <c r="A495" t="s">
        <v>766</v>
      </c>
      <c r="B495" t="s">
        <v>767</v>
      </c>
    </row>
    <row r="496" spans="1:2" x14ac:dyDescent="0.25">
      <c r="A496" t="s">
        <v>768</v>
      </c>
      <c r="B496" t="s">
        <v>769</v>
      </c>
    </row>
    <row r="497" spans="1:2" x14ac:dyDescent="0.25">
      <c r="A497" t="s">
        <v>770</v>
      </c>
      <c r="B497" t="s">
        <v>771</v>
      </c>
    </row>
    <row r="498" spans="1:2" x14ac:dyDescent="0.25">
      <c r="A498" t="s">
        <v>772</v>
      </c>
      <c r="B498" t="s">
        <v>773</v>
      </c>
    </row>
    <row r="499" spans="1:2" x14ac:dyDescent="0.25">
      <c r="A499" t="s">
        <v>774</v>
      </c>
      <c r="B499" t="s">
        <v>775</v>
      </c>
    </row>
    <row r="500" spans="1:2" x14ac:dyDescent="0.25">
      <c r="A500" t="s">
        <v>776</v>
      </c>
      <c r="B500" t="s">
        <v>777</v>
      </c>
    </row>
    <row r="501" spans="1:2" x14ac:dyDescent="0.25">
      <c r="A501" t="s">
        <v>778</v>
      </c>
      <c r="B501" t="s">
        <v>779</v>
      </c>
    </row>
    <row r="502" spans="1:2" x14ac:dyDescent="0.25">
      <c r="A502" t="s">
        <v>780</v>
      </c>
      <c r="B502" t="s">
        <v>781</v>
      </c>
    </row>
    <row r="503" spans="1:2" x14ac:dyDescent="0.25">
      <c r="A503" t="s">
        <v>782</v>
      </c>
      <c r="B503" t="s">
        <v>783</v>
      </c>
    </row>
    <row r="504" spans="1:2" x14ac:dyDescent="0.25">
      <c r="A504" t="s">
        <v>784</v>
      </c>
      <c r="B504" t="s">
        <v>785</v>
      </c>
    </row>
    <row r="505" spans="1:2" x14ac:dyDescent="0.25">
      <c r="A505" t="s">
        <v>786</v>
      </c>
      <c r="B505" t="s">
        <v>787</v>
      </c>
    </row>
    <row r="506" spans="1:2" x14ac:dyDescent="0.25">
      <c r="A506" t="s">
        <v>788</v>
      </c>
      <c r="B506" t="s">
        <v>789</v>
      </c>
    </row>
    <row r="507" spans="1:2" x14ac:dyDescent="0.25">
      <c r="A507" t="s">
        <v>790</v>
      </c>
      <c r="B507" t="e">
        <f>- в честь Чего? - хотите оставить ему сообщение?</f>
        <v>#NAME?</v>
      </c>
    </row>
    <row r="508" spans="1:2" x14ac:dyDescent="0.25">
      <c r="A508" t="s">
        <v>791</v>
      </c>
      <c r="B508" t="s">
        <v>792</v>
      </c>
    </row>
    <row r="509" spans="1:2" x14ac:dyDescent="0.25">
      <c r="A509" t="s">
        <v>793</v>
      </c>
      <c r="B509" t="s">
        <v>794</v>
      </c>
    </row>
    <row r="510" spans="1:2" x14ac:dyDescent="0.25">
      <c r="A510" t="s">
        <v>795</v>
      </c>
      <c r="B510" t="s">
        <v>796</v>
      </c>
    </row>
    <row r="511" spans="1:2" x14ac:dyDescent="0.25">
      <c r="A511" t="s">
        <v>797</v>
      </c>
      <c r="B511" t="s">
        <v>798</v>
      </c>
    </row>
    <row r="512" spans="1:2" x14ac:dyDescent="0.25">
      <c r="A512" t="s">
        <v>799</v>
      </c>
      <c r="B512" t="s">
        <v>800</v>
      </c>
    </row>
    <row r="513" spans="1:2" x14ac:dyDescent="0.25">
      <c r="A513" t="s">
        <v>801</v>
      </c>
      <c r="B513" t="s">
        <v>802</v>
      </c>
    </row>
    <row r="514" spans="1:2" x14ac:dyDescent="0.25">
      <c r="A514" t="s">
        <v>803</v>
      </c>
      <c r="B514" t="s">
        <v>804</v>
      </c>
    </row>
    <row r="515" spans="1:2" x14ac:dyDescent="0.25">
      <c r="A515" t="s">
        <v>805</v>
      </c>
      <c r="B515" t="s">
        <v>806</v>
      </c>
    </row>
    <row r="516" spans="1:2" x14ac:dyDescent="0.25">
      <c r="A516" t="s">
        <v>807</v>
      </c>
      <c r="B516" t="s">
        <v>808</v>
      </c>
    </row>
    <row r="517" spans="1:2" x14ac:dyDescent="0.25">
      <c r="A517" t="s">
        <v>809</v>
      </c>
      <c r="B517" t="s">
        <v>810</v>
      </c>
    </row>
    <row r="518" spans="1:2" x14ac:dyDescent="0.25">
      <c r="A518" t="s">
        <v>810</v>
      </c>
      <c r="B518" t="s">
        <v>811</v>
      </c>
    </row>
    <row r="519" spans="1:2" x14ac:dyDescent="0.25">
      <c r="A519" t="s">
        <v>812</v>
      </c>
      <c r="B519" t="s">
        <v>813</v>
      </c>
    </row>
    <row r="520" spans="1:2" x14ac:dyDescent="0.25">
      <c r="A520" t="s">
        <v>814</v>
      </c>
      <c r="B520" t="s">
        <v>815</v>
      </c>
    </row>
    <row r="521" spans="1:2" x14ac:dyDescent="0.25">
      <c r="A521" t="s">
        <v>816</v>
      </c>
      <c r="B521" t="s">
        <v>817</v>
      </c>
    </row>
    <row r="522" spans="1:2" x14ac:dyDescent="0.25">
      <c r="A522" t="s">
        <v>818</v>
      </c>
      <c r="B522" t="s">
        <v>819</v>
      </c>
    </row>
    <row r="523" spans="1:2" x14ac:dyDescent="0.25">
      <c r="A523" t="s">
        <v>820</v>
      </c>
      <c r="B523" t="s">
        <v>821</v>
      </c>
    </row>
    <row r="524" spans="1:2" x14ac:dyDescent="0.25">
      <c r="A524" t="s">
        <v>822</v>
      </c>
      <c r="B524" t="s">
        <v>823</v>
      </c>
    </row>
    <row r="525" spans="1:2" x14ac:dyDescent="0.25">
      <c r="A525" t="s">
        <v>824</v>
      </c>
      <c r="B525" t="e">
        <f>-Полиция. -я здесь.</f>
        <v>#NAME?</v>
      </c>
    </row>
    <row r="526" spans="1:2" x14ac:dyDescent="0.25">
      <c r="A526" t="s">
        <v>825</v>
      </c>
      <c r="B526" t="s">
        <v>826</v>
      </c>
    </row>
    <row r="527" spans="1:2" x14ac:dyDescent="0.25">
      <c r="A527" t="s">
        <v>827</v>
      </c>
      <c r="B527" t="s">
        <v>828</v>
      </c>
    </row>
    <row r="528" spans="1:2" x14ac:dyDescent="0.25">
      <c r="A528" t="s">
        <v>829</v>
      </c>
      <c r="B528" t="e">
        <f>-Знаете эта светская жизнь... у меня столько обязательств. -Отложите их мой дорогой друг.</f>
        <v>#NAME?</v>
      </c>
    </row>
    <row r="529" spans="1:2" x14ac:dyDescent="0.25">
      <c r="A529" t="s">
        <v>830</v>
      </c>
      <c r="B529" t="s">
        <v>831</v>
      </c>
    </row>
    <row r="530" spans="1:2" x14ac:dyDescent="0.25">
      <c r="A530" t="s">
        <v>831</v>
      </c>
      <c r="B530" t="s">
        <v>832</v>
      </c>
    </row>
    <row r="531" spans="1:2" x14ac:dyDescent="0.25">
      <c r="A531" t="s">
        <v>833</v>
      </c>
      <c r="B531" t="s">
        <v>834</v>
      </c>
    </row>
    <row r="532" spans="1:2" x14ac:dyDescent="0.25">
      <c r="A532" t="s">
        <v>835</v>
      </c>
      <c r="B532" t="s">
        <v>836</v>
      </c>
    </row>
    <row r="533" spans="1:2" x14ac:dyDescent="0.25">
      <c r="A533" t="s">
        <v>837</v>
      </c>
      <c r="B533" t="s">
        <v>838</v>
      </c>
    </row>
    <row r="534" spans="1:2" x14ac:dyDescent="0.25">
      <c r="A534" t="s">
        <v>839</v>
      </c>
      <c r="B534" t="s">
        <v>840</v>
      </c>
    </row>
    <row r="535" spans="1:2" x14ac:dyDescent="0.25">
      <c r="A535" t="s">
        <v>841</v>
      </c>
      <c r="B535" t="s">
        <v>842</v>
      </c>
    </row>
    <row r="536" spans="1:2" x14ac:dyDescent="0.25">
      <c r="A536" t="s">
        <v>843</v>
      </c>
      <c r="B536" t="s">
        <v>844</v>
      </c>
    </row>
    <row r="537" spans="1:2" x14ac:dyDescent="0.25">
      <c r="A537" t="s">
        <v>845</v>
      </c>
      <c r="B537" t="s">
        <v>846</v>
      </c>
    </row>
    <row r="538" spans="1:2" x14ac:dyDescent="0.25">
      <c r="A538" t="s">
        <v>847</v>
      </c>
      <c r="B538" t="s">
        <v>848</v>
      </c>
    </row>
    <row r="539" spans="1:2" x14ac:dyDescent="0.25">
      <c r="A539" t="s">
        <v>849</v>
      </c>
      <c r="B539" t="e">
        <f>- Спасибо. - Спасибо.</f>
        <v>#NAME?</v>
      </c>
    </row>
    <row r="540" spans="1:2" x14ac:dyDescent="0.25">
      <c r="A540" t="s">
        <v>850</v>
      </c>
      <c r="B540" t="s">
        <v>851</v>
      </c>
    </row>
    <row r="541" spans="1:2" x14ac:dyDescent="0.25">
      <c r="A541" t="s">
        <v>852</v>
      </c>
      <c r="B541" t="s">
        <v>853</v>
      </c>
    </row>
    <row r="542" spans="1:2" x14ac:dyDescent="0.25">
      <c r="A542" t="s">
        <v>854</v>
      </c>
      <c r="B542" t="s">
        <v>855</v>
      </c>
    </row>
    <row r="543" spans="1:2" x14ac:dyDescent="0.25">
      <c r="A543" t="s">
        <v>856</v>
      </c>
      <c r="B543" t="s">
        <v>857</v>
      </c>
    </row>
    <row r="544" spans="1:2" x14ac:dyDescent="0.25">
      <c r="A544" t="s">
        <v>858</v>
      </c>
      <c r="B544" t="s">
        <v>859</v>
      </c>
    </row>
    <row r="545" spans="1:2" x14ac:dyDescent="0.25">
      <c r="A545" t="s">
        <v>860</v>
      </c>
      <c r="B545" t="s">
        <v>861</v>
      </c>
    </row>
    <row r="546" spans="1:2" x14ac:dyDescent="0.25">
      <c r="A546" t="s">
        <v>862</v>
      </c>
      <c r="B546" t="s">
        <v>863</v>
      </c>
    </row>
    <row r="547" spans="1:2" x14ac:dyDescent="0.25">
      <c r="A547" t="s">
        <v>864</v>
      </c>
      <c r="B547" t="s">
        <v>865</v>
      </c>
    </row>
    <row r="548" spans="1:2" x14ac:dyDescent="0.25">
      <c r="A548" t="s">
        <v>866</v>
      </c>
      <c r="B548" t="s">
        <v>867</v>
      </c>
    </row>
    <row r="549" spans="1:2" x14ac:dyDescent="0.25">
      <c r="A549" t="s">
        <v>867</v>
      </c>
      <c r="B549" t="s">
        <v>868</v>
      </c>
    </row>
    <row r="550" spans="1:2" x14ac:dyDescent="0.25">
      <c r="A550" t="e">
        <f>- Хочешь пить? - Ага.</f>
        <v>#NAME?</v>
      </c>
      <c r="B550" t="e">
        <f>- Держи. - Спасибо.</f>
        <v>#NAME?</v>
      </c>
    </row>
    <row r="551" spans="1:2" x14ac:dyDescent="0.25">
      <c r="A551" t="s">
        <v>869</v>
      </c>
      <c r="B551" t="s">
        <v>870</v>
      </c>
    </row>
    <row r="552" spans="1:2" x14ac:dyDescent="0.25">
      <c r="A552" t="s">
        <v>871</v>
      </c>
      <c r="B552" t="s">
        <v>872</v>
      </c>
    </row>
    <row r="553" spans="1:2" x14ac:dyDescent="0.25">
      <c r="A553" t="s">
        <v>873</v>
      </c>
      <c r="B553" t="s">
        <v>874</v>
      </c>
    </row>
    <row r="554" spans="1:2" x14ac:dyDescent="0.25">
      <c r="A554" t="s">
        <v>875</v>
      </c>
      <c r="B554" t="s">
        <v>876</v>
      </c>
    </row>
    <row r="555" spans="1:2" x14ac:dyDescent="0.25">
      <c r="A555" t="s">
        <v>877</v>
      </c>
      <c r="B555" t="s">
        <v>878</v>
      </c>
    </row>
    <row r="556" spans="1:2" x14ac:dyDescent="0.25">
      <c r="A556" t="s">
        <v>879</v>
      </c>
      <c r="B556" t="s">
        <v>880</v>
      </c>
    </row>
    <row r="557" spans="1:2" x14ac:dyDescent="0.25">
      <c r="A557" t="s">
        <v>27</v>
      </c>
      <c r="B557" t="s">
        <v>28</v>
      </c>
    </row>
    <row r="558" spans="1:2" x14ac:dyDescent="0.25">
      <c r="A558" t="e">
        <f>- пока, Бетти. - оставайтесь на обед.</f>
        <v>#NAME?</v>
      </c>
      <c r="B558" t="s">
        <v>31</v>
      </c>
    </row>
    <row r="559" spans="1:2" x14ac:dyDescent="0.25">
      <c r="A559" t="e">
        <f>-Сашка, Ты скоро? Завтракать собираешься?</f>
        <v>#NAME?</v>
      </c>
      <c r="B559" t="s">
        <v>881</v>
      </c>
    </row>
    <row r="560" spans="1:2" x14ac:dyDescent="0.25">
      <c r="A560" t="s">
        <v>882</v>
      </c>
      <c r="B560" t="s">
        <v>883</v>
      </c>
    </row>
    <row r="561" spans="1:2" x14ac:dyDescent="0.25">
      <c r="A561" t="e">
        <f>-а я чай недавно пила.</f>
        <v>#NAME?</v>
      </c>
      <c r="B561" t="e">
        <f>-Правда. я воду из фильтра брала.</f>
        <v>#NAME?</v>
      </c>
    </row>
    <row r="562" spans="1:2" x14ac:dyDescent="0.25">
      <c r="A562" t="e">
        <f>-а борщ-то Не сварен. -Хватит издеваться.</f>
        <v>#NAME?</v>
      </c>
      <c r="B562" t="s">
        <v>884</v>
      </c>
    </row>
    <row r="563" spans="1:2" x14ac:dyDescent="0.25">
      <c r="A563" t="s">
        <v>884</v>
      </c>
      <c r="B563" t="s">
        <v>885</v>
      </c>
    </row>
    <row r="564" spans="1:2" x14ac:dyDescent="0.25">
      <c r="A564" t="s">
        <v>885</v>
      </c>
      <c r="B564" t="s">
        <v>886</v>
      </c>
    </row>
    <row r="565" spans="1:2" x14ac:dyDescent="0.25">
      <c r="A565" t="e">
        <f>-тоже воду из-под крана пила? -Чай.</f>
        <v>#NAME?</v>
      </c>
      <c r="B565" t="s">
        <v>887</v>
      </c>
    </row>
    <row r="566" spans="1:2" x14ac:dyDescent="0.25">
      <c r="A566" t="s">
        <v>888</v>
      </c>
      <c r="B566" t="s">
        <v>889</v>
      </c>
    </row>
    <row r="567" spans="1:2" x14ac:dyDescent="0.25">
      <c r="A567" t="e">
        <f>-а пить хочешь? -Выпил бы, если честно.</f>
        <v>#NAME?</v>
      </c>
      <c r="B567" t="e">
        <f>-Ну вот, верные симптомы бешенства. -Угу.</f>
        <v>#NAME?</v>
      </c>
    </row>
    <row r="568" spans="1:2" x14ac:dyDescent="0.25">
      <c r="A568" t="e">
        <f>-надо много пить и Не двигаться. -это гадюка, я со школы помню.</f>
        <v>#NAME?</v>
      </c>
      <c r="B568" t="e">
        <f>-Давай. -да, видели твою обидчицу.</f>
        <v>#NAME?</v>
      </c>
    </row>
    <row r="569" spans="1:2" x14ac:dyDescent="0.25">
      <c r="A569" t="e">
        <f>-поэтому Не пьёшь? Типа спортсмен?</f>
        <v>#NAME?</v>
      </c>
      <c r="B569" t="e">
        <f>-нет, со спортом давно завязал.</f>
        <v>#NAME?</v>
      </c>
    </row>
    <row r="570" spans="1:2" x14ac:dyDescent="0.25">
      <c r="A570" t="s">
        <v>890</v>
      </c>
      <c r="B570" t="s">
        <v>891</v>
      </c>
    </row>
    <row r="571" spans="1:2" x14ac:dyDescent="0.25">
      <c r="A571" t="s">
        <v>892</v>
      </c>
      <c r="B571" t="s">
        <v>893</v>
      </c>
    </row>
    <row r="572" spans="1:2" x14ac:dyDescent="0.25">
      <c r="A572" t="e">
        <f>-да вижу я, что отравление. что ели, пили, когда?</f>
        <v>#NAME?</v>
      </c>
      <c r="B572" t="e">
        <f>-Ну выпили мы немного, честное слово, немного, грамм по сто.</f>
        <v>#NAME?</v>
      </c>
    </row>
    <row r="573" spans="1:2" x14ac:dyDescent="0.25">
      <c r="A573" t="s">
        <v>894</v>
      </c>
      <c r="B573" t="e">
        <f>-Вы поймите, если мы составим грамотно иск, Вы можете получить</f>
        <v>#NAME?</v>
      </c>
    </row>
    <row r="574" spans="1:2" x14ac:dyDescent="0.25">
      <c r="A574" t="s">
        <v>895</v>
      </c>
      <c r="B574" t="s">
        <v>896</v>
      </c>
    </row>
    <row r="575" spans="1:2" x14ac:dyDescent="0.25">
      <c r="A575" t="e">
        <f>-я Не пью. и Зина тоже.</f>
        <v>#NAME?</v>
      </c>
      <c r="B575" t="s">
        <v>897</v>
      </c>
    </row>
    <row r="576" spans="1:2" x14ac:dyDescent="0.25">
      <c r="A576" t="e">
        <f>-а Вы любите вчерашний борщ?</f>
        <v>#NAME?</v>
      </c>
      <c r="B576" t="e">
        <f>-Обожаю, Но Не сегодня.</f>
        <v>#NAME?</v>
      </c>
    </row>
    <row r="577" spans="1:2" x14ac:dyDescent="0.25">
      <c r="A577" t="s">
        <v>898</v>
      </c>
      <c r="B577" t="e">
        <f>-Пожалуйста, Оленька.</f>
        <v>#NAME?</v>
      </c>
    </row>
    <row r="578" spans="1:2" x14ac:dyDescent="0.25">
      <c r="A578" t="e">
        <f>-Приглашаете малознакомого мужчину на борщ...</f>
        <v>#NAME?</v>
      </c>
      <c r="B578" t="s">
        <v>899</v>
      </c>
    </row>
    <row r="579" spans="1:2" x14ac:dyDescent="0.25">
      <c r="A579" t="e">
        <f>-так я же Ничего Не сказал -Зато я сказал. Пей компот.</f>
        <v>#NAME?</v>
      </c>
      <c r="B579" t="e">
        <f>-Алён, дай сказать два слова. Пожалуйста.</f>
        <v>#NAME?</v>
      </c>
    </row>
    <row r="580" spans="1:2" x14ac:dyDescent="0.25">
      <c r="A580" t="e">
        <f>-Может быть, зайдёте на ужин?</f>
        <v>#NAME?</v>
      </c>
      <c r="B580" t="e">
        <f>-всё-таки решили затмить борщом школьный рассольник тёти Любы?</f>
        <v>#NAME?</v>
      </c>
    </row>
    <row r="581" spans="1:2" x14ac:dyDescent="0.25">
      <c r="A581" t="e">
        <f>-всё-таки решили затмить борщом школьный рассольник тёти Любы?</f>
        <v>#NAME?</v>
      </c>
      <c r="B581" t="e">
        <f>-Спасибо.</f>
        <v>#NAME?</v>
      </c>
    </row>
    <row r="582" spans="1:2" x14ac:dyDescent="0.25">
      <c r="A582" t="e">
        <f>-Вы ешьте. борщ остынет.</f>
        <v>#NAME?</v>
      </c>
      <c r="B582" t="e">
        <f>-Извините, я Не могу.</f>
        <v>#NAME?</v>
      </c>
    </row>
    <row r="583" spans="1:2" x14ac:dyDescent="0.25">
      <c r="A583" t="s">
        <v>900</v>
      </c>
      <c r="B583" t="s">
        <v>901</v>
      </c>
    </row>
    <row r="584" spans="1:2" x14ac:dyDescent="0.25">
      <c r="A584" t="e">
        <f>-Слушай, Ты в борщ чабрец-то положила?</f>
        <v>#NAME?</v>
      </c>
      <c r="B584" t="e">
        <f>-Нет.</f>
        <v>#NAME?</v>
      </c>
    </row>
    <row r="585" spans="1:2" x14ac:dyDescent="0.25">
      <c r="A585" t="e">
        <f>-[4]!Считай, пропал борщ. -Думаете?</f>
        <v>#NAME?</v>
      </c>
      <c r="B585" t="e">
        <f>-[5]!Ты кушай, Кушай. Мне это Не мешает.</f>
        <v>#NAME?</v>
      </c>
    </row>
    <row r="586" spans="1:2" x14ac:dyDescent="0.25">
      <c r="A586" t="e">
        <f>-[5]!Ты кушай, Кушай. Мне это Не мешает.</f>
        <v>#NAME?</v>
      </c>
      <c r="B586" t="s">
        <v>902</v>
      </c>
    </row>
    <row r="587" spans="1:2" x14ac:dyDescent="0.25">
      <c r="A587" t="s">
        <v>902</v>
      </c>
      <c r="B587" t="s">
        <v>903</v>
      </c>
    </row>
    <row r="588" spans="1:2" x14ac:dyDescent="0.25">
      <c r="A588" t="s">
        <v>904</v>
      </c>
      <c r="B588" t="e">
        <f>-так Вот. в тот день, когда Васеньку-то убили...</f>
        <v>#NAME?</v>
      </c>
    </row>
    <row r="589" spans="1:2" x14ac:dyDescent="0.25">
      <c r="A589" t="s">
        <v>905</v>
      </c>
      <c r="B589" t="s">
        <v>906</v>
      </c>
    </row>
    <row r="590" spans="1:2" x14ac:dyDescent="0.25">
      <c r="A590" t="s">
        <v>907</v>
      </c>
      <c r="B590" t="e">
        <f>-Боялись, Но всё же пришли?</f>
        <v>#NAME?</v>
      </c>
    </row>
    <row r="591" spans="1:2" x14ac:dyDescent="0.25">
      <c r="A591" t="s">
        <v>908</v>
      </c>
      <c r="B591" t="e">
        <f>-у меня дела неподалёку.</f>
        <v>#NAME?</v>
      </c>
    </row>
    <row r="592" spans="1:2" x14ac:dyDescent="0.25">
      <c r="A592" t="e">
        <f>-Спасибо. -а что Пузырь? Завтракал?</f>
        <v>#NAME?</v>
      </c>
      <c r="B592" t="e">
        <f>-да. у него полноценный рацион.</f>
        <v>#NAME?</v>
      </c>
    </row>
    <row r="593" spans="1:2" x14ac:dyDescent="0.25">
      <c r="A593" t="e">
        <f>-Сытый, значит. а что ж он обувь-то жрёт?</f>
        <v>#NAME?</v>
      </c>
      <c r="B593" t="e">
        <f>-это Не Пузырь.</f>
        <v>#NAME?</v>
      </c>
    </row>
    <row r="594" spans="1:2" x14ac:dyDescent="0.25">
      <c r="A594" t="e">
        <f>-Старик, Ну что сидишь? Насыпь даме каши.</f>
        <v>#NAME?</v>
      </c>
      <c r="B594" t="e">
        <f>-Дамы у вас в карточной колоде.</f>
        <v>#NAME?</v>
      </c>
    </row>
    <row r="595" spans="1:2" x14ac:dyDescent="0.25">
      <c r="A595" t="s">
        <v>909</v>
      </c>
      <c r="B595" t="e">
        <f>-Нормальное мясо. что Ты придираешься?</f>
        <v>#NAME?</v>
      </c>
    </row>
    <row r="596" spans="1:2" x14ac:dyDescent="0.25">
      <c r="A596" t="e">
        <f>-Нормальное мясо. что Ты придираешься?</f>
        <v>#NAME?</v>
      </c>
      <c r="B596" t="e">
        <f>-я ещё даже Не начинал придираться. я Не хочу нормального.</f>
        <v>#NAME?</v>
      </c>
    </row>
    <row r="597" spans="1:2" x14ac:dyDescent="0.25">
      <c r="A597" t="e">
        <f>-Серьёзно. Примеси совсем незначительные, Можно хоть пить.</f>
        <v>#NAME?</v>
      </c>
      <c r="B597" t="e">
        <f>-Э, Не надо, Не надо. Верю.</f>
        <v>#NAME?</v>
      </c>
    </row>
    <row r="598" spans="1:2" x14ac:dyDescent="0.25">
      <c r="A598" t="s">
        <v>910</v>
      </c>
      <c r="B598" t="s">
        <v>911</v>
      </c>
    </row>
    <row r="599" spans="1:2" x14ac:dyDescent="0.25">
      <c r="A599" t="e">
        <f>-Сегодня Не могу. Нужно кормить будущего мужа ужином.</f>
        <v>#NAME?</v>
      </c>
      <c r="B599" t="e">
        <f>-да, верно. тогда вот вам моя визиточка. Звоните.</f>
        <v>#NAME?</v>
      </c>
    </row>
    <row r="600" spans="1:2" x14ac:dyDescent="0.25">
      <c r="A600" t="s">
        <v>912</v>
      </c>
      <c r="B600" t="e">
        <f>-и с мясом, и с капустой - всё есть. -Прищепочку снимите.</f>
        <v>#NAME?</v>
      </c>
    </row>
    <row r="601" spans="1:2" x14ac:dyDescent="0.25">
      <c r="A601" t="e">
        <f>-и с мясом, и с капустой - всё есть. -Прищепочку снимите.</f>
        <v>#NAME?</v>
      </c>
      <c r="B601" t="e">
        <f>-да. Только за ним посмотрите. -Хорошо, Хорошо.</f>
        <v>#NAME?</v>
      </c>
    </row>
    <row r="602" spans="1:2" x14ac:dyDescent="0.25">
      <c r="A602" t="s">
        <v>913</v>
      </c>
      <c r="B602" t="s">
        <v>914</v>
      </c>
    </row>
    <row r="603" spans="1:2" x14ac:dyDescent="0.25">
      <c r="A603" t="s">
        <v>915</v>
      </c>
      <c r="B603" t="s">
        <v>916</v>
      </c>
    </row>
    <row r="604" spans="1:2" x14ac:dyDescent="0.25">
      <c r="A604" t="s">
        <v>917</v>
      </c>
      <c r="B604" t="e">
        <f>-Минутная готовность.</f>
        <v>#NAME?</v>
      </c>
    </row>
    <row r="605" spans="1:2" x14ac:dyDescent="0.25">
      <c r="A605" t="e">
        <f>-вот-Вот. Давай дуй. Как говорится, самим жрать нечего.</f>
        <v>#NAME?</v>
      </c>
      <c r="B605" t="e">
        <f>-Петя, Ну что Ты за адвокат такой?</f>
        <v>#NAME?</v>
      </c>
    </row>
    <row r="606" spans="1:2" x14ac:dyDescent="0.25">
      <c r="A606" t="s">
        <v>918</v>
      </c>
      <c r="B606" t="s">
        <v>919</v>
      </c>
    </row>
    <row r="607" spans="1:2" x14ac:dyDescent="0.25">
      <c r="A607" t="e">
        <f>-Где борщ?</f>
        <v>#NAME?</v>
      </c>
      <c r="B607" t="e">
        <f>-Кончился.</f>
        <v>#NAME?</v>
      </c>
    </row>
    <row r="608" spans="1:2" x14ac:dyDescent="0.25">
      <c r="A608" t="s">
        <v>920</v>
      </c>
      <c r="B608" t="s">
        <v>921</v>
      </c>
    </row>
    <row r="609" spans="1:2" x14ac:dyDescent="0.25">
      <c r="A609" t="s">
        <v>922</v>
      </c>
      <c r="B609" t="s">
        <v>923</v>
      </c>
    </row>
    <row r="610" spans="1:2" x14ac:dyDescent="0.25">
      <c r="A610" t="e">
        <f>-а есть чего покушать? Котлетки у тебя есть?</f>
        <v>#NAME?</v>
      </c>
      <c r="B610" t="s">
        <v>924</v>
      </c>
    </row>
    <row r="611" spans="1:2" x14ac:dyDescent="0.25">
      <c r="A611" t="s">
        <v>925</v>
      </c>
      <c r="B611" t="e">
        <f>-Хорош.</f>
        <v>#NAME?</v>
      </c>
    </row>
    <row r="612" spans="1:2" x14ac:dyDescent="0.25">
      <c r="A612" t="e">
        <f>-я могу предложить вам обед? или Вы торопитесь к жениху?</f>
        <v>#NAME?</v>
      </c>
      <c r="B612" t="e">
        <f>-нет, я Не спешу, он будет поздно. -Замечательно.</f>
        <v>#NAME?</v>
      </c>
    </row>
    <row r="613" spans="1:2" x14ac:dyDescent="0.25">
      <c r="A613" t="s">
        <v>926</v>
      </c>
      <c r="B613" t="e">
        <f>-Не думайте обо Мне так плохо. -тогда за дружбу.</f>
        <v>#NAME?</v>
      </c>
    </row>
    <row r="614" spans="1:2" x14ac:dyDescent="0.25">
      <c r="A614" t="s">
        <v>927</v>
      </c>
      <c r="B614" t="s">
        <v>928</v>
      </c>
    </row>
    <row r="615" spans="1:2" x14ac:dyDescent="0.25">
      <c r="A615" t="e">
        <f>-что это? Вроде Не пили ещё.</f>
        <v>#NAME?</v>
      </c>
      <c r="B615" t="e">
        <f>-я такого никогда в жизни Не видел.</f>
        <v>#NAME?</v>
      </c>
    </row>
    <row r="616" spans="1:2" x14ac:dyDescent="0.25">
      <c r="A616" t="s">
        <v>929</v>
      </c>
      <c r="B616" t="e">
        <f>-так красиво. если честно, я первый раз здесь, за городом.</f>
        <v>#NAME?</v>
      </c>
    </row>
    <row r="617" spans="1:2" x14ac:dyDescent="0.25">
      <c r="A617" t="e">
        <f>-Ну, Не Нужно сарказма, жаль борща Нет.</f>
        <v>#NAME?</v>
      </c>
      <c r="B617" t="s">
        <v>930</v>
      </c>
    </row>
    <row r="618" spans="1:2" x14ac:dyDescent="0.25">
      <c r="A618" t="s">
        <v>931</v>
      </c>
      <c r="B618" t="e">
        <f>-сейчас бы Хорошо борща.</f>
        <v>#NAME?</v>
      </c>
    </row>
    <row r="619" spans="1:2" x14ac:dyDescent="0.25">
      <c r="A619" t="e">
        <f>-сейчас бы Хорошо борща.</f>
        <v>#NAME?</v>
      </c>
      <c r="B619" t="s">
        <v>932</v>
      </c>
    </row>
    <row r="620" spans="1:2" x14ac:dyDescent="0.25">
      <c r="A620" t="s">
        <v>933</v>
      </c>
      <c r="B620" t="s">
        <v>934</v>
      </c>
    </row>
    <row r="621" spans="1:2" x14ac:dyDescent="0.25">
      <c r="A621" t="s">
        <v>935</v>
      </c>
      <c r="B621" t="s">
        <v>936</v>
      </c>
    </row>
    <row r="622" spans="1:2" x14ac:dyDescent="0.25">
      <c r="A622" t="e">
        <f>-Первые три месяца ресторан съедал все вложенные деньги.</f>
        <v>#NAME?</v>
      </c>
      <c r="B622" t="s">
        <v>937</v>
      </c>
    </row>
    <row r="623" spans="1:2" x14ac:dyDescent="0.25">
      <c r="A623" t="s">
        <v>938</v>
      </c>
      <c r="B623" t="s">
        <v>939</v>
      </c>
    </row>
    <row r="624" spans="1:2" x14ac:dyDescent="0.25">
      <c r="A624" t="s">
        <v>940</v>
      </c>
      <c r="B624" t="s">
        <v>941</v>
      </c>
    </row>
    <row r="625" spans="1:2" x14ac:dyDescent="0.25">
      <c r="A625" t="s">
        <v>942</v>
      </c>
      <c r="B625" t="s">
        <v>943</v>
      </c>
    </row>
    <row r="626" spans="1:2" x14ac:dyDescent="0.25">
      <c r="A626" t="s">
        <v>944</v>
      </c>
      <c r="B626" t="s">
        <v>945</v>
      </c>
    </row>
    <row r="627" spans="1:2" x14ac:dyDescent="0.25">
      <c r="A627" t="e">
        <f>-а поужинать? -нет, Спасибо.</f>
        <v>#NAME?</v>
      </c>
      <c r="B627" t="s">
        <v>946</v>
      </c>
    </row>
    <row r="628" spans="1:2" x14ac:dyDescent="0.25">
      <c r="A628" t="s">
        <v>947</v>
      </c>
      <c r="B628" t="s">
        <v>948</v>
      </c>
    </row>
    <row r="629" spans="1:2" x14ac:dyDescent="0.25">
      <c r="A629" t="s">
        <v>949</v>
      </c>
      <c r="B629" t="e">
        <f>-Товарищ майор, задержанный. -Заводи.</f>
        <v>#NAME?</v>
      </c>
    </row>
    <row r="630" spans="1:2" x14ac:dyDescent="0.25">
      <c r="A630" t="e">
        <f>-Ну что, тогда поехали ко мне. мясо в погреб бросим.</f>
        <v>#NAME?</v>
      </c>
      <c r="B630" t="s">
        <v>950</v>
      </c>
    </row>
    <row r="631" spans="1:2" x14ac:dyDescent="0.25">
      <c r="A631" t="s">
        <v>951</v>
      </c>
      <c r="B631" t="s">
        <v>952</v>
      </c>
    </row>
    <row r="632" spans="1:2" x14ac:dyDescent="0.25">
      <c r="A632" t="e">
        <f>-Кушанье из гречневой каши...</f>
        <v>#NAME?</v>
      </c>
      <c r="B632" t="s">
        <v>953</v>
      </c>
    </row>
    <row r="633" spans="1:2" x14ac:dyDescent="0.25">
      <c r="A633" t="s">
        <v>954</v>
      </c>
      <c r="B633" t="s">
        <v>955</v>
      </c>
    </row>
    <row r="634" spans="1:2" x14ac:dyDescent="0.25">
      <c r="A634" t="e">
        <f>-Видимо, мясо уже в погреб отгрузили.</f>
        <v>#NAME?</v>
      </c>
      <c r="B634" t="s">
        <v>956</v>
      </c>
    </row>
    <row r="635" spans="1:2" x14ac:dyDescent="0.25">
      <c r="A635" t="s">
        <v>957</v>
      </c>
      <c r="B635" t="e">
        <f>-вот и отлично.</f>
        <v>#NAME?</v>
      </c>
    </row>
    <row r="636" spans="1:2" x14ac:dyDescent="0.25">
      <c r="A636" t="e">
        <f>-за меткую стрельбу пусть пьют биатлонисты.</f>
        <v>#NAME?</v>
      </c>
      <c r="B636" t="s">
        <v>958</v>
      </c>
    </row>
    <row r="637" spans="1:2" x14ac:dyDescent="0.25">
      <c r="A637" t="s">
        <v>959</v>
      </c>
      <c r="B637" t="e">
        <f>-Никак нет, Товарищ полковник.</f>
        <v>#NAME?</v>
      </c>
    </row>
    <row r="638" spans="1:2" x14ac:dyDescent="0.25">
      <c r="A638" t="s">
        <v>960</v>
      </c>
      <c r="B638" t="e">
        <f>-Куда теперь? -Домой, Коля, домой.</f>
        <v>#NAME?</v>
      </c>
    </row>
    <row r="639" spans="1:2" x14ac:dyDescent="0.25">
      <c r="A639" t="s">
        <v>961</v>
      </c>
      <c r="B639" t="s">
        <v>962</v>
      </c>
    </row>
    <row r="640" spans="1:2" x14ac:dyDescent="0.25">
      <c r="A640" t="e">
        <f>-я к тебе с тортиком. и с фруктами. тебе ведь полезно Сейчас.</f>
        <v>#NAME?</v>
      </c>
      <c r="B640" t="s">
        <v>963</v>
      </c>
    </row>
    <row r="641" spans="1:2" x14ac:dyDescent="0.25">
      <c r="A641" t="s">
        <v>964</v>
      </c>
      <c r="B641" t="s">
        <v>965</v>
      </c>
    </row>
    <row r="642" spans="1:2" x14ac:dyDescent="0.25">
      <c r="A642" t="e">
        <f>-я пить хочу.</f>
        <v>#NAME?</v>
      </c>
      <c r="B642" t="e">
        <f>-у вас попить есть? -Идёмте.</f>
        <v>#NAME?</v>
      </c>
    </row>
    <row r="643" spans="1:2" x14ac:dyDescent="0.25">
      <c r="A643" t="s">
        <v>966</v>
      </c>
      <c r="B643" t="s">
        <v>967</v>
      </c>
    </row>
    <row r="644" spans="1:2" x14ac:dyDescent="0.25">
      <c r="A644" t="e">
        <f>-пили? -Саня, чайку с липой выпьешь?</f>
        <v>#NAME?</v>
      </c>
      <c r="B644" t="e">
        <f>-Чаёк с липой. -Ну, всё понятно.</f>
        <v>#NAME?</v>
      </c>
    </row>
    <row r="645" spans="1:2" x14ac:dyDescent="0.25">
      <c r="A645" t="s">
        <v>968</v>
      </c>
      <c r="B645" t="e">
        <f>-понятно.</f>
        <v>#NAME?</v>
      </c>
    </row>
    <row r="646" spans="1:2" x14ac:dyDescent="0.25">
      <c r="A646" t="e">
        <f>-а то. Пострадал человек, рыбак. Рыбки съел из реки.</f>
        <v>#NAME?</v>
      </c>
      <c r="B646" t="s">
        <v>969</v>
      </c>
    </row>
    <row r="647" spans="1:2" x14ac:dyDescent="0.25">
      <c r="A647" t="s">
        <v>970</v>
      </c>
      <c r="B647" t="s">
        <v>971</v>
      </c>
    </row>
    <row r="648" spans="1:2" x14ac:dyDescent="0.25">
      <c r="A648" t="e">
        <f>-Ладно, выпьем и Больше пить Не будем.</f>
        <v>#NAME?</v>
      </c>
      <c r="B648" t="e">
        <f>-Вашу руку, начальство.</f>
        <v>#NAME?</v>
      </c>
    </row>
    <row r="649" spans="1:2" x14ac:dyDescent="0.25">
      <c r="A649" t="s">
        <v>972</v>
      </c>
      <c r="B649" t="s">
        <v>973</v>
      </c>
    </row>
    <row r="650" spans="1:2" x14ac:dyDescent="0.25">
      <c r="A650" t="s">
        <v>974</v>
      </c>
      <c r="B650" t="s">
        <v>975</v>
      </c>
    </row>
    <row r="651" spans="1:2" x14ac:dyDescent="0.25">
      <c r="A651" t="s">
        <v>976</v>
      </c>
      <c r="B651" t="e">
        <f>-Давай.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Sheet1!dialogues_df_all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2019-03-17T12:34:09Z</dcterms:created>
  <dcterms:modified xsi:type="dcterms:W3CDTF">2019-03-17T13:09:44Z</dcterms:modified>
</cp:coreProperties>
</file>